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AF20883D-3DEE-4547-8AF9-EA0464B8AAD6}"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Equity - Contra (Direct)" sheetId="36" r:id="rId12"/>
    <sheet name="Equity - Contra (Regular)" sheetId="35" r:id="rId13"/>
    <sheet name="Equity - Divid. Yield (Direct)" sheetId="34" r:id="rId14"/>
    <sheet name="Equity - Divid. Yield (Regular)" sheetId="33" r:id="rId15"/>
    <sheet name="Equity - Focused (Direct)" sheetId="32" r:id="rId16"/>
    <sheet name="Equity - Focused (Regular)" sheetId="31" r:id="rId17"/>
    <sheet name="Equity - Small Cap (Direct)" sheetId="30" r:id="rId18"/>
    <sheet name="Equity - Small Cap (Regular)" sheetId="29" r:id="rId19"/>
    <sheet name="Equity - Mid Cap (Direct)" sheetId="28" r:id="rId20"/>
    <sheet name="Equity - Mid Cap (Regular)" sheetId="27" r:id="rId21"/>
    <sheet name="Equity - Multi Cap (Direct)" sheetId="26" r:id="rId22"/>
    <sheet name="Equity - Multi Cap (Regular)" sheetId="25" r:id="rId23"/>
    <sheet name="Equity - Large&amp;Mid (Direct)" sheetId="23" r:id="rId24"/>
    <sheet name="Equity - Large&amp;Mid (Regular)" sheetId="24" r:id="rId25"/>
    <sheet name="ELSS (Direct)" sheetId="7" r:id="rId26"/>
    <sheet name="ELSS (Regular)" sheetId="8" r:id="rId27"/>
    <sheet name="Equity - ESG Fund(Direct)" sheetId="9" r:id="rId28"/>
    <sheet name="Equity - ESG Fund(Regular)" sheetId="11" r:id="rId29"/>
    <sheet name="Debt - Short Durat (Direct)" sheetId="55" r:id="rId30"/>
    <sheet name="Debt - Short Durat (Regular)" sheetId="54" r:id="rId31"/>
    <sheet name="Debt - Med.Long Durat (Direct)" sheetId="57" r:id="rId32"/>
    <sheet name="Debt - Med.Long Durat (Regular)" sheetId="56" r:id="rId33"/>
    <sheet name="Debt - G-Sec (Direct)" sheetId="59" r:id="rId34"/>
    <sheet name="Debt - G-Sec (Regular)" sheetId="58" r:id="rId35"/>
    <sheet name="Debt - Bank.PSU (Direct)" sheetId="60" r:id="rId36"/>
    <sheet name="Debt - Bank.PSU (Regular)" sheetId="61" r:id="rId37"/>
    <sheet name="Gold ETFs" sheetId="67" r:id="rId38"/>
    <sheet name="Gold Funds" sheetId="66" r:id="rId39"/>
    <sheet name="Debt - Credit Risk (Direct)" sheetId="65" r:id="rId40"/>
    <sheet name="Debt - Credit Risk (Regular)" sheetId="64" r:id="rId41"/>
    <sheet name="Debt - Corporate (Direct)" sheetId="62" r:id="rId42"/>
    <sheet name="Debt - Corporate (Regular)" sheetId="63" r:id="rId43"/>
    <sheet name="Debt - Dynamic Bond (Direct)" sheetId="2" r:id="rId44"/>
    <sheet name="Debt - Dynamic Bond (Regular)" sheetId="4" r:id="rId45"/>
    <sheet name="Debt - Overnight (Direct)" sheetId="44" r:id="rId46"/>
    <sheet name="Debt - Overnight (Regular)" sheetId="43" r:id="rId47"/>
    <sheet name="Debt - Low Duraton (Direct)" sheetId="48" r:id="rId48"/>
    <sheet name="Debt - Low Duraton (Regular)" sheetId="47" r:id="rId49"/>
    <sheet name="Debt - Ultra Short (Direct)" sheetId="46" r:id="rId50"/>
    <sheet name="Debt - Ultra Short (Regular)" sheetId="45" r:id="rId51"/>
    <sheet name="Debt - Money Market (Direct)" sheetId="50" r:id="rId52"/>
    <sheet name="Debt - Money Market (Regular)" sheetId="49" r:id="rId53"/>
    <sheet name="Debt - Floating Rate (Direct)" sheetId="52" r:id="rId54"/>
    <sheet name="Debt - Floating Rate (Regular)" sheetId="51" r:id="rId55"/>
    <sheet name="Debt - Liquid (Direct)" sheetId="5" r:id="rId56"/>
    <sheet name="Debt - Liquid (Regular)" sheetId="6" r:id="rId57"/>
    <sheet name="Return Data" sheetId="14" state="hidden" r:id="rId58"/>
    <sheet name="Sheet1" sheetId="16" state="hidden" r:id="rId59"/>
    <sheet name="Sheet2" sheetId="17" state="hidden" r:id="rId60"/>
    <sheet name="Fund Class" sheetId="13" state="hidden" r:id="rId61"/>
    <sheet name="Disclaimer" sheetId="15" r:id="rId62"/>
  </sheets>
  <definedNames>
    <definedName name="_xlnm._FilterDatabase" localSheetId="55" hidden="1">'Debt - Liquid (Direct)'!#REF!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3" i="42" l="1"/>
  <c r="P13" i="42"/>
  <c r="N13" i="42"/>
  <c r="L13" i="42"/>
  <c r="J13" i="42"/>
  <c r="H13" i="42"/>
  <c r="F13" i="42"/>
  <c r="D13" i="42"/>
  <c r="C13" i="42"/>
  <c r="B13" i="42"/>
  <c r="R13" i="41"/>
  <c r="P13" i="41"/>
  <c r="N13" i="41"/>
  <c r="L13" i="41"/>
  <c r="J13" i="41"/>
  <c r="H13" i="41"/>
  <c r="F13" i="41"/>
  <c r="D13" i="41"/>
  <c r="C13" i="41"/>
  <c r="B13" i="41"/>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31" i="64"/>
  <c r="P31" i="64"/>
  <c r="N31" i="64"/>
  <c r="L31" i="64"/>
  <c r="J31" i="64"/>
  <c r="H31" i="64"/>
  <c r="F31" i="64"/>
  <c r="D31" i="64"/>
  <c r="C31" i="64"/>
  <c r="B31" i="64"/>
  <c r="R30" i="64"/>
  <c r="F30" i="64"/>
  <c r="D30" i="64"/>
  <c r="C30" i="64"/>
  <c r="B30" i="64"/>
  <c r="R29" i="64"/>
  <c r="J29" i="64"/>
  <c r="H29" i="64"/>
  <c r="F29" i="64"/>
  <c r="D29" i="64"/>
  <c r="C29" i="64"/>
  <c r="B29" i="64"/>
  <c r="R28" i="64"/>
  <c r="P28" i="64"/>
  <c r="N28" i="64"/>
  <c r="L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1" i="65"/>
  <c r="P31" i="65"/>
  <c r="N31" i="65"/>
  <c r="L31" i="65"/>
  <c r="J31" i="65"/>
  <c r="H31" i="65"/>
  <c r="F31" i="65"/>
  <c r="D31" i="65"/>
  <c r="C31" i="65"/>
  <c r="B31" i="65"/>
  <c r="R30" i="65"/>
  <c r="F30" i="65"/>
  <c r="D30" i="65"/>
  <c r="C30" i="65"/>
  <c r="B30" i="65"/>
  <c r="R29" i="65"/>
  <c r="J29" i="65"/>
  <c r="H29" i="65"/>
  <c r="F29" i="65"/>
  <c r="D29" i="65"/>
  <c r="C29" i="65"/>
  <c r="B29" i="65"/>
  <c r="R28" i="65"/>
  <c r="P28" i="65"/>
  <c r="N28" i="65"/>
  <c r="L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R40"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H9" i="57"/>
  <c r="F9" i="57"/>
  <c r="D9" i="57"/>
  <c r="C9" i="57"/>
  <c r="B9" i="57"/>
  <c r="R8" i="57"/>
  <c r="P8" i="57"/>
  <c r="N8" i="57"/>
  <c r="L8" i="57"/>
  <c r="J8" i="57"/>
  <c r="H8" i="57"/>
  <c r="F8" i="57"/>
  <c r="D8" i="57"/>
  <c r="C8" i="57"/>
  <c r="B8" i="57"/>
  <c r="R35" i="54"/>
  <c r="P35" i="54"/>
  <c r="N35" i="54"/>
  <c r="L35" i="54"/>
  <c r="J35" i="54"/>
  <c r="H35" i="54"/>
  <c r="F35" i="54"/>
  <c r="D35" i="54"/>
  <c r="C35" i="54"/>
  <c r="B35" i="54"/>
  <c r="R34" i="54"/>
  <c r="P34" i="54"/>
  <c r="N34" i="54"/>
  <c r="L34" i="54"/>
  <c r="J34" i="54"/>
  <c r="H34" i="54"/>
  <c r="F34" i="54"/>
  <c r="D34" i="54"/>
  <c r="C34" i="54"/>
  <c r="B34" i="54"/>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N28" i="54"/>
  <c r="L28" i="54"/>
  <c r="J28" i="54"/>
  <c r="H28" i="54"/>
  <c r="F28" i="54"/>
  <c r="D28" i="54"/>
  <c r="C28" i="54"/>
  <c r="B28" i="54"/>
  <c r="R27" i="54"/>
  <c r="L27" i="54"/>
  <c r="J27" i="54"/>
  <c r="H27" i="54"/>
  <c r="F27" i="54"/>
  <c r="D27" i="54"/>
  <c r="C27" i="54"/>
  <c r="B27" i="54"/>
  <c r="R26" i="54"/>
  <c r="P26" i="54"/>
  <c r="N26" i="54"/>
  <c r="L26" i="54"/>
  <c r="J26" i="54"/>
  <c r="H26" i="54"/>
  <c r="F26" i="54"/>
  <c r="D26" i="54"/>
  <c r="C26" i="54"/>
  <c r="B26" i="54"/>
  <c r="R25" i="54"/>
  <c r="P25" i="54"/>
  <c r="N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19" i="55"/>
  <c r="P19" i="55"/>
  <c r="N19" i="55"/>
  <c r="L19" i="55"/>
  <c r="J19" i="55"/>
  <c r="H19" i="55"/>
  <c r="F19" i="55"/>
  <c r="D19" i="55"/>
  <c r="C19" i="55"/>
  <c r="B19" i="55"/>
  <c r="R35" i="55"/>
  <c r="P35" i="55"/>
  <c r="N35" i="55"/>
  <c r="L35" i="55"/>
  <c r="J35" i="55"/>
  <c r="H35" i="55"/>
  <c r="F35" i="55"/>
  <c r="D35" i="55"/>
  <c r="C35" i="55"/>
  <c r="B35" i="55"/>
  <c r="R34" i="55"/>
  <c r="P34" i="55"/>
  <c r="N34" i="55"/>
  <c r="L34" i="55"/>
  <c r="J34" i="55"/>
  <c r="H34" i="55"/>
  <c r="F34" i="55"/>
  <c r="D34" i="55"/>
  <c r="C34" i="55"/>
  <c r="B34" i="55"/>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N28" i="55"/>
  <c r="L28" i="55"/>
  <c r="J28" i="55"/>
  <c r="H28" i="55"/>
  <c r="F28" i="55"/>
  <c r="D28" i="55"/>
  <c r="C28" i="55"/>
  <c r="B28" i="55"/>
  <c r="R27" i="55"/>
  <c r="L27" i="55"/>
  <c r="J27" i="55"/>
  <c r="H27" i="55"/>
  <c r="F27" i="55"/>
  <c r="D27" i="55"/>
  <c r="C27" i="55"/>
  <c r="B27" i="55"/>
  <c r="R26" i="55"/>
  <c r="P26" i="55"/>
  <c r="N26" i="55"/>
  <c r="L26" i="55"/>
  <c r="J26" i="55"/>
  <c r="H26" i="55"/>
  <c r="F26" i="55"/>
  <c r="D26" i="55"/>
  <c r="C26" i="55"/>
  <c r="B26" i="55"/>
  <c r="R25" i="55"/>
  <c r="P25" i="55"/>
  <c r="N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AA9" i="52" s="1"/>
  <c r="X9" i="52"/>
  <c r="V9" i="52"/>
  <c r="T9" i="52"/>
  <c r="R9" i="52"/>
  <c r="S9" i="52" s="1"/>
  <c r="P9" i="52"/>
  <c r="N9" i="52"/>
  <c r="L9" i="52"/>
  <c r="J9" i="52"/>
  <c r="K9" i="52" s="1"/>
  <c r="H9" i="52"/>
  <c r="F9" i="52"/>
  <c r="D9" i="52"/>
  <c r="C9" i="52"/>
  <c r="B9" i="52"/>
  <c r="Z8" i="52"/>
  <c r="X8" i="52"/>
  <c r="V8" i="52"/>
  <c r="W8" i="52" s="1"/>
  <c r="T8" i="52"/>
  <c r="R8" i="52"/>
  <c r="P8" i="52"/>
  <c r="N8" i="52"/>
  <c r="O8" i="52" s="1"/>
  <c r="L8" i="52"/>
  <c r="J8" i="52"/>
  <c r="H8" i="52"/>
  <c r="F8" i="52"/>
  <c r="G8" i="52" s="1"/>
  <c r="D8" i="52"/>
  <c r="C8" i="52"/>
  <c r="B8" i="52"/>
  <c r="Z14" i="51"/>
  <c r="T14" i="51"/>
  <c r="R14" i="51"/>
  <c r="P14" i="51"/>
  <c r="N14" i="51"/>
  <c r="L14" i="51"/>
  <c r="J14" i="51"/>
  <c r="H14" i="51"/>
  <c r="F14" i="51"/>
  <c r="D14" i="51"/>
  <c r="C14" i="51"/>
  <c r="B14" i="51"/>
  <c r="Z13" i="51"/>
  <c r="X13" i="51"/>
  <c r="V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Z18" i="51" s="1"/>
  <c r="X8" i="51"/>
  <c r="V8" i="51"/>
  <c r="T8" i="51"/>
  <c r="R8" i="51"/>
  <c r="R18" i="51" s="1"/>
  <c r="P8" i="51"/>
  <c r="N8" i="51"/>
  <c r="L8" i="51"/>
  <c r="J8" i="51"/>
  <c r="J18" i="51" s="1"/>
  <c r="H8" i="51"/>
  <c r="F8" i="51"/>
  <c r="D8" i="51"/>
  <c r="C8" i="51"/>
  <c r="B8" i="51"/>
  <c r="Z27" i="49"/>
  <c r="X27" i="49"/>
  <c r="V27" i="49"/>
  <c r="T27" i="49"/>
  <c r="R27" i="49"/>
  <c r="P27" i="49"/>
  <c r="N27" i="49"/>
  <c r="L27" i="49"/>
  <c r="J27" i="49"/>
  <c r="H27" i="49"/>
  <c r="F27" i="49"/>
  <c r="D27" i="49"/>
  <c r="C27" i="49"/>
  <c r="B27" i="49"/>
  <c r="Z26" i="49"/>
  <c r="X26" i="49"/>
  <c r="V26" i="49"/>
  <c r="T26" i="49"/>
  <c r="R26" i="49"/>
  <c r="P26" i="49"/>
  <c r="N26" i="49"/>
  <c r="L26" i="49"/>
  <c r="J26" i="49"/>
  <c r="H26" i="49"/>
  <c r="F26" i="49"/>
  <c r="D26" i="49"/>
  <c r="C26" i="49"/>
  <c r="B26" i="49"/>
  <c r="Z25" i="49"/>
  <c r="T25" i="49"/>
  <c r="R25" i="49"/>
  <c r="P25" i="49"/>
  <c r="N25" i="49"/>
  <c r="L25" i="49"/>
  <c r="J25" i="49"/>
  <c r="H25" i="49"/>
  <c r="F25" i="49"/>
  <c r="D25" i="49"/>
  <c r="C25" i="49"/>
  <c r="B25" i="49"/>
  <c r="Z24" i="49"/>
  <c r="X24" i="49"/>
  <c r="V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N22" i="49"/>
  <c r="L22" i="49"/>
  <c r="J22" i="49"/>
  <c r="H22" i="49"/>
  <c r="F22" i="49"/>
  <c r="D22" i="49"/>
  <c r="C22" i="49"/>
  <c r="B22" i="49"/>
  <c r="Z21" i="49"/>
  <c r="X21" i="49"/>
  <c r="V21" i="49"/>
  <c r="T21" i="49"/>
  <c r="R21" i="49"/>
  <c r="P21" i="49"/>
  <c r="N21" i="49"/>
  <c r="L21" i="49"/>
  <c r="J21" i="49"/>
  <c r="H21" i="49"/>
  <c r="F21" i="49"/>
  <c r="D21" i="49"/>
  <c r="C21" i="49"/>
  <c r="B21" i="49"/>
  <c r="Z20" i="49"/>
  <c r="X20" i="49"/>
  <c r="V20" i="49"/>
  <c r="T20" i="49"/>
  <c r="R20" i="49"/>
  <c r="P20" i="49"/>
  <c r="N20" i="49"/>
  <c r="L20" i="49"/>
  <c r="J20" i="49"/>
  <c r="H20" i="49"/>
  <c r="F20" i="49"/>
  <c r="D20" i="49"/>
  <c r="C20" i="49"/>
  <c r="B20" i="49"/>
  <c r="Z19" i="49"/>
  <c r="X19" i="49"/>
  <c r="V19" i="49"/>
  <c r="T19" i="49"/>
  <c r="R19" i="49"/>
  <c r="P19" i="49"/>
  <c r="N19" i="49"/>
  <c r="L19" i="49"/>
  <c r="J19" i="49"/>
  <c r="H19" i="49"/>
  <c r="F19" i="49"/>
  <c r="D19" i="49"/>
  <c r="C19" i="49"/>
  <c r="B19" i="49"/>
  <c r="Z18" i="49"/>
  <c r="X18" i="49"/>
  <c r="V18" i="49"/>
  <c r="T18" i="49"/>
  <c r="R18" i="49"/>
  <c r="P18" i="49"/>
  <c r="N18" i="49"/>
  <c r="L18" i="49"/>
  <c r="J18" i="49"/>
  <c r="H18" i="49"/>
  <c r="F18" i="49"/>
  <c r="D18" i="49"/>
  <c r="C18" i="49"/>
  <c r="B18" i="49"/>
  <c r="Z17" i="49"/>
  <c r="X17" i="49"/>
  <c r="V17" i="49"/>
  <c r="T17" i="49"/>
  <c r="R17" i="49"/>
  <c r="P17" i="49"/>
  <c r="N17" i="49"/>
  <c r="L17" i="49"/>
  <c r="J17" i="49"/>
  <c r="H17" i="49"/>
  <c r="F17" i="49"/>
  <c r="D17" i="49"/>
  <c r="C17" i="49"/>
  <c r="B17" i="49"/>
  <c r="Z16" i="49"/>
  <c r="T16" i="49"/>
  <c r="R16" i="49"/>
  <c r="P16" i="49"/>
  <c r="N16" i="49"/>
  <c r="L16" i="49"/>
  <c r="J16" i="49"/>
  <c r="H16" i="49"/>
  <c r="F16" i="49"/>
  <c r="D16" i="49"/>
  <c r="C16" i="49"/>
  <c r="B16" i="49"/>
  <c r="Z15" i="49"/>
  <c r="X15" i="49"/>
  <c r="V15" i="49"/>
  <c r="T15" i="49"/>
  <c r="R15" i="49"/>
  <c r="P15" i="49"/>
  <c r="N15" i="49"/>
  <c r="L15" i="49"/>
  <c r="J15" i="49"/>
  <c r="H15" i="49"/>
  <c r="F15" i="49"/>
  <c r="D15" i="49"/>
  <c r="C15" i="49"/>
  <c r="B15" i="49"/>
  <c r="Z14" i="49"/>
  <c r="X14" i="49"/>
  <c r="V14" i="49"/>
  <c r="T14" i="49"/>
  <c r="R14" i="49"/>
  <c r="P14" i="49"/>
  <c r="N14" i="49"/>
  <c r="L14" i="49"/>
  <c r="J14" i="49"/>
  <c r="H14" i="49"/>
  <c r="F14" i="49"/>
  <c r="D14" i="49"/>
  <c r="C14" i="49"/>
  <c r="B14" i="49"/>
  <c r="Z13" i="49"/>
  <c r="X13" i="49"/>
  <c r="V13" i="49"/>
  <c r="T13" i="49"/>
  <c r="R13" i="49"/>
  <c r="P13" i="49"/>
  <c r="N13" i="49"/>
  <c r="L13" i="49"/>
  <c r="J13" i="49"/>
  <c r="H13" i="49"/>
  <c r="F13" i="49"/>
  <c r="D13" i="49"/>
  <c r="C13" i="49"/>
  <c r="B13" i="49"/>
  <c r="Z12" i="49"/>
  <c r="X12" i="49"/>
  <c r="V12" i="49"/>
  <c r="T12" i="49"/>
  <c r="R12" i="49"/>
  <c r="P12" i="49"/>
  <c r="N12" i="49"/>
  <c r="L12" i="49"/>
  <c r="J12" i="49"/>
  <c r="H12" i="49"/>
  <c r="F12" i="49"/>
  <c r="D12" i="49"/>
  <c r="C12" i="49"/>
  <c r="B12" i="49"/>
  <c r="Z11" i="49"/>
  <c r="X11" i="49"/>
  <c r="V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X8" i="49"/>
  <c r="V8" i="49"/>
  <c r="T8" i="49"/>
  <c r="R8" i="49"/>
  <c r="P8" i="49"/>
  <c r="N8" i="49"/>
  <c r="L8" i="49"/>
  <c r="J8" i="49"/>
  <c r="H8" i="49"/>
  <c r="F8" i="49"/>
  <c r="D8" i="49"/>
  <c r="C8" i="49"/>
  <c r="B8" i="49"/>
  <c r="Z27" i="50"/>
  <c r="X27" i="50"/>
  <c r="V27" i="50"/>
  <c r="T27" i="50"/>
  <c r="R27" i="50"/>
  <c r="P27" i="50"/>
  <c r="N27" i="50"/>
  <c r="L27" i="50"/>
  <c r="J27" i="50"/>
  <c r="H27" i="50"/>
  <c r="F27" i="50"/>
  <c r="D27" i="50"/>
  <c r="C27" i="50"/>
  <c r="B27" i="50"/>
  <c r="Z26" i="50"/>
  <c r="X26" i="50"/>
  <c r="V26" i="50"/>
  <c r="T26" i="50"/>
  <c r="R26" i="50"/>
  <c r="P26" i="50"/>
  <c r="N26" i="50"/>
  <c r="L26" i="50"/>
  <c r="J26" i="50"/>
  <c r="H26" i="50"/>
  <c r="F26" i="50"/>
  <c r="D26" i="50"/>
  <c r="C26" i="50"/>
  <c r="B26" i="50"/>
  <c r="Z25" i="50"/>
  <c r="T25" i="50"/>
  <c r="R25" i="50"/>
  <c r="P25" i="50"/>
  <c r="N25" i="50"/>
  <c r="L25" i="50"/>
  <c r="J25" i="50"/>
  <c r="H25" i="50"/>
  <c r="F25" i="50"/>
  <c r="D25" i="50"/>
  <c r="C25" i="50"/>
  <c r="B25" i="50"/>
  <c r="Z24" i="50"/>
  <c r="X24" i="50"/>
  <c r="V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N22" i="50"/>
  <c r="L22" i="50"/>
  <c r="J22" i="50"/>
  <c r="H22" i="50"/>
  <c r="F22" i="50"/>
  <c r="D22" i="50"/>
  <c r="C22" i="50"/>
  <c r="B22" i="50"/>
  <c r="Z21" i="50"/>
  <c r="X21" i="50"/>
  <c r="V21" i="50"/>
  <c r="T21" i="50"/>
  <c r="R21" i="50"/>
  <c r="P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X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Z33" i="48"/>
  <c r="T33" i="48"/>
  <c r="R33" i="48"/>
  <c r="P33" i="48"/>
  <c r="N33" i="48"/>
  <c r="L33" i="48"/>
  <c r="J33" i="48"/>
  <c r="H33" i="48"/>
  <c r="F33" i="48"/>
  <c r="D33" i="48"/>
  <c r="Z32" i="48"/>
  <c r="X32" i="48"/>
  <c r="V32" i="48"/>
  <c r="T32" i="48"/>
  <c r="R32" i="48"/>
  <c r="P32" i="48"/>
  <c r="N32" i="48"/>
  <c r="L32" i="48"/>
  <c r="J32" i="48"/>
  <c r="H32" i="48"/>
  <c r="F32" i="48"/>
  <c r="D32" i="48"/>
  <c r="Z31" i="48"/>
  <c r="X31" i="48"/>
  <c r="V31" i="48"/>
  <c r="T31" i="48"/>
  <c r="R31" i="48"/>
  <c r="P31" i="48"/>
  <c r="N31" i="48"/>
  <c r="L31" i="48"/>
  <c r="J31" i="48"/>
  <c r="H31" i="48"/>
  <c r="F31" i="48"/>
  <c r="D31" i="48"/>
  <c r="Z30" i="48"/>
  <c r="X30" i="48"/>
  <c r="V30" i="48"/>
  <c r="T30" i="48"/>
  <c r="R30" i="48"/>
  <c r="P30" i="48"/>
  <c r="N30" i="48"/>
  <c r="L30" i="48"/>
  <c r="J30" i="48"/>
  <c r="H30" i="48"/>
  <c r="F30" i="48"/>
  <c r="D30" i="48"/>
  <c r="Z29" i="48"/>
  <c r="X29" i="48"/>
  <c r="V29" i="48"/>
  <c r="T29" i="48"/>
  <c r="R29" i="48"/>
  <c r="P29" i="48"/>
  <c r="N29" i="48"/>
  <c r="L29" i="48"/>
  <c r="J29" i="48"/>
  <c r="H29" i="48"/>
  <c r="F29" i="48"/>
  <c r="D29" i="48"/>
  <c r="Z28" i="48"/>
  <c r="X28" i="48"/>
  <c r="V28" i="48"/>
  <c r="T28" i="48"/>
  <c r="R28" i="48"/>
  <c r="P28" i="48"/>
  <c r="N28" i="48"/>
  <c r="L28" i="48"/>
  <c r="J28" i="48"/>
  <c r="H28" i="48"/>
  <c r="F28" i="48"/>
  <c r="D28" i="48"/>
  <c r="Z27" i="48"/>
  <c r="X27" i="48"/>
  <c r="V27" i="48"/>
  <c r="T27" i="48"/>
  <c r="R27" i="48"/>
  <c r="P27" i="48"/>
  <c r="N27" i="48"/>
  <c r="L27" i="48"/>
  <c r="J27" i="48"/>
  <c r="H27" i="48"/>
  <c r="F27" i="48"/>
  <c r="D27" i="48"/>
  <c r="Z26" i="48"/>
  <c r="X26" i="48"/>
  <c r="V26" i="48"/>
  <c r="T26" i="48"/>
  <c r="R26" i="48"/>
  <c r="P26" i="48"/>
  <c r="N26" i="48"/>
  <c r="L26" i="48"/>
  <c r="J26" i="48"/>
  <c r="H26" i="48"/>
  <c r="F26" i="48"/>
  <c r="D26" i="48"/>
  <c r="Z25" i="48"/>
  <c r="X25" i="48"/>
  <c r="V25" i="48"/>
  <c r="T25" i="48"/>
  <c r="R25" i="48"/>
  <c r="P25" i="48"/>
  <c r="N25" i="48"/>
  <c r="L25" i="48"/>
  <c r="J25" i="48"/>
  <c r="H25" i="48"/>
  <c r="F25" i="48"/>
  <c r="D25" i="48"/>
  <c r="Z24" i="48"/>
  <c r="X24" i="48"/>
  <c r="V24" i="48"/>
  <c r="T24" i="48"/>
  <c r="R24" i="48"/>
  <c r="P24" i="48"/>
  <c r="N24" i="48"/>
  <c r="L24" i="48"/>
  <c r="J24" i="48"/>
  <c r="H24" i="48"/>
  <c r="F24" i="48"/>
  <c r="D24" i="48"/>
  <c r="Z23" i="48"/>
  <c r="X23" i="48"/>
  <c r="V23" i="48"/>
  <c r="T23" i="48"/>
  <c r="R23" i="48"/>
  <c r="P23" i="48"/>
  <c r="N23" i="48"/>
  <c r="L23" i="48"/>
  <c r="J23" i="48"/>
  <c r="H23" i="48"/>
  <c r="F23" i="48"/>
  <c r="D23" i="48"/>
  <c r="Z22" i="48"/>
  <c r="X22" i="48"/>
  <c r="V22" i="48"/>
  <c r="T22" i="48"/>
  <c r="R22" i="48"/>
  <c r="P22" i="48"/>
  <c r="N22" i="48"/>
  <c r="L22" i="48"/>
  <c r="J22" i="48"/>
  <c r="H22" i="48"/>
  <c r="F22" i="48"/>
  <c r="D22" i="48"/>
  <c r="Z21" i="48"/>
  <c r="X21" i="48"/>
  <c r="V21" i="48"/>
  <c r="T21" i="48"/>
  <c r="R21" i="48"/>
  <c r="P21" i="48"/>
  <c r="N21" i="48"/>
  <c r="L21" i="48"/>
  <c r="J21" i="48"/>
  <c r="H21" i="48"/>
  <c r="F21" i="48"/>
  <c r="D21" i="48"/>
  <c r="Z20" i="48"/>
  <c r="X20" i="48"/>
  <c r="V20" i="48"/>
  <c r="T20" i="48"/>
  <c r="R20" i="48"/>
  <c r="P20" i="48"/>
  <c r="N20" i="48"/>
  <c r="L20" i="48"/>
  <c r="J20" i="48"/>
  <c r="H20" i="48"/>
  <c r="F20" i="48"/>
  <c r="D20" i="48"/>
  <c r="Z19" i="48"/>
  <c r="X19" i="48"/>
  <c r="V19" i="48"/>
  <c r="T19" i="48"/>
  <c r="R19" i="48"/>
  <c r="P19" i="48"/>
  <c r="N19" i="48"/>
  <c r="L19" i="48"/>
  <c r="J19" i="48"/>
  <c r="H19" i="48"/>
  <c r="F19" i="48"/>
  <c r="D19" i="48"/>
  <c r="Z18" i="48"/>
  <c r="X18" i="48"/>
  <c r="V18" i="48"/>
  <c r="T18" i="48"/>
  <c r="R18" i="48"/>
  <c r="P18" i="48"/>
  <c r="N18" i="48"/>
  <c r="L18" i="48"/>
  <c r="J18" i="48"/>
  <c r="H18" i="48"/>
  <c r="F18" i="48"/>
  <c r="D18" i="48"/>
  <c r="Z17" i="48"/>
  <c r="X17" i="48"/>
  <c r="V17" i="48"/>
  <c r="T17" i="48"/>
  <c r="R17" i="48"/>
  <c r="P17" i="48"/>
  <c r="N17" i="48"/>
  <c r="L17" i="48"/>
  <c r="J17" i="48"/>
  <c r="H17" i="48"/>
  <c r="F17" i="48"/>
  <c r="D17" i="48"/>
  <c r="Z16" i="48"/>
  <c r="X16" i="48"/>
  <c r="V16" i="48"/>
  <c r="T16" i="48"/>
  <c r="R16" i="48"/>
  <c r="P16" i="48"/>
  <c r="N16" i="48"/>
  <c r="L16" i="48"/>
  <c r="J16" i="48"/>
  <c r="H16" i="48"/>
  <c r="F16" i="48"/>
  <c r="D16" i="48"/>
  <c r="Z15" i="48"/>
  <c r="X15" i="48"/>
  <c r="V15" i="48"/>
  <c r="T15" i="48"/>
  <c r="R15" i="48"/>
  <c r="P15" i="48"/>
  <c r="N15" i="48"/>
  <c r="L15" i="48"/>
  <c r="J15" i="48"/>
  <c r="H15" i="48"/>
  <c r="F15" i="48"/>
  <c r="D15" i="48"/>
  <c r="Z14" i="48"/>
  <c r="X14" i="48"/>
  <c r="V14" i="48"/>
  <c r="T14" i="48"/>
  <c r="R14" i="48"/>
  <c r="P14" i="48"/>
  <c r="N14" i="48"/>
  <c r="L14" i="48"/>
  <c r="J14" i="48"/>
  <c r="H14" i="48"/>
  <c r="F14" i="48"/>
  <c r="D14" i="48"/>
  <c r="Z13" i="48"/>
  <c r="X13" i="48"/>
  <c r="V13" i="48"/>
  <c r="T13" i="48"/>
  <c r="R13" i="48"/>
  <c r="P13" i="48"/>
  <c r="N13" i="48"/>
  <c r="L13" i="48"/>
  <c r="J13" i="48"/>
  <c r="H13" i="48"/>
  <c r="F13" i="48"/>
  <c r="D13" i="48"/>
  <c r="Z12" i="48"/>
  <c r="X12" i="48"/>
  <c r="V12" i="48"/>
  <c r="T12" i="48"/>
  <c r="R12" i="48"/>
  <c r="P12" i="48"/>
  <c r="N12" i="48"/>
  <c r="L12" i="48"/>
  <c r="J12" i="48"/>
  <c r="H12" i="48"/>
  <c r="F12" i="48"/>
  <c r="D12" i="48"/>
  <c r="Z11" i="48"/>
  <c r="X11" i="48"/>
  <c r="V11" i="48"/>
  <c r="T11" i="48"/>
  <c r="R11" i="48"/>
  <c r="P11" i="48"/>
  <c r="N11" i="48"/>
  <c r="L11" i="48"/>
  <c r="J11" i="48"/>
  <c r="H11" i="48"/>
  <c r="F11" i="48"/>
  <c r="D11" i="48"/>
  <c r="Z10" i="48"/>
  <c r="X10" i="48"/>
  <c r="V10" i="48"/>
  <c r="T10" i="48"/>
  <c r="R10" i="48"/>
  <c r="P10" i="48"/>
  <c r="N10" i="48"/>
  <c r="L10" i="48"/>
  <c r="J10" i="48"/>
  <c r="H10" i="48"/>
  <c r="F10" i="48"/>
  <c r="D10" i="48"/>
  <c r="Z9" i="48"/>
  <c r="X9" i="48"/>
  <c r="V9" i="48"/>
  <c r="T9" i="48"/>
  <c r="R9" i="48"/>
  <c r="P9" i="48"/>
  <c r="N9" i="48"/>
  <c r="L9" i="48"/>
  <c r="J9" i="48"/>
  <c r="H9" i="48"/>
  <c r="F9" i="48"/>
  <c r="D9" i="48"/>
  <c r="C34" i="48"/>
  <c r="B34" i="48"/>
  <c r="C33" i="48"/>
  <c r="B33" i="48"/>
  <c r="C32" i="48"/>
  <c r="B32" i="48"/>
  <c r="C31" i="48"/>
  <c r="B31" i="48"/>
  <c r="C30" i="48"/>
  <c r="B30" i="48"/>
  <c r="C29" i="48"/>
  <c r="B29" i="48"/>
  <c r="C28" i="48"/>
  <c r="B28" i="48"/>
  <c r="C27" i="48"/>
  <c r="B27" i="48"/>
  <c r="C26" i="48"/>
  <c r="B26" i="48"/>
  <c r="C25" i="48"/>
  <c r="B25" i="48"/>
  <c r="C24" i="48"/>
  <c r="B24" i="48"/>
  <c r="C23" i="48"/>
  <c r="B23" i="48"/>
  <c r="C22" i="48"/>
  <c r="B22" i="48"/>
  <c r="C21" i="48"/>
  <c r="B21" i="48"/>
  <c r="C20" i="48"/>
  <c r="B20" i="48"/>
  <c r="C19" i="48"/>
  <c r="B19" i="48"/>
  <c r="C18" i="48"/>
  <c r="B18" i="48"/>
  <c r="C17" i="48"/>
  <c r="B17" i="48"/>
  <c r="C16" i="48"/>
  <c r="B16" i="48"/>
  <c r="C15" i="48"/>
  <c r="B15" i="48"/>
  <c r="C14" i="48"/>
  <c r="B14" i="48"/>
  <c r="C13" i="48"/>
  <c r="B13" i="48"/>
  <c r="C12" i="48"/>
  <c r="B12" i="48"/>
  <c r="C11" i="48"/>
  <c r="B11" i="48"/>
  <c r="C10" i="48"/>
  <c r="B10" i="48"/>
  <c r="C9" i="48"/>
  <c r="B9" i="48"/>
  <c r="Z8" i="48"/>
  <c r="X8" i="48"/>
  <c r="V8" i="48"/>
  <c r="T8" i="48"/>
  <c r="R8" i="48"/>
  <c r="P8" i="48"/>
  <c r="N8" i="48"/>
  <c r="L8" i="48"/>
  <c r="J8" i="48"/>
  <c r="H8" i="48"/>
  <c r="F8" i="48"/>
  <c r="D8" i="48"/>
  <c r="C8" i="48"/>
  <c r="B8" i="48"/>
  <c r="Z37" i="45"/>
  <c r="T37" i="45"/>
  <c r="R37" i="45"/>
  <c r="P37" i="45"/>
  <c r="N37" i="45"/>
  <c r="L37" i="45"/>
  <c r="J37" i="45"/>
  <c r="H37" i="45"/>
  <c r="F37" i="45"/>
  <c r="D37" i="45"/>
  <c r="C37" i="45"/>
  <c r="B37" i="45"/>
  <c r="Z36" i="45"/>
  <c r="X36" i="45"/>
  <c r="V36" i="45"/>
  <c r="T36" i="45"/>
  <c r="R36" i="45"/>
  <c r="P36" i="45"/>
  <c r="N36" i="45"/>
  <c r="L36" i="45"/>
  <c r="J36" i="45"/>
  <c r="H36" i="45"/>
  <c r="F36" i="45"/>
  <c r="D36" i="45"/>
  <c r="C36" i="45"/>
  <c r="B36" i="45"/>
  <c r="Z35" i="45"/>
  <c r="T35" i="45"/>
  <c r="R35" i="45"/>
  <c r="P35" i="45"/>
  <c r="N35" i="45"/>
  <c r="L35" i="45"/>
  <c r="J35" i="45"/>
  <c r="H35" i="45"/>
  <c r="F35" i="45"/>
  <c r="D35" i="45"/>
  <c r="C35" i="45"/>
  <c r="B35" i="45"/>
  <c r="Z34" i="45"/>
  <c r="T34" i="45"/>
  <c r="R34" i="45"/>
  <c r="P34" i="45"/>
  <c r="N34" i="45"/>
  <c r="L34" i="45"/>
  <c r="J34" i="45"/>
  <c r="H34" i="45"/>
  <c r="F34" i="45"/>
  <c r="D34" i="45"/>
  <c r="C34" i="45"/>
  <c r="B34" i="45"/>
  <c r="Z33" i="45"/>
  <c r="X33" i="45"/>
  <c r="V33" i="45"/>
  <c r="T33" i="45"/>
  <c r="R33" i="45"/>
  <c r="P33" i="45"/>
  <c r="N33" i="45"/>
  <c r="L33" i="45"/>
  <c r="J33" i="45"/>
  <c r="H33" i="45"/>
  <c r="F33" i="45"/>
  <c r="D33" i="45"/>
  <c r="C33" i="45"/>
  <c r="B33" i="45"/>
  <c r="Z32" i="45"/>
  <c r="X32" i="45"/>
  <c r="V32" i="45"/>
  <c r="T32" i="45"/>
  <c r="R32" i="45"/>
  <c r="P32" i="45"/>
  <c r="N32" i="45"/>
  <c r="L32" i="45"/>
  <c r="J32" i="45"/>
  <c r="H32" i="45"/>
  <c r="F32" i="45"/>
  <c r="D32" i="45"/>
  <c r="C32" i="45"/>
  <c r="B32" i="45"/>
  <c r="Z31" i="45"/>
  <c r="X31" i="45"/>
  <c r="V31" i="45"/>
  <c r="T31" i="45"/>
  <c r="R31" i="45"/>
  <c r="P31" i="45"/>
  <c r="N31" i="45"/>
  <c r="L31" i="45"/>
  <c r="J31" i="45"/>
  <c r="H31" i="45"/>
  <c r="F31" i="45"/>
  <c r="D31" i="45"/>
  <c r="C31" i="45"/>
  <c r="B31" i="45"/>
  <c r="Z30" i="45"/>
  <c r="R30" i="45"/>
  <c r="P30" i="45"/>
  <c r="N30" i="45"/>
  <c r="L30" i="45"/>
  <c r="J30" i="45"/>
  <c r="H30" i="45"/>
  <c r="F30" i="45"/>
  <c r="D30" i="45"/>
  <c r="C30" i="45"/>
  <c r="B30" i="45"/>
  <c r="Z29" i="45"/>
  <c r="X29" i="45"/>
  <c r="V29" i="45"/>
  <c r="T29" i="45"/>
  <c r="R29" i="45"/>
  <c r="P29" i="45"/>
  <c r="N29" i="45"/>
  <c r="L29" i="45"/>
  <c r="J29" i="45"/>
  <c r="H29" i="45"/>
  <c r="F29" i="45"/>
  <c r="D29" i="45"/>
  <c r="C29" i="45"/>
  <c r="B29" i="45"/>
  <c r="Z28" i="45"/>
  <c r="X28" i="45"/>
  <c r="V28" i="45"/>
  <c r="T28" i="45"/>
  <c r="R28" i="45"/>
  <c r="P28" i="45"/>
  <c r="N28" i="45"/>
  <c r="L28" i="45"/>
  <c r="J28" i="45"/>
  <c r="H28" i="45"/>
  <c r="F28" i="45"/>
  <c r="D28" i="45"/>
  <c r="C28" i="45"/>
  <c r="B28" i="45"/>
  <c r="Z27" i="45"/>
  <c r="P27" i="45"/>
  <c r="N27" i="45"/>
  <c r="L27" i="45"/>
  <c r="J27" i="45"/>
  <c r="H27" i="45"/>
  <c r="F27" i="45"/>
  <c r="D27" i="45"/>
  <c r="C27" i="45"/>
  <c r="B27" i="45"/>
  <c r="Z26" i="45"/>
  <c r="P26" i="45"/>
  <c r="N26" i="45"/>
  <c r="L26" i="45"/>
  <c r="J26" i="45"/>
  <c r="H26" i="45"/>
  <c r="F26" i="45"/>
  <c r="D26" i="45"/>
  <c r="C26" i="45"/>
  <c r="B26" i="45"/>
  <c r="Z25" i="45"/>
  <c r="X25" i="45"/>
  <c r="V25" i="45"/>
  <c r="T25" i="45"/>
  <c r="R25" i="45"/>
  <c r="P25" i="45"/>
  <c r="N25" i="45"/>
  <c r="L25" i="45"/>
  <c r="J25" i="45"/>
  <c r="H25" i="45"/>
  <c r="F25" i="45"/>
  <c r="D25" i="45"/>
  <c r="C25" i="45"/>
  <c r="B25" i="45"/>
  <c r="Z24" i="45"/>
  <c r="X24" i="45"/>
  <c r="V24" i="45"/>
  <c r="T24" i="45"/>
  <c r="R24" i="45"/>
  <c r="P24" i="45"/>
  <c r="N24" i="45"/>
  <c r="L24" i="45"/>
  <c r="J24" i="45"/>
  <c r="H24" i="45"/>
  <c r="F24" i="45"/>
  <c r="D24" i="45"/>
  <c r="C24" i="45"/>
  <c r="B24" i="45"/>
  <c r="Z23" i="45"/>
  <c r="X23" i="45"/>
  <c r="V23" i="45"/>
  <c r="T23" i="45"/>
  <c r="R23" i="45"/>
  <c r="P23" i="45"/>
  <c r="N23" i="45"/>
  <c r="L23" i="45"/>
  <c r="J23" i="45"/>
  <c r="H23" i="45"/>
  <c r="F23" i="45"/>
  <c r="D23" i="45"/>
  <c r="C23" i="45"/>
  <c r="B23" i="45"/>
  <c r="Z22" i="45"/>
  <c r="X22" i="45"/>
  <c r="V22" i="45"/>
  <c r="T22" i="45"/>
  <c r="R22" i="45"/>
  <c r="P22" i="45"/>
  <c r="N22" i="45"/>
  <c r="L22" i="45"/>
  <c r="J22" i="45"/>
  <c r="H22" i="45"/>
  <c r="F22" i="45"/>
  <c r="D22" i="45"/>
  <c r="C22" i="45"/>
  <c r="B22" i="45"/>
  <c r="Z21" i="45"/>
  <c r="X21" i="45"/>
  <c r="V21" i="45"/>
  <c r="T21" i="45"/>
  <c r="R21" i="45"/>
  <c r="P21" i="45"/>
  <c r="N21" i="45"/>
  <c r="L21" i="45"/>
  <c r="J21" i="45"/>
  <c r="H21" i="45"/>
  <c r="F21" i="45"/>
  <c r="D21" i="45"/>
  <c r="C21" i="45"/>
  <c r="B21" i="45"/>
  <c r="Z20" i="45"/>
  <c r="T20" i="45"/>
  <c r="R20" i="45"/>
  <c r="P20" i="45"/>
  <c r="N20" i="45"/>
  <c r="L20" i="45"/>
  <c r="J20" i="45"/>
  <c r="H20" i="45"/>
  <c r="F20" i="45"/>
  <c r="D20" i="45"/>
  <c r="C20" i="45"/>
  <c r="B20" i="45"/>
  <c r="Z19" i="45"/>
  <c r="X19" i="45"/>
  <c r="V19" i="45"/>
  <c r="T19" i="45"/>
  <c r="R19" i="45"/>
  <c r="P19" i="45"/>
  <c r="N19" i="45"/>
  <c r="L19" i="45"/>
  <c r="J19" i="45"/>
  <c r="H19" i="45"/>
  <c r="F19" i="45"/>
  <c r="D19" i="45"/>
  <c r="C19" i="45"/>
  <c r="B19" i="45"/>
  <c r="Z18" i="45"/>
  <c r="X18" i="45"/>
  <c r="V18" i="45"/>
  <c r="T18" i="45"/>
  <c r="R18" i="45"/>
  <c r="P18" i="45"/>
  <c r="N18" i="45"/>
  <c r="L18" i="45"/>
  <c r="J18" i="45"/>
  <c r="H18" i="45"/>
  <c r="F18" i="45"/>
  <c r="D18" i="45"/>
  <c r="C18" i="45"/>
  <c r="B18" i="45"/>
  <c r="Z17" i="45"/>
  <c r="N17" i="45"/>
  <c r="L17" i="45"/>
  <c r="J17" i="45"/>
  <c r="H17" i="45"/>
  <c r="F17" i="45"/>
  <c r="D17" i="45"/>
  <c r="C17" i="45"/>
  <c r="B17" i="45"/>
  <c r="Z16" i="45"/>
  <c r="T16" i="45"/>
  <c r="R16" i="45"/>
  <c r="P16" i="45"/>
  <c r="N16" i="45"/>
  <c r="L16" i="45"/>
  <c r="J16" i="45"/>
  <c r="H16" i="45"/>
  <c r="F16" i="45"/>
  <c r="D16" i="45"/>
  <c r="C16" i="45"/>
  <c r="B16" i="45"/>
  <c r="Z15" i="45"/>
  <c r="X15" i="45"/>
  <c r="V15" i="45"/>
  <c r="T15" i="45"/>
  <c r="R15" i="45"/>
  <c r="P15" i="45"/>
  <c r="N15" i="45"/>
  <c r="L15" i="45"/>
  <c r="J15" i="45"/>
  <c r="H15" i="45"/>
  <c r="F15" i="45"/>
  <c r="D15" i="45"/>
  <c r="C15" i="45"/>
  <c r="B15" i="45"/>
  <c r="Z14" i="45"/>
  <c r="X14" i="45"/>
  <c r="V14" i="45"/>
  <c r="T14" i="45"/>
  <c r="R14" i="45"/>
  <c r="P14" i="45"/>
  <c r="N14" i="45"/>
  <c r="L14" i="45"/>
  <c r="J14" i="45"/>
  <c r="H14" i="45"/>
  <c r="F14" i="45"/>
  <c r="D14" i="45"/>
  <c r="C14" i="45"/>
  <c r="B14" i="45"/>
  <c r="Z13" i="45"/>
  <c r="X13" i="45"/>
  <c r="V13" i="45"/>
  <c r="T13" i="45"/>
  <c r="R13" i="45"/>
  <c r="P13" i="45"/>
  <c r="N13" i="45"/>
  <c r="L13" i="45"/>
  <c r="J13" i="45"/>
  <c r="H13" i="45"/>
  <c r="F13" i="45"/>
  <c r="D13" i="45"/>
  <c r="C13" i="45"/>
  <c r="B13" i="45"/>
  <c r="Z12" i="45"/>
  <c r="X12" i="45"/>
  <c r="V12" i="45"/>
  <c r="T12" i="45"/>
  <c r="R12" i="45"/>
  <c r="P12" i="45"/>
  <c r="N12" i="45"/>
  <c r="L12" i="45"/>
  <c r="J12" i="45"/>
  <c r="H12" i="45"/>
  <c r="F12" i="45"/>
  <c r="D12" i="45"/>
  <c r="C12" i="45"/>
  <c r="B12" i="45"/>
  <c r="Z11" i="45"/>
  <c r="X11" i="45"/>
  <c r="V11" i="45"/>
  <c r="T11" i="45"/>
  <c r="R11" i="45"/>
  <c r="P11" i="45"/>
  <c r="N11" i="45"/>
  <c r="L11" i="45"/>
  <c r="J11" i="45"/>
  <c r="H11" i="45"/>
  <c r="F11" i="45"/>
  <c r="D11" i="45"/>
  <c r="C11" i="45"/>
  <c r="B11" i="45"/>
  <c r="Z10" i="45"/>
  <c r="V10" i="45"/>
  <c r="T10" i="45"/>
  <c r="R10" i="45"/>
  <c r="P10" i="45"/>
  <c r="N10" i="45"/>
  <c r="L10" i="45"/>
  <c r="J10" i="45"/>
  <c r="H10" i="45"/>
  <c r="F10" i="45"/>
  <c r="D10" i="45"/>
  <c r="C10" i="45"/>
  <c r="B10" i="45"/>
  <c r="Z9" i="45"/>
  <c r="T9" i="45"/>
  <c r="R9" i="45"/>
  <c r="P9" i="45"/>
  <c r="N9" i="45"/>
  <c r="L9" i="45"/>
  <c r="J9" i="45"/>
  <c r="H9" i="45"/>
  <c r="F9" i="45"/>
  <c r="D9" i="45"/>
  <c r="C9" i="45"/>
  <c r="B9" i="45"/>
  <c r="Z8" i="45"/>
  <c r="X8" i="45"/>
  <c r="V8" i="45"/>
  <c r="T8" i="45"/>
  <c r="R8" i="45"/>
  <c r="P8" i="45"/>
  <c r="N8" i="45"/>
  <c r="L8" i="45"/>
  <c r="J8" i="45"/>
  <c r="H8" i="45"/>
  <c r="F8" i="45"/>
  <c r="D8" i="45"/>
  <c r="C8" i="45"/>
  <c r="B8" i="45"/>
  <c r="X36" i="46"/>
  <c r="V36" i="46"/>
  <c r="X33" i="46"/>
  <c r="V33" i="46"/>
  <c r="X32" i="46"/>
  <c r="V32" i="46"/>
  <c r="X31" i="46"/>
  <c r="V31" i="46"/>
  <c r="X29" i="46"/>
  <c r="V29" i="46"/>
  <c r="X28" i="46"/>
  <c r="V28" i="46"/>
  <c r="X25" i="46"/>
  <c r="V25" i="46"/>
  <c r="X24" i="46"/>
  <c r="V24" i="46"/>
  <c r="X23" i="46"/>
  <c r="V23" i="46"/>
  <c r="X22" i="46"/>
  <c r="V22" i="46"/>
  <c r="X21" i="46"/>
  <c r="V21" i="46"/>
  <c r="X19" i="46"/>
  <c r="V19" i="46"/>
  <c r="X18" i="46"/>
  <c r="V18" i="46"/>
  <c r="X15" i="46"/>
  <c r="V15" i="46"/>
  <c r="X14" i="46"/>
  <c r="V14" i="46"/>
  <c r="X13" i="46"/>
  <c r="V13" i="46"/>
  <c r="X12" i="46"/>
  <c r="V12" i="46"/>
  <c r="X11" i="46"/>
  <c r="V11" i="46"/>
  <c r="V10" i="46"/>
  <c r="Z37" i="46"/>
  <c r="T37" i="46"/>
  <c r="R37" i="46"/>
  <c r="P37" i="46"/>
  <c r="N37" i="46"/>
  <c r="L37" i="46"/>
  <c r="J37" i="46"/>
  <c r="H37" i="46"/>
  <c r="F37" i="46"/>
  <c r="D37" i="46"/>
  <c r="C37" i="46"/>
  <c r="B37" i="46"/>
  <c r="Z36" i="46"/>
  <c r="T36" i="46"/>
  <c r="R36" i="46"/>
  <c r="P36" i="46"/>
  <c r="N36" i="46"/>
  <c r="L36" i="46"/>
  <c r="J36" i="46"/>
  <c r="H36" i="46"/>
  <c r="F36" i="46"/>
  <c r="D36" i="46"/>
  <c r="C36" i="46"/>
  <c r="B36" i="46"/>
  <c r="Z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R30" i="46"/>
  <c r="P30" i="46"/>
  <c r="N30" i="46"/>
  <c r="L30" i="46"/>
  <c r="J30" i="46"/>
  <c r="H30" i="46"/>
  <c r="F30" i="46"/>
  <c r="D30" i="46"/>
  <c r="C30" i="46"/>
  <c r="B30" i="46"/>
  <c r="Z29" i="46"/>
  <c r="T29" i="46"/>
  <c r="R29" i="46"/>
  <c r="P29" i="46"/>
  <c r="N29" i="46"/>
  <c r="L29" i="46"/>
  <c r="J29" i="46"/>
  <c r="H29" i="46"/>
  <c r="F29" i="46"/>
  <c r="D29" i="46"/>
  <c r="C29" i="46"/>
  <c r="B29" i="46"/>
  <c r="Z28" i="46"/>
  <c r="T28" i="46"/>
  <c r="R28" i="46"/>
  <c r="P28" i="46"/>
  <c r="N28" i="46"/>
  <c r="L28" i="46"/>
  <c r="J28" i="46"/>
  <c r="H28" i="46"/>
  <c r="F28" i="46"/>
  <c r="D28" i="46"/>
  <c r="C28" i="46"/>
  <c r="B28" i="46"/>
  <c r="Z27" i="46"/>
  <c r="P27" i="46"/>
  <c r="N27" i="46"/>
  <c r="L27" i="46"/>
  <c r="J27" i="46"/>
  <c r="H27" i="46"/>
  <c r="F27" i="46"/>
  <c r="D27" i="46"/>
  <c r="C27" i="46"/>
  <c r="B27" i="46"/>
  <c r="Z26" i="46"/>
  <c r="P26" i="46"/>
  <c r="N26" i="46"/>
  <c r="L26" i="46"/>
  <c r="J26" i="46"/>
  <c r="H26" i="46"/>
  <c r="F26" i="46"/>
  <c r="D26" i="46"/>
  <c r="C26" i="46"/>
  <c r="B26" i="46"/>
  <c r="Z25" i="46"/>
  <c r="T25" i="46"/>
  <c r="R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X8" i="46"/>
  <c r="V8" i="46"/>
  <c r="T8" i="46"/>
  <c r="R8" i="46"/>
  <c r="P8" i="46"/>
  <c r="N8" i="46"/>
  <c r="L8" i="46"/>
  <c r="J8" i="46"/>
  <c r="H8" i="46"/>
  <c r="F8" i="46"/>
  <c r="D8" i="46"/>
  <c r="C8" i="46"/>
  <c r="B8" i="46"/>
  <c r="Z37" i="43"/>
  <c r="R37" i="43"/>
  <c r="P37" i="43"/>
  <c r="N37" i="43"/>
  <c r="L37" i="43"/>
  <c r="J37" i="43"/>
  <c r="H37" i="43"/>
  <c r="F37" i="43"/>
  <c r="D37" i="43"/>
  <c r="C37" i="43"/>
  <c r="B37" i="43"/>
  <c r="Z36" i="43"/>
  <c r="X36" i="43"/>
  <c r="V36" i="43"/>
  <c r="T36" i="43"/>
  <c r="R36" i="43"/>
  <c r="P36" i="43"/>
  <c r="N36" i="43"/>
  <c r="L36" i="43"/>
  <c r="J36" i="43"/>
  <c r="H36" i="43"/>
  <c r="F36" i="43"/>
  <c r="D36" i="43"/>
  <c r="C36" i="43"/>
  <c r="B36" i="43"/>
  <c r="Z35" i="43"/>
  <c r="T35" i="43"/>
  <c r="R35" i="43"/>
  <c r="P35" i="43"/>
  <c r="N35" i="43"/>
  <c r="L35" i="43"/>
  <c r="J35" i="43"/>
  <c r="H35" i="43"/>
  <c r="F35" i="43"/>
  <c r="D35" i="43"/>
  <c r="C35" i="43"/>
  <c r="B35" i="43"/>
  <c r="Z34" i="43"/>
  <c r="T34" i="43"/>
  <c r="R34" i="43"/>
  <c r="P34" i="43"/>
  <c r="N34" i="43"/>
  <c r="L34" i="43"/>
  <c r="J34" i="43"/>
  <c r="H34" i="43"/>
  <c r="F34" i="43"/>
  <c r="D34" i="43"/>
  <c r="C34" i="43"/>
  <c r="B34" i="43"/>
  <c r="Z33" i="43"/>
  <c r="T33" i="43"/>
  <c r="R33" i="43"/>
  <c r="P33" i="43"/>
  <c r="N33" i="43"/>
  <c r="L33" i="43"/>
  <c r="J33" i="43"/>
  <c r="H33" i="43"/>
  <c r="F33" i="43"/>
  <c r="D33" i="43"/>
  <c r="C33" i="43"/>
  <c r="B33" i="43"/>
  <c r="Z32" i="43"/>
  <c r="X32" i="43"/>
  <c r="V32" i="43"/>
  <c r="T32" i="43"/>
  <c r="R32" i="43"/>
  <c r="P32" i="43"/>
  <c r="N32" i="43"/>
  <c r="L32" i="43"/>
  <c r="J32" i="43"/>
  <c r="H32" i="43"/>
  <c r="F32" i="43"/>
  <c r="D32" i="43"/>
  <c r="C32" i="43"/>
  <c r="B32" i="43"/>
  <c r="Z31" i="43"/>
  <c r="R31" i="43"/>
  <c r="P31" i="43"/>
  <c r="N31" i="43"/>
  <c r="L31" i="43"/>
  <c r="J31" i="43"/>
  <c r="H31" i="43"/>
  <c r="F31" i="43"/>
  <c r="D31" i="43"/>
  <c r="C31" i="43"/>
  <c r="B31" i="43"/>
  <c r="Z30" i="43"/>
  <c r="T30" i="43"/>
  <c r="R30" i="43"/>
  <c r="P30" i="43"/>
  <c r="N30" i="43"/>
  <c r="L30" i="43"/>
  <c r="J30" i="43"/>
  <c r="H30" i="43"/>
  <c r="F30" i="43"/>
  <c r="D30" i="43"/>
  <c r="C30" i="43"/>
  <c r="B30" i="43"/>
  <c r="Z29" i="43"/>
  <c r="P29" i="43"/>
  <c r="N29" i="43"/>
  <c r="L29" i="43"/>
  <c r="J29" i="43"/>
  <c r="H29" i="43"/>
  <c r="F29" i="43"/>
  <c r="D29" i="43"/>
  <c r="C29" i="43"/>
  <c r="B29" i="43"/>
  <c r="Z28" i="43"/>
  <c r="R28" i="43"/>
  <c r="P28" i="43"/>
  <c r="N28" i="43"/>
  <c r="L28" i="43"/>
  <c r="J28" i="43"/>
  <c r="H28" i="43"/>
  <c r="F28" i="43"/>
  <c r="D28" i="43"/>
  <c r="C28" i="43"/>
  <c r="B28" i="43"/>
  <c r="Z27" i="43"/>
  <c r="R27" i="43"/>
  <c r="P27" i="43"/>
  <c r="N27" i="43"/>
  <c r="L27" i="43"/>
  <c r="J27" i="43"/>
  <c r="H27" i="43"/>
  <c r="F27" i="43"/>
  <c r="D27" i="43"/>
  <c r="C27" i="43"/>
  <c r="B27" i="43"/>
  <c r="Z26" i="43"/>
  <c r="X26" i="43"/>
  <c r="V26" i="43"/>
  <c r="T26" i="43"/>
  <c r="R26" i="43"/>
  <c r="P26" i="43"/>
  <c r="N26" i="43"/>
  <c r="L26" i="43"/>
  <c r="J26" i="43"/>
  <c r="H26" i="43"/>
  <c r="F26" i="43"/>
  <c r="D26" i="43"/>
  <c r="C26" i="43"/>
  <c r="B26" i="43"/>
  <c r="Z25" i="43"/>
  <c r="T25" i="43"/>
  <c r="R25" i="43"/>
  <c r="P25" i="43"/>
  <c r="N25" i="43"/>
  <c r="L25" i="43"/>
  <c r="J25" i="43"/>
  <c r="H25" i="43"/>
  <c r="F25" i="43"/>
  <c r="D25" i="43"/>
  <c r="C25" i="43"/>
  <c r="B25" i="43"/>
  <c r="Z24" i="43"/>
  <c r="P24" i="43"/>
  <c r="N24" i="43"/>
  <c r="L24" i="43"/>
  <c r="J24" i="43"/>
  <c r="H24" i="43"/>
  <c r="F24" i="43"/>
  <c r="D24" i="43"/>
  <c r="C24" i="43"/>
  <c r="B24" i="43"/>
  <c r="Z23" i="43"/>
  <c r="P23" i="43"/>
  <c r="N23" i="43"/>
  <c r="L23" i="43"/>
  <c r="J23" i="43"/>
  <c r="H23" i="43"/>
  <c r="F23" i="43"/>
  <c r="D23" i="43"/>
  <c r="C23" i="43"/>
  <c r="B23" i="43"/>
  <c r="Z22" i="43"/>
  <c r="N22" i="43"/>
  <c r="L22" i="43"/>
  <c r="J22" i="43"/>
  <c r="H22" i="43"/>
  <c r="F22" i="43"/>
  <c r="D22" i="43"/>
  <c r="C22" i="43"/>
  <c r="B22" i="43"/>
  <c r="Z21" i="43"/>
  <c r="R21" i="43"/>
  <c r="P21" i="43"/>
  <c r="N21" i="43"/>
  <c r="L21" i="43"/>
  <c r="J21" i="43"/>
  <c r="H21" i="43"/>
  <c r="F21" i="43"/>
  <c r="D21" i="43"/>
  <c r="C21" i="43"/>
  <c r="B21" i="43"/>
  <c r="Z20" i="43"/>
  <c r="T20" i="43"/>
  <c r="R20" i="43"/>
  <c r="P20" i="43"/>
  <c r="N20" i="43"/>
  <c r="L20" i="43"/>
  <c r="J20" i="43"/>
  <c r="H20" i="43"/>
  <c r="F20" i="43"/>
  <c r="D20" i="43"/>
  <c r="C20" i="43"/>
  <c r="B20" i="43"/>
  <c r="Z19" i="43"/>
  <c r="T19" i="43"/>
  <c r="R19" i="43"/>
  <c r="P19" i="43"/>
  <c r="N19" i="43"/>
  <c r="L19" i="43"/>
  <c r="J19" i="43"/>
  <c r="H19" i="43"/>
  <c r="F19" i="43"/>
  <c r="D19" i="43"/>
  <c r="C19" i="43"/>
  <c r="B19" i="43"/>
  <c r="Z18" i="43"/>
  <c r="T18" i="43"/>
  <c r="R18" i="43"/>
  <c r="P18" i="43"/>
  <c r="N18" i="43"/>
  <c r="L18" i="43"/>
  <c r="J18" i="43"/>
  <c r="H18" i="43"/>
  <c r="F18" i="43"/>
  <c r="D18" i="43"/>
  <c r="C18" i="43"/>
  <c r="B18" i="43"/>
  <c r="Z17" i="43"/>
  <c r="X17" i="43"/>
  <c r="V17" i="43"/>
  <c r="T17" i="43"/>
  <c r="R17" i="43"/>
  <c r="P17" i="43"/>
  <c r="N17" i="43"/>
  <c r="L17" i="43"/>
  <c r="J17" i="43"/>
  <c r="H17" i="43"/>
  <c r="F17" i="43"/>
  <c r="D17" i="43"/>
  <c r="C17" i="43"/>
  <c r="B17" i="43"/>
  <c r="Z16" i="43"/>
  <c r="T16" i="43"/>
  <c r="R16" i="43"/>
  <c r="P16" i="43"/>
  <c r="N16" i="43"/>
  <c r="L16" i="43"/>
  <c r="J16" i="43"/>
  <c r="H16" i="43"/>
  <c r="F16" i="43"/>
  <c r="D16" i="43"/>
  <c r="C16" i="43"/>
  <c r="B16" i="43"/>
  <c r="Z15" i="43"/>
  <c r="R15" i="43"/>
  <c r="P15" i="43"/>
  <c r="N15" i="43"/>
  <c r="L15" i="43"/>
  <c r="J15" i="43"/>
  <c r="H15" i="43"/>
  <c r="F15" i="43"/>
  <c r="D15" i="43"/>
  <c r="C15" i="43"/>
  <c r="B15" i="43"/>
  <c r="Z14" i="43"/>
  <c r="T14" i="43"/>
  <c r="R14" i="43"/>
  <c r="P14" i="43"/>
  <c r="N14" i="43"/>
  <c r="L14" i="43"/>
  <c r="J14" i="43"/>
  <c r="H14" i="43"/>
  <c r="F14" i="43"/>
  <c r="D14" i="43"/>
  <c r="C14" i="43"/>
  <c r="B14" i="43"/>
  <c r="Z13" i="43"/>
  <c r="R13" i="43"/>
  <c r="P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X36" i="44"/>
  <c r="V36" i="44"/>
  <c r="X32" i="44"/>
  <c r="V32" i="44"/>
  <c r="X26" i="44"/>
  <c r="V26" i="44"/>
  <c r="Z37" i="44"/>
  <c r="R37" i="44"/>
  <c r="P37" i="44"/>
  <c r="N37" i="44"/>
  <c r="L37" i="44"/>
  <c r="J37" i="44"/>
  <c r="H37" i="44"/>
  <c r="F37" i="44"/>
  <c r="D37" i="44"/>
  <c r="C37" i="44"/>
  <c r="B37" i="44"/>
  <c r="Z36" i="44"/>
  <c r="T36" i="44"/>
  <c r="R36" i="44"/>
  <c r="P36" i="44"/>
  <c r="N36" i="44"/>
  <c r="L36" i="44"/>
  <c r="J36" i="44"/>
  <c r="H36" i="44"/>
  <c r="F36" i="44"/>
  <c r="D36" i="44"/>
  <c r="C36" i="44"/>
  <c r="B36" i="44"/>
  <c r="Z35" i="44"/>
  <c r="T35" i="44"/>
  <c r="R35" i="44"/>
  <c r="P35" i="44"/>
  <c r="N35" i="44"/>
  <c r="L35" i="44"/>
  <c r="J35" i="44"/>
  <c r="H35" i="44"/>
  <c r="F35" i="44"/>
  <c r="D35" i="44"/>
  <c r="C35" i="44"/>
  <c r="B35" i="44"/>
  <c r="Z34" i="44"/>
  <c r="T34" i="44"/>
  <c r="R34" i="44"/>
  <c r="P34" i="44"/>
  <c r="N34" i="44"/>
  <c r="L34" i="44"/>
  <c r="J34" i="44"/>
  <c r="H34" i="44"/>
  <c r="F34" i="44"/>
  <c r="D34" i="44"/>
  <c r="C34" i="44"/>
  <c r="B34" i="44"/>
  <c r="Z33" i="44"/>
  <c r="T33" i="44"/>
  <c r="R33" i="44"/>
  <c r="P33" i="44"/>
  <c r="N33" i="44"/>
  <c r="L33" i="44"/>
  <c r="J33" i="44"/>
  <c r="H33" i="44"/>
  <c r="F33" i="44"/>
  <c r="D33" i="44"/>
  <c r="C33" i="44"/>
  <c r="B33" i="44"/>
  <c r="Z32" i="44"/>
  <c r="T32" i="44"/>
  <c r="R32" i="44"/>
  <c r="P32" i="44"/>
  <c r="N32" i="44"/>
  <c r="L32" i="44"/>
  <c r="J32" i="44"/>
  <c r="H32" i="44"/>
  <c r="F32" i="44"/>
  <c r="D32" i="44"/>
  <c r="C32" i="44"/>
  <c r="B32" i="44"/>
  <c r="Z31" i="44"/>
  <c r="R31" i="44"/>
  <c r="P31" i="44"/>
  <c r="N31" i="44"/>
  <c r="L31" i="44"/>
  <c r="J31" i="44"/>
  <c r="H31" i="44"/>
  <c r="F31" i="44"/>
  <c r="D31" i="44"/>
  <c r="C31" i="44"/>
  <c r="B31" i="44"/>
  <c r="Z30" i="44"/>
  <c r="T30" i="44"/>
  <c r="R30" i="44"/>
  <c r="P30" i="44"/>
  <c r="N30" i="44"/>
  <c r="L30" i="44"/>
  <c r="J30" i="44"/>
  <c r="H30" i="44"/>
  <c r="F30" i="44"/>
  <c r="D30" i="44"/>
  <c r="C30" i="44"/>
  <c r="B30" i="44"/>
  <c r="Z29" i="44"/>
  <c r="P29" i="44"/>
  <c r="N29" i="44"/>
  <c r="L29" i="44"/>
  <c r="J29" i="44"/>
  <c r="H29" i="44"/>
  <c r="F29" i="44"/>
  <c r="D29" i="44"/>
  <c r="C29" i="44"/>
  <c r="B29" i="44"/>
  <c r="Z28" i="44"/>
  <c r="R28" i="44"/>
  <c r="P28" i="44"/>
  <c r="N28" i="44"/>
  <c r="L28" i="44"/>
  <c r="J28" i="44"/>
  <c r="H28" i="44"/>
  <c r="F28" i="44"/>
  <c r="D28" i="44"/>
  <c r="C28" i="44"/>
  <c r="B28" i="44"/>
  <c r="Z27" i="44"/>
  <c r="R27" i="44"/>
  <c r="P27" i="44"/>
  <c r="N27" i="44"/>
  <c r="L27" i="44"/>
  <c r="J27" i="44"/>
  <c r="H27" i="44"/>
  <c r="F27" i="44"/>
  <c r="D27" i="44"/>
  <c r="C27" i="44"/>
  <c r="B27" i="44"/>
  <c r="Z26" i="44"/>
  <c r="T26" i="44"/>
  <c r="R26" i="44"/>
  <c r="P26" i="44"/>
  <c r="N26" i="44"/>
  <c r="L26" i="44"/>
  <c r="J26" i="44"/>
  <c r="H26" i="44"/>
  <c r="F26" i="44"/>
  <c r="D26" i="44"/>
  <c r="C26" i="44"/>
  <c r="B26" i="44"/>
  <c r="Z25" i="44"/>
  <c r="T25" i="44"/>
  <c r="R25" i="44"/>
  <c r="P25" i="44"/>
  <c r="N25" i="44"/>
  <c r="L25" i="44"/>
  <c r="J25" i="44"/>
  <c r="H25" i="44"/>
  <c r="F25" i="44"/>
  <c r="D25" i="44"/>
  <c r="C25" i="44"/>
  <c r="B25" i="44"/>
  <c r="Z24" i="44"/>
  <c r="P24" i="44"/>
  <c r="N24" i="44"/>
  <c r="L24" i="44"/>
  <c r="J24" i="44"/>
  <c r="H24" i="44"/>
  <c r="F24" i="44"/>
  <c r="D24" i="44"/>
  <c r="C24" i="44"/>
  <c r="B24" i="44"/>
  <c r="Z23" i="44"/>
  <c r="P23" i="44"/>
  <c r="N23" i="44"/>
  <c r="L23" i="44"/>
  <c r="J23" i="44"/>
  <c r="H23" i="44"/>
  <c r="F23" i="44"/>
  <c r="D23" i="44"/>
  <c r="C23" i="44"/>
  <c r="B23" i="44"/>
  <c r="Z22" i="44"/>
  <c r="N22" i="44"/>
  <c r="L22" i="44"/>
  <c r="J22" i="44"/>
  <c r="H22" i="44"/>
  <c r="F22" i="44"/>
  <c r="D22" i="44"/>
  <c r="C22" i="44"/>
  <c r="B22" i="44"/>
  <c r="Z21" i="44"/>
  <c r="R21" i="44"/>
  <c r="P21" i="44"/>
  <c r="N21" i="44"/>
  <c r="L21" i="44"/>
  <c r="J21" i="44"/>
  <c r="H21" i="44"/>
  <c r="F21" i="44"/>
  <c r="D21" i="44"/>
  <c r="C21" i="44"/>
  <c r="B21" i="44"/>
  <c r="Z20" i="44"/>
  <c r="T20" i="44"/>
  <c r="R20" i="44"/>
  <c r="P20" i="44"/>
  <c r="N20" i="44"/>
  <c r="L20" i="44"/>
  <c r="J20" i="44"/>
  <c r="H20" i="44"/>
  <c r="F20" i="44"/>
  <c r="D20" i="44"/>
  <c r="C20" i="44"/>
  <c r="B20" i="44"/>
  <c r="Z19" i="44"/>
  <c r="T19" i="44"/>
  <c r="R19" i="44"/>
  <c r="P19" i="44"/>
  <c r="N19" i="44"/>
  <c r="L19" i="44"/>
  <c r="J19" i="44"/>
  <c r="H19" i="44"/>
  <c r="F19" i="44"/>
  <c r="D19" i="44"/>
  <c r="C19" i="44"/>
  <c r="B19" i="44"/>
  <c r="Z18" i="44"/>
  <c r="T18" i="44"/>
  <c r="R18" i="44"/>
  <c r="P18" i="44"/>
  <c r="N18" i="44"/>
  <c r="L18" i="44"/>
  <c r="J18" i="44"/>
  <c r="H18" i="44"/>
  <c r="F18" i="44"/>
  <c r="D18" i="44"/>
  <c r="C18" i="44"/>
  <c r="B18" i="44"/>
  <c r="Z17" i="44"/>
  <c r="X17" i="44"/>
  <c r="V17" i="44"/>
  <c r="T17" i="44"/>
  <c r="R17" i="44"/>
  <c r="P17" i="44"/>
  <c r="N17" i="44"/>
  <c r="L17" i="44"/>
  <c r="J17" i="44"/>
  <c r="H17" i="44"/>
  <c r="F17" i="44"/>
  <c r="D17" i="44"/>
  <c r="C17" i="44"/>
  <c r="B17" i="44"/>
  <c r="Z16" i="44"/>
  <c r="T16" i="44"/>
  <c r="R16" i="44"/>
  <c r="P16" i="44"/>
  <c r="N16" i="44"/>
  <c r="L16" i="44"/>
  <c r="J16" i="44"/>
  <c r="H16" i="44"/>
  <c r="F16" i="44"/>
  <c r="D16" i="44"/>
  <c r="C16" i="44"/>
  <c r="B16" i="44"/>
  <c r="Z15" i="44"/>
  <c r="R15" i="44"/>
  <c r="P15" i="44"/>
  <c r="N15" i="44"/>
  <c r="L15" i="44"/>
  <c r="J15" i="44"/>
  <c r="H15" i="44"/>
  <c r="F15" i="44"/>
  <c r="D15" i="44"/>
  <c r="C15" i="44"/>
  <c r="B15" i="44"/>
  <c r="Z14" i="44"/>
  <c r="T14" i="44"/>
  <c r="R14" i="44"/>
  <c r="P14" i="44"/>
  <c r="N14" i="44"/>
  <c r="L14" i="44"/>
  <c r="J14" i="44"/>
  <c r="H14" i="44"/>
  <c r="F14" i="44"/>
  <c r="D14" i="44"/>
  <c r="C14" i="44"/>
  <c r="B14" i="44"/>
  <c r="Z13" i="44"/>
  <c r="R13" i="44"/>
  <c r="P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16" i="41"/>
  <c r="P16" i="41"/>
  <c r="N16" i="41"/>
  <c r="L16" i="41"/>
  <c r="J16" i="41"/>
  <c r="H16" i="41"/>
  <c r="F16" i="41"/>
  <c r="D16" i="41"/>
  <c r="C16" i="41"/>
  <c r="B16" i="41"/>
  <c r="R15" i="41"/>
  <c r="D15" i="41"/>
  <c r="C15" i="41"/>
  <c r="B15" i="41"/>
  <c r="R14" i="41"/>
  <c r="P14" i="41"/>
  <c r="N14" i="41"/>
  <c r="L14" i="41"/>
  <c r="J14" i="41"/>
  <c r="H14" i="41"/>
  <c r="F14" i="41"/>
  <c r="D14" i="41"/>
  <c r="C14" i="41"/>
  <c r="B14"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17" i="39"/>
  <c r="L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I8" i="41" l="1"/>
  <c r="Q8" i="41"/>
  <c r="G9" i="67"/>
  <c r="O9" i="67"/>
  <c r="K9" i="66"/>
  <c r="S9" i="66"/>
  <c r="U19" i="45"/>
  <c r="W12" i="45"/>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Y8" i="49"/>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M17" i="39"/>
  <c r="Y32" i="44"/>
  <c r="K18" i="45"/>
  <c r="Y13"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U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9" i="49"/>
  <c r="L30" i="49"/>
  <c r="T31" i="49"/>
  <c r="I9" i="49"/>
  <c r="Q9" i="49"/>
  <c r="K10" i="49"/>
  <c r="S10" i="49"/>
  <c r="AA11" i="49"/>
  <c r="G12" i="49"/>
  <c r="O12" i="49"/>
  <c r="W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E26" i="64"/>
  <c r="M26" i="64"/>
  <c r="G10" i="64"/>
  <c r="O18" i="64"/>
  <c r="D35" i="64"/>
  <c r="M28"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O26" i="64"/>
  <c r="I27" i="64"/>
  <c r="Q27" i="64"/>
  <c r="E28" i="64"/>
  <c r="I29" i="64"/>
  <c r="I31" i="64"/>
  <c r="Q31" i="64"/>
  <c r="D34" i="64"/>
  <c r="E8" i="64"/>
  <c r="I8" i="64"/>
  <c r="M8" i="64"/>
  <c r="O11" i="64"/>
  <c r="M12" i="64"/>
  <c r="O13" i="64"/>
  <c r="M14" i="64"/>
  <c r="O15" i="64"/>
  <c r="M16" i="64"/>
  <c r="O17" i="64"/>
  <c r="M18" i="64"/>
  <c r="O19" i="64"/>
  <c r="M20" i="64"/>
  <c r="O21" i="64"/>
  <c r="M22" i="64"/>
  <c r="S23" i="64"/>
  <c r="I25" i="64"/>
  <c r="K26" i="64"/>
  <c r="K27" i="64"/>
  <c r="S27" i="64"/>
  <c r="G28" i="64"/>
  <c r="O28" i="64"/>
  <c r="K29" i="64"/>
  <c r="E30" i="64"/>
  <c r="K31" i="64"/>
  <c r="S31" i="64"/>
  <c r="L34" i="64"/>
  <c r="Q28" i="64"/>
  <c r="P35" i="64"/>
  <c r="P34" i="64"/>
  <c r="P33" i="64"/>
  <c r="S11" i="64"/>
  <c r="Q12" i="64"/>
  <c r="Q14" i="64"/>
  <c r="S15" i="64"/>
  <c r="M19" i="64"/>
  <c r="M21" i="64"/>
  <c r="J35" i="64"/>
  <c r="J34" i="64"/>
  <c r="J33" i="64"/>
  <c r="N35" i="64"/>
  <c r="N34" i="64"/>
  <c r="N33" i="64"/>
  <c r="R35" i="64"/>
  <c r="R34" i="64"/>
  <c r="R33"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G26" i="64"/>
  <c r="Q26" i="64"/>
  <c r="E27" i="64"/>
  <c r="M27" i="64"/>
  <c r="E29" i="64"/>
  <c r="S29" i="64"/>
  <c r="G30" i="64"/>
  <c r="E31" i="64"/>
  <c r="M31" i="64"/>
  <c r="D33" i="64"/>
  <c r="I28" i="64"/>
  <c r="H35" i="64"/>
  <c r="H34" i="64"/>
  <c r="H33" i="64"/>
  <c r="Q10" i="64"/>
  <c r="M11" i="64"/>
  <c r="F35" i="64"/>
  <c r="F34" i="64"/>
  <c r="F33" i="64"/>
  <c r="G8" i="64"/>
  <c r="K8" i="64"/>
  <c r="O8" i="64"/>
  <c r="S8" i="64"/>
  <c r="G11" i="64"/>
  <c r="E12" i="64"/>
  <c r="G13" i="64"/>
  <c r="E14" i="64"/>
  <c r="G15" i="64"/>
  <c r="E16" i="64"/>
  <c r="G17" i="64"/>
  <c r="E18" i="64"/>
  <c r="G19" i="64"/>
  <c r="E20" i="64"/>
  <c r="G21" i="64"/>
  <c r="E22" i="64"/>
  <c r="K23" i="64"/>
  <c r="S24" i="64"/>
  <c r="Q25" i="64"/>
  <c r="S26" i="64"/>
  <c r="G27" i="64"/>
  <c r="O27" i="64"/>
  <c r="K28" i="64"/>
  <c r="S28" i="64"/>
  <c r="G29" i="64"/>
  <c r="S30" i="64"/>
  <c r="G31" i="64"/>
  <c r="O31" i="64"/>
  <c r="L33" i="64"/>
  <c r="L35"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M26" i="65"/>
  <c r="I27" i="65"/>
  <c r="Q27" i="65"/>
  <c r="E28" i="65"/>
  <c r="M28" i="65"/>
  <c r="E29" i="65"/>
  <c r="E31" i="65"/>
  <c r="M31" i="65"/>
  <c r="K15" i="65"/>
  <c r="S15" i="65"/>
  <c r="G16" i="65"/>
  <c r="O16" i="65"/>
  <c r="K17" i="65"/>
  <c r="S17" i="65"/>
  <c r="G18" i="65"/>
  <c r="O18" i="65"/>
  <c r="K19" i="65"/>
  <c r="S19" i="65"/>
  <c r="G20" i="65"/>
  <c r="O20" i="65"/>
  <c r="K21" i="65"/>
  <c r="S21" i="65"/>
  <c r="G22" i="65"/>
  <c r="K23" i="65"/>
  <c r="S23" i="65"/>
  <c r="G24" i="65"/>
  <c r="G25" i="65"/>
  <c r="O25" i="65"/>
  <c r="G26" i="65"/>
  <c r="O26" i="65"/>
  <c r="K27" i="65"/>
  <c r="S27" i="65"/>
  <c r="G28" i="65"/>
  <c r="O28" i="65"/>
  <c r="G29" i="65"/>
  <c r="S30" i="65"/>
  <c r="G31" i="65"/>
  <c r="O31" i="65"/>
  <c r="E20" i="65"/>
  <c r="I21" i="65"/>
  <c r="M22" i="65"/>
  <c r="E24" i="65"/>
  <c r="E15" i="65"/>
  <c r="M15" i="65"/>
  <c r="I16" i="65"/>
  <c r="Q16" i="65"/>
  <c r="E17" i="65"/>
  <c r="M17" i="65"/>
  <c r="I18" i="65"/>
  <c r="Q18" i="65"/>
  <c r="E19" i="65"/>
  <c r="M19" i="65"/>
  <c r="I20" i="65"/>
  <c r="Q20" i="65"/>
  <c r="E21" i="65"/>
  <c r="M21" i="65"/>
  <c r="I22" i="65"/>
  <c r="E23" i="65"/>
  <c r="M23" i="65"/>
  <c r="I25" i="65"/>
  <c r="Q25" i="65"/>
  <c r="I26" i="65"/>
  <c r="Q26" i="65"/>
  <c r="E27" i="65"/>
  <c r="M27" i="65"/>
  <c r="I28" i="65"/>
  <c r="Q28" i="65"/>
  <c r="I29" i="65"/>
  <c r="E30" i="65"/>
  <c r="I31" i="65"/>
  <c r="Q31" i="65"/>
  <c r="M20" i="65"/>
  <c r="Q21" i="65"/>
  <c r="Q23" i="65"/>
  <c r="E26" i="65"/>
  <c r="E8" i="65"/>
  <c r="M8" i="65"/>
  <c r="G15" i="65"/>
  <c r="O15" i="65"/>
  <c r="K16" i="65"/>
  <c r="S16" i="65"/>
  <c r="G17" i="65"/>
  <c r="O17" i="65"/>
  <c r="K18" i="65"/>
  <c r="S18" i="65"/>
  <c r="G19" i="65"/>
  <c r="O19" i="65"/>
  <c r="K20" i="65"/>
  <c r="S20" i="65"/>
  <c r="G21" i="65"/>
  <c r="O21" i="65"/>
  <c r="K22" i="65"/>
  <c r="S22" i="65"/>
  <c r="G23" i="65"/>
  <c r="O23" i="65"/>
  <c r="S24" i="65"/>
  <c r="K25" i="65"/>
  <c r="S25" i="65"/>
  <c r="K26" i="65"/>
  <c r="S26" i="65"/>
  <c r="G27" i="65"/>
  <c r="O27" i="65"/>
  <c r="K28" i="65"/>
  <c r="S28" i="65"/>
  <c r="K29" i="65"/>
  <c r="S29" i="65"/>
  <c r="G30" i="65"/>
  <c r="K31" i="65"/>
  <c r="S31" i="65"/>
  <c r="F35" i="65"/>
  <c r="N35" i="65"/>
  <c r="I8" i="65"/>
  <c r="J35" i="65"/>
  <c r="R35" i="65"/>
  <c r="D33" i="65"/>
  <c r="L33" i="65"/>
  <c r="D34" i="65"/>
  <c r="L34" i="65"/>
  <c r="D35" i="65"/>
  <c r="L35" i="65"/>
  <c r="G8" i="65"/>
  <c r="K8" i="65"/>
  <c r="O8" i="65"/>
  <c r="S8" i="65"/>
  <c r="F33" i="65"/>
  <c r="N33" i="65"/>
  <c r="F34" i="65"/>
  <c r="N34" i="65"/>
  <c r="H33" i="65"/>
  <c r="P33" i="65"/>
  <c r="H34" i="65"/>
  <c r="P34" i="65"/>
  <c r="H35" i="65"/>
  <c r="P35" i="65"/>
  <c r="J33" i="65"/>
  <c r="R33" i="65"/>
  <c r="J34" i="65"/>
  <c r="R34"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G9"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E9" i="57"/>
  <c r="I9"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S40"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8" i="54"/>
  <c r="K12" i="54"/>
  <c r="S12" i="54"/>
  <c r="K14" i="54"/>
  <c r="S14" i="54"/>
  <c r="G17" i="54"/>
  <c r="G19" i="54"/>
  <c r="G21" i="54"/>
  <c r="G23" i="54"/>
  <c r="G25" i="54"/>
  <c r="G27" i="54"/>
  <c r="G8" i="54"/>
  <c r="O8" i="54"/>
  <c r="K9" i="54"/>
  <c r="Q11" i="54"/>
  <c r="Q13" i="54"/>
  <c r="E16" i="54"/>
  <c r="E18" i="54"/>
  <c r="E20" i="54"/>
  <c r="E9" i="54"/>
  <c r="O12" i="54"/>
  <c r="S15" i="54"/>
  <c r="I18" i="54"/>
  <c r="M9" i="54"/>
  <c r="O10" i="54"/>
  <c r="O14" i="54"/>
  <c r="S17" i="54"/>
  <c r="S19" i="54"/>
  <c r="G9" i="54"/>
  <c r="E11" i="54"/>
  <c r="M11" i="54"/>
  <c r="E13" i="54"/>
  <c r="M13" i="54"/>
  <c r="E15" i="54"/>
  <c r="M15" i="54"/>
  <c r="I16" i="54"/>
  <c r="I20" i="54"/>
  <c r="I22" i="54"/>
  <c r="I24" i="54"/>
  <c r="I26" i="54"/>
  <c r="E29" i="54"/>
  <c r="D39" i="54"/>
  <c r="D37" i="54"/>
  <c r="E28" i="54"/>
  <c r="E8" i="54"/>
  <c r="D38" i="54"/>
  <c r="J39" i="54"/>
  <c r="J38" i="54"/>
  <c r="J37" i="54"/>
  <c r="E10" i="54"/>
  <c r="G11" i="54"/>
  <c r="E12" i="54"/>
  <c r="G13" i="54"/>
  <c r="E14" i="54"/>
  <c r="G15" i="54"/>
  <c r="O16" i="54"/>
  <c r="I17" i="54"/>
  <c r="O17" i="54"/>
  <c r="S18" i="54"/>
  <c r="K19" i="54"/>
  <c r="O20" i="54"/>
  <c r="I21" i="54"/>
  <c r="O21" i="54"/>
  <c r="O22" i="54"/>
  <c r="O23" i="54"/>
  <c r="O24" i="54"/>
  <c r="O25" i="54"/>
  <c r="O26" i="54"/>
  <c r="S27" i="54"/>
  <c r="G28" i="54"/>
  <c r="M29" i="54"/>
  <c r="F39" i="54"/>
  <c r="F38" i="54"/>
  <c r="F37" i="54"/>
  <c r="K8" i="54"/>
  <c r="P39" i="54"/>
  <c r="P38" i="54"/>
  <c r="P37" i="54"/>
  <c r="Q8" i="54"/>
  <c r="S9" i="54"/>
  <c r="Q10" i="54"/>
  <c r="S11" i="54"/>
  <c r="Q12" i="54"/>
  <c r="S13" i="54"/>
  <c r="Q14" i="54"/>
  <c r="K16" i="54"/>
  <c r="Q16" i="54"/>
  <c r="Q17" i="54"/>
  <c r="M19" i="54"/>
  <c r="K20" i="54"/>
  <c r="Q20" i="54"/>
  <c r="Q21" i="54"/>
  <c r="E22" i="54"/>
  <c r="Q22" i="54"/>
  <c r="Q23" i="54"/>
  <c r="E24" i="54"/>
  <c r="Q24" i="54"/>
  <c r="Q25" i="54"/>
  <c r="E26" i="54"/>
  <c r="Q26" i="54"/>
  <c r="I28" i="54"/>
  <c r="L39" i="54"/>
  <c r="L37" i="54"/>
  <c r="M8" i="54"/>
  <c r="L38" i="54"/>
  <c r="R39" i="54"/>
  <c r="R38" i="54"/>
  <c r="R37" i="54"/>
  <c r="S28" i="54"/>
  <c r="I9" i="54"/>
  <c r="O9" i="54"/>
  <c r="M10" i="54"/>
  <c r="I11" i="54"/>
  <c r="O11" i="54"/>
  <c r="G12" i="54"/>
  <c r="M12" i="54"/>
  <c r="I13" i="54"/>
  <c r="O13" i="54"/>
  <c r="G14" i="54"/>
  <c r="M14" i="54"/>
  <c r="I15" i="54"/>
  <c r="O15" i="54"/>
  <c r="S16" i="54"/>
  <c r="K17" i="54"/>
  <c r="O18" i="54"/>
  <c r="I19" i="54"/>
  <c r="O19" i="54"/>
  <c r="S20" i="54"/>
  <c r="K21" i="54"/>
  <c r="S21" i="54"/>
  <c r="S22" i="54"/>
  <c r="K23" i="54"/>
  <c r="S23" i="54"/>
  <c r="S24" i="54"/>
  <c r="K25" i="54"/>
  <c r="S25" i="54"/>
  <c r="S26" i="54"/>
  <c r="K27" i="54"/>
  <c r="Q29" i="54"/>
  <c r="H39" i="54"/>
  <c r="H38" i="54"/>
  <c r="H37" i="54"/>
  <c r="I29" i="54"/>
  <c r="I8" i="54"/>
  <c r="N39" i="54"/>
  <c r="N38" i="54"/>
  <c r="N37" i="54"/>
  <c r="S8" i="54"/>
  <c r="I10" i="54"/>
  <c r="K11" i="54"/>
  <c r="I12" i="54"/>
  <c r="K13" i="54"/>
  <c r="I14" i="54"/>
  <c r="K15" i="54"/>
  <c r="Q15" i="54"/>
  <c r="M16" i="54"/>
  <c r="M17" i="54"/>
  <c r="K18" i="54"/>
  <c r="Q18" i="54"/>
  <c r="Q19" i="54"/>
  <c r="M20" i="54"/>
  <c r="M21" i="54"/>
  <c r="M22" i="54"/>
  <c r="M23" i="54"/>
  <c r="M24" i="54"/>
  <c r="M25" i="54"/>
  <c r="M26" i="54"/>
  <c r="M27" i="54"/>
  <c r="M28" i="54"/>
  <c r="G29" i="54"/>
  <c r="E30" i="54"/>
  <c r="M30" i="54"/>
  <c r="I31" i="54"/>
  <c r="Q31" i="54"/>
  <c r="E32" i="54"/>
  <c r="M32" i="54"/>
  <c r="I33" i="54"/>
  <c r="Q33" i="54"/>
  <c r="E34" i="54"/>
  <c r="M34" i="54"/>
  <c r="I35" i="54"/>
  <c r="Q35" i="54"/>
  <c r="O28" i="54"/>
  <c r="S29" i="54"/>
  <c r="G30" i="54"/>
  <c r="O30" i="54"/>
  <c r="K31" i="54"/>
  <c r="S31" i="54"/>
  <c r="G32" i="54"/>
  <c r="O32" i="54"/>
  <c r="K33" i="54"/>
  <c r="S33" i="54"/>
  <c r="G34" i="54"/>
  <c r="O34" i="54"/>
  <c r="K35" i="54"/>
  <c r="S35" i="54"/>
  <c r="K22" i="54"/>
  <c r="I23" i="54"/>
  <c r="K24" i="54"/>
  <c r="I25" i="54"/>
  <c r="K26" i="54"/>
  <c r="I27" i="54"/>
  <c r="G16" i="54"/>
  <c r="E17" i="54"/>
  <c r="G18" i="54"/>
  <c r="E19" i="54"/>
  <c r="G20" i="54"/>
  <c r="E21" i="54"/>
  <c r="G22" i="54"/>
  <c r="E23" i="54"/>
  <c r="G24" i="54"/>
  <c r="E25" i="54"/>
  <c r="G26" i="54"/>
  <c r="E27" i="54"/>
  <c r="K28" i="54"/>
  <c r="O29" i="54"/>
  <c r="I30" i="54"/>
  <c r="Q30" i="54"/>
  <c r="E31" i="54"/>
  <c r="M31" i="54"/>
  <c r="I32" i="54"/>
  <c r="Q32" i="54"/>
  <c r="E33" i="54"/>
  <c r="M33" i="54"/>
  <c r="I34" i="54"/>
  <c r="Q34" i="54"/>
  <c r="E35" i="54"/>
  <c r="M35" i="54"/>
  <c r="K29" i="54"/>
  <c r="K30" i="54"/>
  <c r="S30" i="54"/>
  <c r="G31" i="54"/>
  <c r="O31" i="54"/>
  <c r="K32" i="54"/>
  <c r="S32" i="54"/>
  <c r="G33" i="54"/>
  <c r="O33" i="54"/>
  <c r="K34" i="54"/>
  <c r="S34" i="54"/>
  <c r="G35" i="54"/>
  <c r="O35" i="54"/>
  <c r="G15" i="55"/>
  <c r="S15" i="55"/>
  <c r="E19" i="55"/>
  <c r="K15" i="55"/>
  <c r="S11" i="55"/>
  <c r="Q10" i="55"/>
  <c r="S13" i="55"/>
  <c r="G19" i="55"/>
  <c r="O19" i="55"/>
  <c r="Q12" i="55"/>
  <c r="O9" i="55"/>
  <c r="K9" i="55"/>
  <c r="K13" i="55"/>
  <c r="M19" i="55"/>
  <c r="G9" i="55"/>
  <c r="G11" i="55"/>
  <c r="O11" i="55"/>
  <c r="K12" i="55"/>
  <c r="Q14" i="55"/>
  <c r="I19" i="55"/>
  <c r="Q19" i="55"/>
  <c r="K19" i="55"/>
  <c r="S19" i="55"/>
  <c r="K11" i="55"/>
  <c r="E13" i="55"/>
  <c r="S9" i="55"/>
  <c r="G10" i="55"/>
  <c r="O10" i="55"/>
  <c r="S12" i="55"/>
  <c r="K14" i="55"/>
  <c r="O15" i="55"/>
  <c r="E9" i="55"/>
  <c r="G12" i="55"/>
  <c r="O12" i="55"/>
  <c r="S14" i="55"/>
  <c r="S10" i="55"/>
  <c r="K10" i="55"/>
  <c r="E11" i="55"/>
  <c r="G14" i="55"/>
  <c r="O14" i="55"/>
  <c r="M16" i="55"/>
  <c r="Q17" i="55"/>
  <c r="Q20" i="55"/>
  <c r="I22" i="55"/>
  <c r="E23" i="55"/>
  <c r="Q9" i="55"/>
  <c r="M10" i="55"/>
  <c r="Q11" i="55"/>
  <c r="M12" i="55"/>
  <c r="Q13" i="55"/>
  <c r="M14" i="55"/>
  <c r="Q15" i="55"/>
  <c r="E15" i="55"/>
  <c r="E16" i="55"/>
  <c r="I17" i="55"/>
  <c r="M18" i="55"/>
  <c r="I20" i="55"/>
  <c r="E21" i="55"/>
  <c r="Q22" i="55"/>
  <c r="M23" i="55"/>
  <c r="M9" i="55"/>
  <c r="I10" i="55"/>
  <c r="M11" i="55"/>
  <c r="I12" i="55"/>
  <c r="M13" i="55"/>
  <c r="I14" i="55"/>
  <c r="M15" i="55"/>
  <c r="E18" i="55"/>
  <c r="M21" i="55"/>
  <c r="I9" i="55"/>
  <c r="E10" i="55"/>
  <c r="I11" i="55"/>
  <c r="E12" i="55"/>
  <c r="I13" i="55"/>
  <c r="E14" i="55"/>
  <c r="I15" i="55"/>
  <c r="E25" i="55"/>
  <c r="E27" i="55"/>
  <c r="I28" i="55"/>
  <c r="M29" i="55"/>
  <c r="I30" i="55"/>
  <c r="M31" i="55"/>
  <c r="I32" i="55"/>
  <c r="E33" i="55"/>
  <c r="Q34" i="55"/>
  <c r="E35" i="55"/>
  <c r="G16" i="55"/>
  <c r="O16" i="55"/>
  <c r="K17" i="55"/>
  <c r="S17" i="55"/>
  <c r="G18" i="55"/>
  <c r="O18" i="55"/>
  <c r="K20" i="55"/>
  <c r="S20" i="55"/>
  <c r="G21" i="55"/>
  <c r="O21" i="55"/>
  <c r="K22" i="55"/>
  <c r="S22" i="55"/>
  <c r="G23" i="55"/>
  <c r="O23" i="55"/>
  <c r="K24" i="55"/>
  <c r="S24" i="55"/>
  <c r="G25" i="55"/>
  <c r="O25" i="55"/>
  <c r="K26" i="55"/>
  <c r="S26" i="55"/>
  <c r="G27" i="55"/>
  <c r="K28" i="55"/>
  <c r="S28" i="55"/>
  <c r="G29" i="55"/>
  <c r="O29" i="55"/>
  <c r="K30" i="55"/>
  <c r="S30" i="55"/>
  <c r="G31" i="55"/>
  <c r="O31" i="55"/>
  <c r="K32" i="55"/>
  <c r="S32" i="55"/>
  <c r="G33" i="55"/>
  <c r="O33" i="55"/>
  <c r="K34" i="55"/>
  <c r="S34" i="55"/>
  <c r="G35" i="55"/>
  <c r="O35" i="55"/>
  <c r="I24" i="55"/>
  <c r="Q24" i="55"/>
  <c r="M25" i="55"/>
  <c r="Q26" i="55"/>
  <c r="E29" i="55"/>
  <c r="Q30" i="55"/>
  <c r="Q32" i="55"/>
  <c r="M33" i="55"/>
  <c r="I34" i="55"/>
  <c r="M35" i="55"/>
  <c r="M8" i="55"/>
  <c r="Q8" i="55"/>
  <c r="I16" i="55"/>
  <c r="Q16" i="55"/>
  <c r="E17" i="55"/>
  <c r="M17" i="55"/>
  <c r="I18" i="55"/>
  <c r="Q18" i="55"/>
  <c r="E20" i="55"/>
  <c r="M20" i="55"/>
  <c r="I21" i="55"/>
  <c r="Q21" i="55"/>
  <c r="E22" i="55"/>
  <c r="M22" i="55"/>
  <c r="I23" i="55"/>
  <c r="Q23" i="55"/>
  <c r="E24" i="55"/>
  <c r="M24" i="55"/>
  <c r="I25" i="55"/>
  <c r="Q25" i="55"/>
  <c r="E26" i="55"/>
  <c r="M26" i="55"/>
  <c r="I27" i="55"/>
  <c r="E28" i="55"/>
  <c r="M28" i="55"/>
  <c r="I29" i="55"/>
  <c r="Q29" i="55"/>
  <c r="E30" i="55"/>
  <c r="M30" i="55"/>
  <c r="I31" i="55"/>
  <c r="Q31" i="55"/>
  <c r="E32" i="55"/>
  <c r="M32" i="55"/>
  <c r="I33" i="55"/>
  <c r="Q33" i="55"/>
  <c r="E34" i="55"/>
  <c r="M34" i="55"/>
  <c r="I35" i="55"/>
  <c r="Q35" i="55"/>
  <c r="I26" i="55"/>
  <c r="M27" i="55"/>
  <c r="E31" i="55"/>
  <c r="K16" i="55"/>
  <c r="S16" i="55"/>
  <c r="G17" i="55"/>
  <c r="O17" i="55"/>
  <c r="K18" i="55"/>
  <c r="S18" i="55"/>
  <c r="G20" i="55"/>
  <c r="O20" i="55"/>
  <c r="K21" i="55"/>
  <c r="S21" i="55"/>
  <c r="G22" i="55"/>
  <c r="O22" i="55"/>
  <c r="K23" i="55"/>
  <c r="S23" i="55"/>
  <c r="G24" i="55"/>
  <c r="O24" i="55"/>
  <c r="K25" i="55"/>
  <c r="S25" i="55"/>
  <c r="G26" i="55"/>
  <c r="O26" i="55"/>
  <c r="K27" i="55"/>
  <c r="S27" i="55"/>
  <c r="G28" i="55"/>
  <c r="O28" i="55"/>
  <c r="K29" i="55"/>
  <c r="S29" i="55"/>
  <c r="G30" i="55"/>
  <c r="O30" i="55"/>
  <c r="K31" i="55"/>
  <c r="S31" i="55"/>
  <c r="G32" i="55"/>
  <c r="O32" i="55"/>
  <c r="K33" i="55"/>
  <c r="S33" i="55"/>
  <c r="G34" i="55"/>
  <c r="O34" i="55"/>
  <c r="K35" i="55"/>
  <c r="S35" i="55"/>
  <c r="R39" i="55"/>
  <c r="R38" i="55"/>
  <c r="R37" i="55"/>
  <c r="S8" i="55"/>
  <c r="H39" i="55"/>
  <c r="H38" i="55"/>
  <c r="H37" i="55"/>
  <c r="D39" i="55"/>
  <c r="D37" i="55"/>
  <c r="I8" i="55"/>
  <c r="E8" i="55"/>
  <c r="J39" i="55"/>
  <c r="J38" i="55"/>
  <c r="J37" i="55"/>
  <c r="K8" i="55"/>
  <c r="P39" i="55"/>
  <c r="P38" i="55"/>
  <c r="P37" i="55"/>
  <c r="N39" i="55"/>
  <c r="N38" i="55"/>
  <c r="N37" i="55"/>
  <c r="O8" i="55"/>
  <c r="F39" i="55"/>
  <c r="F38" i="55"/>
  <c r="F37" i="55"/>
  <c r="G8" i="55"/>
  <c r="L39" i="55"/>
  <c r="L37" i="55"/>
  <c r="L38" i="55"/>
  <c r="D38"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Y13" i="51"/>
  <c r="M14" i="51"/>
  <c r="G9" i="51"/>
  <c r="O9" i="51"/>
  <c r="W9" i="51"/>
  <c r="K10" i="51"/>
  <c r="S10" i="51"/>
  <c r="AA10" i="51"/>
  <c r="G11" i="51"/>
  <c r="O11" i="51"/>
  <c r="W11" i="51"/>
  <c r="K12" i="51"/>
  <c r="S12" i="51"/>
  <c r="AA12" i="51"/>
  <c r="G13" i="51"/>
  <c r="O13" i="51"/>
  <c r="W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Y12" i="49"/>
  <c r="E13" i="49"/>
  <c r="M13" i="49"/>
  <c r="U13" i="49"/>
  <c r="Y14" i="49"/>
  <c r="I16" i="49"/>
  <c r="S13" i="49"/>
  <c r="E9" i="49"/>
  <c r="M9" i="49"/>
  <c r="AA9" i="49"/>
  <c r="G10" i="49"/>
  <c r="O10" i="49"/>
  <c r="AA10" i="49"/>
  <c r="G11" i="49"/>
  <c r="O11" i="49"/>
  <c r="W11" i="49"/>
  <c r="K12" i="49"/>
  <c r="S12" i="49"/>
  <c r="AA12" i="49"/>
  <c r="G13" i="49"/>
  <c r="O13" i="49"/>
  <c r="W13" i="49"/>
  <c r="K14" i="49"/>
  <c r="O15" i="49"/>
  <c r="G9" i="49"/>
  <c r="O9" i="49"/>
  <c r="I10" i="49"/>
  <c r="Q10" i="49"/>
  <c r="I11" i="49"/>
  <c r="Q11" i="49"/>
  <c r="Y11" i="49"/>
  <c r="E12" i="49"/>
  <c r="M12" i="49"/>
  <c r="U12" i="49"/>
  <c r="I13" i="49"/>
  <c r="Q13" i="49"/>
  <c r="Y13" i="49"/>
  <c r="E14" i="49"/>
  <c r="U14" i="49"/>
  <c r="E16" i="49"/>
  <c r="U16" i="49"/>
  <c r="P31" i="49"/>
  <c r="P30" i="49"/>
  <c r="P29" i="49"/>
  <c r="Y15" i="49"/>
  <c r="I17" i="49"/>
  <c r="E18" i="49"/>
  <c r="Y19" i="49"/>
  <c r="U20" i="49"/>
  <c r="Q21" i="49"/>
  <c r="M22" i="49"/>
  <c r="O24" i="49"/>
  <c r="W27" i="49"/>
  <c r="M8" i="49"/>
  <c r="S9" i="49"/>
  <c r="U15" i="49"/>
  <c r="O16" i="49"/>
  <c r="K17" i="49"/>
  <c r="S17" i="49"/>
  <c r="AA17" i="49"/>
  <c r="G18" i="49"/>
  <c r="O18" i="49"/>
  <c r="W18" i="49"/>
  <c r="K19" i="49"/>
  <c r="S19" i="49"/>
  <c r="AA19" i="49"/>
  <c r="G20" i="49"/>
  <c r="O20" i="49"/>
  <c r="W20" i="49"/>
  <c r="K21" i="49"/>
  <c r="S21" i="49"/>
  <c r="AA21" i="49"/>
  <c r="G22" i="49"/>
  <c r="O22" i="49"/>
  <c r="E23" i="49"/>
  <c r="M23" i="49"/>
  <c r="U23" i="49"/>
  <c r="I24" i="49"/>
  <c r="Q24" i="49"/>
  <c r="Y24" i="49"/>
  <c r="E25" i="49"/>
  <c r="M25" i="49"/>
  <c r="U25" i="49"/>
  <c r="E26" i="49"/>
  <c r="M26" i="49"/>
  <c r="U26" i="49"/>
  <c r="I27" i="49"/>
  <c r="Q27" i="49"/>
  <c r="Y27" i="49"/>
  <c r="T29" i="49"/>
  <c r="D31" i="49"/>
  <c r="H31" i="49"/>
  <c r="H30" i="49"/>
  <c r="H29" i="49"/>
  <c r="S14" i="49"/>
  <c r="I15" i="49"/>
  <c r="M16" i="49"/>
  <c r="Q17" i="49"/>
  <c r="U18" i="49"/>
  <c r="Q19" i="49"/>
  <c r="E20" i="49"/>
  <c r="I21" i="49"/>
  <c r="Y21" i="49"/>
  <c r="K23" i="49"/>
  <c r="AA23" i="49"/>
  <c r="W24" i="49"/>
  <c r="S25" i="49"/>
  <c r="AA26" i="49"/>
  <c r="O27" i="49"/>
  <c r="L29" i="49"/>
  <c r="E8" i="49"/>
  <c r="I8" i="49"/>
  <c r="Q8" i="49"/>
  <c r="U8" i="49"/>
  <c r="F31" i="49"/>
  <c r="F30" i="49"/>
  <c r="F29" i="49"/>
  <c r="J31" i="49"/>
  <c r="J30" i="49"/>
  <c r="J29" i="49"/>
  <c r="N31" i="49"/>
  <c r="N30" i="49"/>
  <c r="N29" i="49"/>
  <c r="R31" i="49"/>
  <c r="R30" i="49"/>
  <c r="R29" i="49"/>
  <c r="V31" i="49"/>
  <c r="V30" i="49"/>
  <c r="V29" i="49"/>
  <c r="Z31" i="49"/>
  <c r="Z30" i="49"/>
  <c r="Z29" i="49"/>
  <c r="AA14" i="49"/>
  <c r="Q15" i="49"/>
  <c r="K16" i="49"/>
  <c r="E17" i="49"/>
  <c r="M17" i="49"/>
  <c r="U17" i="49"/>
  <c r="I18" i="49"/>
  <c r="Q18" i="49"/>
  <c r="Y18" i="49"/>
  <c r="E19" i="49"/>
  <c r="M19" i="49"/>
  <c r="U19" i="49"/>
  <c r="I20" i="49"/>
  <c r="Q20" i="49"/>
  <c r="Y20" i="49"/>
  <c r="E21" i="49"/>
  <c r="M21" i="49"/>
  <c r="U21" i="49"/>
  <c r="I22" i="49"/>
  <c r="AA22" i="49"/>
  <c r="G23" i="49"/>
  <c r="O23" i="49"/>
  <c r="W23" i="49"/>
  <c r="K24" i="49"/>
  <c r="S24" i="49"/>
  <c r="AA24" i="49"/>
  <c r="G25" i="49"/>
  <c r="O25" i="49"/>
  <c r="AA25" i="49"/>
  <c r="G26" i="49"/>
  <c r="O26" i="49"/>
  <c r="W26" i="49"/>
  <c r="K27" i="49"/>
  <c r="S27" i="49"/>
  <c r="AA27" i="49"/>
  <c r="D30" i="49"/>
  <c r="L31" i="49"/>
  <c r="X31" i="49"/>
  <c r="X30" i="49"/>
  <c r="X29" i="49"/>
  <c r="S16" i="49"/>
  <c r="Y17" i="49"/>
  <c r="M18" i="49"/>
  <c r="I19" i="49"/>
  <c r="M20" i="49"/>
  <c r="E22" i="49"/>
  <c r="S23" i="49"/>
  <c r="G24" i="49"/>
  <c r="K25" i="49"/>
  <c r="K26" i="49"/>
  <c r="S26" i="49"/>
  <c r="G27" i="49"/>
  <c r="T30" i="49"/>
  <c r="E15" i="49"/>
  <c r="G8" i="49"/>
  <c r="K8" i="49"/>
  <c r="O8" i="49"/>
  <c r="S8" i="49"/>
  <c r="W8" i="49"/>
  <c r="AA8" i="49"/>
  <c r="I14" i="49"/>
  <c r="M14" i="49"/>
  <c r="Q14" i="49"/>
  <c r="W14" i="49"/>
  <c r="G15" i="49"/>
  <c r="M15" i="49"/>
  <c r="W15" i="49"/>
  <c r="G16" i="49"/>
  <c r="Q16" i="49"/>
  <c r="AA16" i="49"/>
  <c r="G17" i="49"/>
  <c r="O17" i="49"/>
  <c r="W17" i="49"/>
  <c r="K18" i="49"/>
  <c r="S18" i="49"/>
  <c r="AA18" i="49"/>
  <c r="G19" i="49"/>
  <c r="O19" i="49"/>
  <c r="W19" i="49"/>
  <c r="K20" i="49"/>
  <c r="S20" i="49"/>
  <c r="AA20" i="49"/>
  <c r="G21" i="49"/>
  <c r="O21" i="49"/>
  <c r="W21" i="49"/>
  <c r="K22" i="49"/>
  <c r="I23" i="49"/>
  <c r="Q23" i="49"/>
  <c r="Y23" i="49"/>
  <c r="E24" i="49"/>
  <c r="M24" i="49"/>
  <c r="U24" i="49"/>
  <c r="I25" i="49"/>
  <c r="Q25" i="49"/>
  <c r="I26" i="49"/>
  <c r="Q26" i="49"/>
  <c r="Y26" i="49"/>
  <c r="E27" i="49"/>
  <c r="M27" i="49"/>
  <c r="U27" i="49"/>
  <c r="M12" i="50"/>
  <c r="M9" i="50"/>
  <c r="I10" i="50"/>
  <c r="S10" i="50"/>
  <c r="S12" i="50"/>
  <c r="Y14"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Q18" i="50"/>
  <c r="M19" i="50"/>
  <c r="Q20" i="50"/>
  <c r="U21" i="50"/>
  <c r="M23" i="50"/>
  <c r="Q24" i="50"/>
  <c r="E25" i="50"/>
  <c r="I26" i="50"/>
  <c r="Y26" i="50"/>
  <c r="U27" i="50"/>
  <c r="K14" i="50"/>
  <c r="AA14" i="50"/>
  <c r="G15" i="50"/>
  <c r="O15" i="50"/>
  <c r="W15" i="50"/>
  <c r="K16" i="50"/>
  <c r="S16" i="50"/>
  <c r="AA16" i="50"/>
  <c r="G17" i="50"/>
  <c r="O17" i="50"/>
  <c r="W17" i="50"/>
  <c r="K18" i="50"/>
  <c r="S18" i="50"/>
  <c r="AA18" i="50"/>
  <c r="G19" i="50"/>
  <c r="O19" i="50"/>
  <c r="W19" i="50"/>
  <c r="K20" i="50"/>
  <c r="S20" i="50"/>
  <c r="AA20" i="50"/>
  <c r="G21" i="50"/>
  <c r="O21" i="50"/>
  <c r="W21" i="50"/>
  <c r="K22" i="50"/>
  <c r="AA22" i="50"/>
  <c r="G23" i="50"/>
  <c r="O23" i="50"/>
  <c r="W23" i="50"/>
  <c r="K24" i="50"/>
  <c r="S24" i="50"/>
  <c r="AA24" i="50"/>
  <c r="G25" i="50"/>
  <c r="O25" i="50"/>
  <c r="K26" i="50"/>
  <c r="S26" i="50"/>
  <c r="AA26" i="50"/>
  <c r="G27" i="50"/>
  <c r="O27" i="50"/>
  <c r="W27" i="50"/>
  <c r="E17" i="50"/>
  <c r="I18" i="50"/>
  <c r="E19" i="50"/>
  <c r="I20" i="50"/>
  <c r="E21" i="50"/>
  <c r="U23" i="50"/>
  <c r="Y24" i="50"/>
  <c r="U25" i="50"/>
  <c r="M27" i="50"/>
  <c r="G9" i="50"/>
  <c r="K9" i="50"/>
  <c r="O9" i="50"/>
  <c r="S9" i="50"/>
  <c r="AA9" i="50"/>
  <c r="O11" i="50"/>
  <c r="S11" i="50"/>
  <c r="W11" i="50"/>
  <c r="Q12" i="50"/>
  <c r="G14" i="50"/>
  <c r="W14" i="50"/>
  <c r="I15" i="50"/>
  <c r="Q15" i="50"/>
  <c r="Y15" i="50"/>
  <c r="E16" i="50"/>
  <c r="M16" i="50"/>
  <c r="U16" i="50"/>
  <c r="I17" i="50"/>
  <c r="Q17" i="50"/>
  <c r="Y17" i="50"/>
  <c r="E18" i="50"/>
  <c r="M18" i="50"/>
  <c r="U18" i="50"/>
  <c r="I19" i="50"/>
  <c r="Q19" i="50"/>
  <c r="Y19" i="50"/>
  <c r="E20" i="50"/>
  <c r="M20" i="50"/>
  <c r="U20" i="50"/>
  <c r="I21" i="50"/>
  <c r="Q21" i="50"/>
  <c r="Y21" i="50"/>
  <c r="E22" i="50"/>
  <c r="M22" i="50"/>
  <c r="I23" i="50"/>
  <c r="Q23" i="50"/>
  <c r="Y23" i="50"/>
  <c r="E24" i="50"/>
  <c r="M24" i="50"/>
  <c r="U24" i="50"/>
  <c r="I25" i="50"/>
  <c r="Q25" i="50"/>
  <c r="E26" i="50"/>
  <c r="M26" i="50"/>
  <c r="U26" i="50"/>
  <c r="I27" i="50"/>
  <c r="Q27" i="50"/>
  <c r="Y27" i="50"/>
  <c r="U15" i="50"/>
  <c r="U17" i="50"/>
  <c r="Y18" i="50"/>
  <c r="U19" i="50"/>
  <c r="Y20" i="50"/>
  <c r="M21" i="50"/>
  <c r="I22" i="50"/>
  <c r="E23" i="50"/>
  <c r="I24" i="50"/>
  <c r="M25" i="50"/>
  <c r="Q26" i="50"/>
  <c r="E27" i="50"/>
  <c r="Q8" i="50"/>
  <c r="Y13" i="50"/>
  <c r="S14" i="50"/>
  <c r="K15" i="50"/>
  <c r="S15" i="50"/>
  <c r="AA15" i="50"/>
  <c r="G16" i="50"/>
  <c r="O16" i="50"/>
  <c r="K17" i="50"/>
  <c r="S17" i="50"/>
  <c r="AA17" i="50"/>
  <c r="G18" i="50"/>
  <c r="O18" i="50"/>
  <c r="W18" i="50"/>
  <c r="K19" i="50"/>
  <c r="S19" i="50"/>
  <c r="AA19" i="50"/>
  <c r="G20" i="50"/>
  <c r="O20" i="50"/>
  <c r="W20" i="50"/>
  <c r="K21" i="50"/>
  <c r="S21" i="50"/>
  <c r="AA21" i="50"/>
  <c r="G22" i="50"/>
  <c r="O22" i="50"/>
  <c r="K23" i="50"/>
  <c r="S23" i="50"/>
  <c r="AA23" i="50"/>
  <c r="G24" i="50"/>
  <c r="O24" i="50"/>
  <c r="W24" i="50"/>
  <c r="K25" i="50"/>
  <c r="S25" i="50"/>
  <c r="AA25" i="50"/>
  <c r="G26" i="50"/>
  <c r="O26" i="50"/>
  <c r="W26" i="50"/>
  <c r="K27" i="50"/>
  <c r="S27" i="50"/>
  <c r="AA27" i="50"/>
  <c r="N30" i="50"/>
  <c r="N31" i="50"/>
  <c r="N29" i="50"/>
  <c r="O8" i="50"/>
  <c r="J31" i="50"/>
  <c r="J30" i="50"/>
  <c r="J29" i="50"/>
  <c r="K8" i="50"/>
  <c r="X31" i="50"/>
  <c r="X30" i="50"/>
  <c r="X29" i="50"/>
  <c r="Y8" i="50"/>
  <c r="F29" i="50"/>
  <c r="F30" i="50"/>
  <c r="F31" i="50"/>
  <c r="G8" i="50"/>
  <c r="I8" i="50"/>
  <c r="R31" i="50"/>
  <c r="R30" i="50"/>
  <c r="R29" i="50"/>
  <c r="S8" i="50"/>
  <c r="T31" i="50"/>
  <c r="T30" i="50"/>
  <c r="T29" i="50"/>
  <c r="D31" i="50"/>
  <c r="D30" i="50"/>
  <c r="D29" i="50"/>
  <c r="H31" i="50"/>
  <c r="H30" i="50"/>
  <c r="H29" i="50"/>
  <c r="L31" i="50"/>
  <c r="L30" i="50"/>
  <c r="L29" i="50"/>
  <c r="P31" i="50"/>
  <c r="P30" i="50"/>
  <c r="P29" i="50"/>
  <c r="U8" i="50"/>
  <c r="Z31" i="50"/>
  <c r="Z30" i="50"/>
  <c r="Z29" i="50"/>
  <c r="AA8" i="50"/>
  <c r="E8" i="50"/>
  <c r="M8" i="50"/>
  <c r="V31" i="50"/>
  <c r="V29" i="50"/>
  <c r="V30"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Y11" i="45"/>
  <c r="W14" i="45"/>
  <c r="S20" i="45"/>
  <c r="M15" i="45"/>
  <c r="Y8" i="45"/>
  <c r="O11" i="45"/>
  <c r="W13" i="45"/>
  <c r="S15" i="45"/>
  <c r="W18" i="45"/>
  <c r="K19" i="45"/>
  <c r="O10" i="45"/>
  <c r="W11" i="45"/>
  <c r="G15" i="45"/>
  <c r="O15" i="45"/>
  <c r="AA20" i="45"/>
  <c r="O27" i="45"/>
  <c r="S28" i="45"/>
  <c r="K10" i="45"/>
  <c r="Q16" i="45"/>
  <c r="G9" i="45"/>
  <c r="S9" i="45"/>
  <c r="Q11" i="45"/>
  <c r="G13" i="45"/>
  <c r="S13" i="45"/>
  <c r="W15" i="45"/>
  <c r="S18" i="45"/>
  <c r="U21" i="45"/>
  <c r="G22" i="45"/>
  <c r="W24" i="45"/>
  <c r="M12" i="45"/>
  <c r="M14" i="45"/>
  <c r="H41" i="45"/>
  <c r="H40" i="45"/>
  <c r="H39" i="45"/>
  <c r="I22" i="45"/>
  <c r="I19" i="45"/>
  <c r="I16" i="45"/>
  <c r="I27" i="45"/>
  <c r="M8" i="45"/>
  <c r="X41" i="45"/>
  <c r="X40" i="45"/>
  <c r="X39" i="45"/>
  <c r="Y22" i="45"/>
  <c r="Y19" i="45"/>
  <c r="I9" i="45"/>
  <c r="G10" i="45"/>
  <c r="Q10" i="45"/>
  <c r="W10" i="45"/>
  <c r="M11" i="45"/>
  <c r="I12" i="45"/>
  <c r="Y12" i="45"/>
  <c r="M13" i="45"/>
  <c r="I14" i="45"/>
  <c r="Y14" i="45"/>
  <c r="AA16" i="45"/>
  <c r="G17" i="45"/>
  <c r="Q18" i="45"/>
  <c r="Q19" i="45"/>
  <c r="Q20" i="45"/>
  <c r="O21" i="45"/>
  <c r="O22" i="45"/>
  <c r="W22" i="45"/>
  <c r="I23" i="45"/>
  <c r="Q23" i="45"/>
  <c r="S24" i="45"/>
  <c r="M25" i="45"/>
  <c r="I26" i="45"/>
  <c r="E27" i="45"/>
  <c r="L40" i="45"/>
  <c r="M27" i="45"/>
  <c r="M22" i="45"/>
  <c r="L41" i="45"/>
  <c r="M23" i="45"/>
  <c r="M21" i="45"/>
  <c r="L39" i="45"/>
  <c r="M19" i="45"/>
  <c r="AA9" i="45"/>
  <c r="D39" i="45"/>
  <c r="E25" i="45"/>
  <c r="E22" i="45"/>
  <c r="D40" i="45"/>
  <c r="D41" i="45"/>
  <c r="E16" i="45"/>
  <c r="T41" i="45"/>
  <c r="U25" i="45"/>
  <c r="U22" i="45"/>
  <c r="T39" i="45"/>
  <c r="T40" i="45"/>
  <c r="U16" i="45"/>
  <c r="E9" i="45"/>
  <c r="U9" i="45"/>
  <c r="M10" i="45"/>
  <c r="E12" i="45"/>
  <c r="U12" i="45"/>
  <c r="E14" i="45"/>
  <c r="U14" i="45"/>
  <c r="I15" i="45"/>
  <c r="Y15" i="45"/>
  <c r="K20" i="45"/>
  <c r="I21" i="45"/>
  <c r="Q21" i="45"/>
  <c r="K22" i="45"/>
  <c r="E23" i="45"/>
  <c r="Y23" i="45"/>
  <c r="W25" i="45"/>
  <c r="AA26" i="45"/>
  <c r="K28" i="45"/>
  <c r="AA28" i="45"/>
  <c r="G29" i="45"/>
  <c r="U31" i="45"/>
  <c r="M9" i="45"/>
  <c r="E8" i="45"/>
  <c r="P41" i="45"/>
  <c r="P40" i="45"/>
  <c r="P39" i="45"/>
  <c r="Q22" i="45"/>
  <c r="Q25" i="45"/>
  <c r="U8" i="45"/>
  <c r="K9" i="45"/>
  <c r="Q9" i="45"/>
  <c r="I10" i="45"/>
  <c r="AA10" i="45"/>
  <c r="E11" i="45"/>
  <c r="K11" i="45"/>
  <c r="U11" i="45"/>
  <c r="AA11" i="45"/>
  <c r="K12" i="45"/>
  <c r="Q12" i="45"/>
  <c r="AA12" i="45"/>
  <c r="E13" i="45"/>
  <c r="K13" i="45"/>
  <c r="U13" i="45"/>
  <c r="AA13" i="45"/>
  <c r="K14" i="45"/>
  <c r="Q14" i="45"/>
  <c r="AA14" i="45"/>
  <c r="E15" i="45"/>
  <c r="K15" i="45"/>
  <c r="U15" i="45"/>
  <c r="AA15" i="45"/>
  <c r="M16" i="45"/>
  <c r="AA17" i="45"/>
  <c r="G18" i="45"/>
  <c r="AA18" i="45"/>
  <c r="E19" i="45"/>
  <c r="AA19" i="45"/>
  <c r="G20" i="45"/>
  <c r="E21" i="45"/>
  <c r="Y21" i="45"/>
  <c r="AA22" i="45"/>
  <c r="U23" i="45"/>
  <c r="I34" i="45"/>
  <c r="Q34" i="45"/>
  <c r="M31" i="45"/>
  <c r="S16" i="45"/>
  <c r="M17" i="45"/>
  <c r="M18" i="45"/>
  <c r="G19" i="45"/>
  <c r="W19" i="45"/>
  <c r="M20" i="45"/>
  <c r="K21" i="45"/>
  <c r="M24" i="45"/>
  <c r="Y24" i="45"/>
  <c r="Y25" i="45"/>
  <c r="Q27" i="45"/>
  <c r="O29" i="45"/>
  <c r="W29" i="45"/>
  <c r="K30" i="45"/>
  <c r="S30" i="45"/>
  <c r="E31" i="45"/>
  <c r="I32" i="45"/>
  <c r="Q32" i="45"/>
  <c r="Y32" i="45"/>
  <c r="E33" i="45"/>
  <c r="M33" i="45"/>
  <c r="U33" i="45"/>
  <c r="F41" i="45"/>
  <c r="F40" i="45"/>
  <c r="F39" i="45"/>
  <c r="G23" i="45"/>
  <c r="J41" i="45"/>
  <c r="J40" i="45"/>
  <c r="J39" i="45"/>
  <c r="K26" i="45"/>
  <c r="K24" i="45"/>
  <c r="K23" i="45"/>
  <c r="N41" i="45"/>
  <c r="N40" i="45"/>
  <c r="N39" i="45"/>
  <c r="O23" i="45"/>
  <c r="R41" i="45"/>
  <c r="R40" i="45"/>
  <c r="R39" i="45"/>
  <c r="S23" i="45"/>
  <c r="V41" i="45"/>
  <c r="V40" i="45"/>
  <c r="V39" i="45"/>
  <c r="W23" i="45"/>
  <c r="W21" i="45"/>
  <c r="Z41" i="45"/>
  <c r="Z40" i="45"/>
  <c r="Z39" i="45"/>
  <c r="AA24" i="45"/>
  <c r="AA23" i="45"/>
  <c r="AA21" i="45"/>
  <c r="G8" i="45"/>
  <c r="K8" i="45"/>
  <c r="O8" i="45"/>
  <c r="S8" i="45"/>
  <c r="W8" i="45"/>
  <c r="AA8" i="45"/>
  <c r="O16" i="45"/>
  <c r="I17" i="45"/>
  <c r="I18" i="45"/>
  <c r="Y18" i="45"/>
  <c r="S19" i="45"/>
  <c r="I20" i="45"/>
  <c r="G21" i="45"/>
  <c r="G24" i="45"/>
  <c r="O24" i="45"/>
  <c r="G25" i="45"/>
  <c r="S25" i="45"/>
  <c r="M26" i="45"/>
  <c r="K27" i="45"/>
  <c r="K16" i="45"/>
  <c r="E17" i="45"/>
  <c r="O17" i="45"/>
  <c r="E18" i="45"/>
  <c r="O18" i="45"/>
  <c r="U18" i="45"/>
  <c r="O19" i="45"/>
  <c r="E20" i="45"/>
  <c r="O20" i="45"/>
  <c r="U20" i="45"/>
  <c r="S21" i="45"/>
  <c r="S22" i="45"/>
  <c r="I24" i="45"/>
  <c r="I25" i="45"/>
  <c r="G26" i="45"/>
  <c r="O26" i="45"/>
  <c r="I28" i="45"/>
  <c r="Q28" i="45"/>
  <c r="Y28" i="45"/>
  <c r="E29" i="45"/>
  <c r="M29" i="45"/>
  <c r="U29" i="45"/>
  <c r="I30" i="45"/>
  <c r="Q30" i="45"/>
  <c r="K31" i="45"/>
  <c r="S31" i="45"/>
  <c r="AA31" i="45"/>
  <c r="G32" i="45"/>
  <c r="O32" i="45"/>
  <c r="W32" i="45"/>
  <c r="K33" i="45"/>
  <c r="S33" i="45"/>
  <c r="AA33" i="45"/>
  <c r="G34" i="45"/>
  <c r="O34" i="45"/>
  <c r="AA34" i="45"/>
  <c r="G35" i="45"/>
  <c r="O35" i="45"/>
  <c r="AA35" i="45"/>
  <c r="G36" i="45"/>
  <c r="O36" i="45"/>
  <c r="W36" i="45"/>
  <c r="K37" i="45"/>
  <c r="S37" i="45"/>
  <c r="I35" i="45"/>
  <c r="Q35" i="45"/>
  <c r="I36" i="45"/>
  <c r="Q36" i="45"/>
  <c r="Y36" i="45"/>
  <c r="E37" i="45"/>
  <c r="M37" i="45"/>
  <c r="U37" i="45"/>
  <c r="E24" i="45"/>
  <c r="U24" i="45"/>
  <c r="O25" i="45"/>
  <c r="E26" i="45"/>
  <c r="G27" i="45"/>
  <c r="E28" i="45"/>
  <c r="M28" i="45"/>
  <c r="U28" i="45"/>
  <c r="I29" i="45"/>
  <c r="Q29" i="45"/>
  <c r="Y29" i="45"/>
  <c r="E30" i="45"/>
  <c r="M30" i="45"/>
  <c r="AA30" i="45"/>
  <c r="G31" i="45"/>
  <c r="O31" i="45"/>
  <c r="W31" i="45"/>
  <c r="K32" i="45"/>
  <c r="S32" i="45"/>
  <c r="AA32" i="45"/>
  <c r="G33" i="45"/>
  <c r="O33" i="45"/>
  <c r="W33" i="45"/>
  <c r="K34" i="45"/>
  <c r="S34" i="45"/>
  <c r="K35" i="45"/>
  <c r="S35" i="45"/>
  <c r="K36" i="45"/>
  <c r="S36" i="45"/>
  <c r="AA36" i="45"/>
  <c r="G37" i="45"/>
  <c r="O37" i="45"/>
  <c r="AA37" i="45"/>
  <c r="Q24" i="45"/>
  <c r="K25" i="45"/>
  <c r="AA25" i="45"/>
  <c r="Q26" i="45"/>
  <c r="AA27" i="45"/>
  <c r="G28" i="45"/>
  <c r="O28" i="45"/>
  <c r="W28" i="45"/>
  <c r="K29" i="45"/>
  <c r="S29" i="45"/>
  <c r="AA29" i="45"/>
  <c r="G30" i="45"/>
  <c r="O30" i="45"/>
  <c r="I31" i="45"/>
  <c r="Q31" i="45"/>
  <c r="Y31" i="45"/>
  <c r="E32" i="45"/>
  <c r="M32" i="45"/>
  <c r="U32" i="45"/>
  <c r="I33" i="45"/>
  <c r="Q33" i="45"/>
  <c r="Y33" i="45"/>
  <c r="E34" i="45"/>
  <c r="M34" i="45"/>
  <c r="U34" i="45"/>
  <c r="E35" i="45"/>
  <c r="M35" i="45"/>
  <c r="U35" i="45"/>
  <c r="E36" i="45"/>
  <c r="M36" i="45"/>
  <c r="U36" i="45"/>
  <c r="I37" i="45"/>
  <c r="Q37" i="45"/>
  <c r="Y11" i="46"/>
  <c r="Y13" i="46"/>
  <c r="Y18" i="46"/>
  <c r="Y22" i="46"/>
  <c r="Y24" i="46"/>
  <c r="Y28" i="46"/>
  <c r="Y32" i="46"/>
  <c r="Y36" i="46"/>
  <c r="W11" i="46"/>
  <c r="W18" i="46"/>
  <c r="W22" i="46"/>
  <c r="W36" i="46"/>
  <c r="W10" i="46"/>
  <c r="W12" i="46"/>
  <c r="W14" i="46"/>
  <c r="W15" i="46"/>
  <c r="W19" i="46"/>
  <c r="W21" i="46"/>
  <c r="W23" i="46"/>
  <c r="W25" i="46"/>
  <c r="W29" i="46"/>
  <c r="W31" i="46"/>
  <c r="W33" i="46"/>
  <c r="W13" i="46"/>
  <c r="W24" i="46"/>
  <c r="W28" i="46"/>
  <c r="W32" i="46"/>
  <c r="G9" i="46"/>
  <c r="O9" i="46"/>
  <c r="Y12" i="46"/>
  <c r="Y14" i="46"/>
  <c r="Y15" i="46"/>
  <c r="Y19" i="46"/>
  <c r="Y21" i="46"/>
  <c r="Y23" i="46"/>
  <c r="Y25" i="46"/>
  <c r="Y29" i="46"/>
  <c r="Y31" i="46"/>
  <c r="Y33"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1" i="46"/>
  <c r="D40" i="46"/>
  <c r="D39" i="46"/>
  <c r="E25" i="46"/>
  <c r="L41" i="46"/>
  <c r="L40" i="46"/>
  <c r="L39" i="46"/>
  <c r="M24" i="46"/>
  <c r="X41" i="46"/>
  <c r="X40" i="46"/>
  <c r="X39" i="46"/>
  <c r="O15" i="46"/>
  <c r="E16" i="46"/>
  <c r="U16" i="46"/>
  <c r="AA16" i="46"/>
  <c r="G17" i="46"/>
  <c r="O17" i="46"/>
  <c r="K18" i="46"/>
  <c r="S18" i="46"/>
  <c r="AA18" i="46"/>
  <c r="G19" i="46"/>
  <c r="O19" i="46"/>
  <c r="K20" i="46"/>
  <c r="S20" i="46"/>
  <c r="AA20" i="46"/>
  <c r="G21" i="46"/>
  <c r="O21" i="46"/>
  <c r="H41" i="46"/>
  <c r="H40" i="46"/>
  <c r="H39" i="46"/>
  <c r="I28" i="46"/>
  <c r="I25" i="46"/>
  <c r="P41" i="46"/>
  <c r="P40" i="46"/>
  <c r="P39" i="46"/>
  <c r="Q25" i="46"/>
  <c r="Q24" i="46"/>
  <c r="Q28" i="46"/>
  <c r="T41" i="46"/>
  <c r="T40" i="46"/>
  <c r="T39" i="46"/>
  <c r="U24" i="46"/>
  <c r="E8" i="46"/>
  <c r="I8" i="46"/>
  <c r="M8" i="46"/>
  <c r="Q8" i="46"/>
  <c r="U8" i="46"/>
  <c r="Y8" i="46"/>
  <c r="K15" i="46"/>
  <c r="AA15" i="46"/>
  <c r="Q16" i="46"/>
  <c r="I17" i="46"/>
  <c r="E18" i="46"/>
  <c r="M18" i="46"/>
  <c r="U18" i="46"/>
  <c r="I19" i="46"/>
  <c r="Q19" i="46"/>
  <c r="E20" i="46"/>
  <c r="M20" i="46"/>
  <c r="U20" i="46"/>
  <c r="I21" i="46"/>
  <c r="Q21" i="46"/>
  <c r="F41" i="46"/>
  <c r="F40" i="46"/>
  <c r="F39" i="46"/>
  <c r="G26" i="46"/>
  <c r="G25" i="46"/>
  <c r="G27" i="46"/>
  <c r="N41" i="46"/>
  <c r="N40" i="46"/>
  <c r="N39" i="46"/>
  <c r="O27" i="46"/>
  <c r="O26" i="46"/>
  <c r="O24" i="46"/>
  <c r="V41" i="46"/>
  <c r="V40" i="46"/>
  <c r="V39" i="46"/>
  <c r="G15" i="46"/>
  <c r="Q15" i="46"/>
  <c r="G16" i="46"/>
  <c r="M16" i="46"/>
  <c r="K17" i="46"/>
  <c r="AA17" i="46"/>
  <c r="G18" i="46"/>
  <c r="O18" i="46"/>
  <c r="K19" i="46"/>
  <c r="S19" i="46"/>
  <c r="AA19" i="46"/>
  <c r="G20" i="46"/>
  <c r="O20" i="46"/>
  <c r="K21" i="46"/>
  <c r="S21" i="46"/>
  <c r="AA21" i="46"/>
  <c r="J41" i="46"/>
  <c r="J40" i="46"/>
  <c r="J39" i="46"/>
  <c r="R41" i="46"/>
  <c r="R40" i="46"/>
  <c r="R39" i="46"/>
  <c r="S24" i="46"/>
  <c r="Z41" i="46"/>
  <c r="Z40" i="46"/>
  <c r="Z39" i="46"/>
  <c r="AA24" i="46"/>
  <c r="G8" i="46"/>
  <c r="K8" i="46"/>
  <c r="O8" i="46"/>
  <c r="S8" i="46"/>
  <c r="W8" i="46"/>
  <c r="AA8" i="46"/>
  <c r="S15" i="46"/>
  <c r="I16" i="46"/>
  <c r="E17" i="46"/>
  <c r="M17" i="46"/>
  <c r="I18" i="46"/>
  <c r="Q18" i="46"/>
  <c r="E19" i="46"/>
  <c r="M19" i="46"/>
  <c r="U19" i="46"/>
  <c r="I20" i="46"/>
  <c r="Q20" i="46"/>
  <c r="E21" i="46"/>
  <c r="M21" i="46"/>
  <c r="U21" i="46"/>
  <c r="G22" i="46"/>
  <c r="O22" i="46"/>
  <c r="K23" i="46"/>
  <c r="S23" i="46"/>
  <c r="AA23" i="46"/>
  <c r="G24" i="46"/>
  <c r="K26" i="46"/>
  <c r="E28" i="46"/>
  <c r="M28" i="46"/>
  <c r="U28" i="46"/>
  <c r="I22" i="46"/>
  <c r="Q22" i="46"/>
  <c r="E23" i="46"/>
  <c r="M23" i="46"/>
  <c r="U23" i="46"/>
  <c r="I24" i="46"/>
  <c r="K27" i="46"/>
  <c r="AA27" i="46"/>
  <c r="K22" i="46"/>
  <c r="S22" i="46"/>
  <c r="AA22" i="46"/>
  <c r="G23" i="46"/>
  <c r="O23" i="46"/>
  <c r="K24" i="46"/>
  <c r="E22" i="46"/>
  <c r="M22" i="46"/>
  <c r="U22" i="46"/>
  <c r="I23" i="46"/>
  <c r="Q23" i="46"/>
  <c r="E24" i="46"/>
  <c r="M25" i="46"/>
  <c r="U25" i="46"/>
  <c r="O25" i="46"/>
  <c r="E26" i="46"/>
  <c r="M27" i="46"/>
  <c r="G28" i="46"/>
  <c r="I29" i="46"/>
  <c r="Q29" i="46"/>
  <c r="E30" i="46"/>
  <c r="M30" i="46"/>
  <c r="I31" i="46"/>
  <c r="Q31" i="46"/>
  <c r="E32" i="46"/>
  <c r="M32" i="46"/>
  <c r="U32" i="46"/>
  <c r="I33" i="46"/>
  <c r="Q33" i="46"/>
  <c r="E34" i="46"/>
  <c r="M34" i="46"/>
  <c r="U34" i="46"/>
  <c r="I35" i="46"/>
  <c r="Q35" i="46"/>
  <c r="E36" i="46"/>
  <c r="M36" i="46"/>
  <c r="U36" i="46"/>
  <c r="I37" i="46"/>
  <c r="Q37" i="46"/>
  <c r="K25" i="46"/>
  <c r="AA25" i="46"/>
  <c r="Q26" i="46"/>
  <c r="I27" i="46"/>
  <c r="S28" i="46"/>
  <c r="K29" i="46"/>
  <c r="S29" i="46"/>
  <c r="AA29" i="46"/>
  <c r="G30" i="46"/>
  <c r="O30" i="46"/>
  <c r="K31" i="46"/>
  <c r="S31" i="46"/>
  <c r="AA31" i="46"/>
  <c r="G32" i="46"/>
  <c r="O32" i="46"/>
  <c r="K33" i="46"/>
  <c r="S33" i="46"/>
  <c r="AA33" i="46"/>
  <c r="G34" i="46"/>
  <c r="O34" i="46"/>
  <c r="K35" i="46"/>
  <c r="S35" i="46"/>
  <c r="AA35" i="46"/>
  <c r="G36" i="46"/>
  <c r="O36" i="46"/>
  <c r="K37" i="46"/>
  <c r="S37" i="46"/>
  <c r="M26" i="46"/>
  <c r="E27" i="46"/>
  <c r="O28" i="46"/>
  <c r="E29" i="46"/>
  <c r="M29" i="46"/>
  <c r="U29" i="46"/>
  <c r="I30" i="46"/>
  <c r="Q30" i="46"/>
  <c r="E31" i="46"/>
  <c r="M31" i="46"/>
  <c r="U31" i="46"/>
  <c r="I32" i="46"/>
  <c r="Q32" i="46"/>
  <c r="E33" i="46"/>
  <c r="M33" i="46"/>
  <c r="U33" i="46"/>
  <c r="I34" i="46"/>
  <c r="Q34" i="46"/>
  <c r="E35" i="46"/>
  <c r="M35" i="46"/>
  <c r="U35" i="46"/>
  <c r="I36" i="46"/>
  <c r="Q36" i="46"/>
  <c r="E37" i="46"/>
  <c r="M37" i="46"/>
  <c r="U37" i="46"/>
  <c r="S25" i="46"/>
  <c r="I26" i="46"/>
  <c r="AA26" i="46"/>
  <c r="Q27" i="46"/>
  <c r="K28" i="46"/>
  <c r="AA28" i="46"/>
  <c r="G29" i="46"/>
  <c r="O29" i="46"/>
  <c r="K30" i="46"/>
  <c r="S30" i="46"/>
  <c r="AA30" i="46"/>
  <c r="G31" i="46"/>
  <c r="O31" i="46"/>
  <c r="K32" i="46"/>
  <c r="S32" i="46"/>
  <c r="AA32" i="46"/>
  <c r="G33" i="46"/>
  <c r="O33" i="46"/>
  <c r="K34" i="46"/>
  <c r="S34" i="46"/>
  <c r="AA34" i="46"/>
  <c r="G35" i="46"/>
  <c r="O35" i="46"/>
  <c r="K36" i="46"/>
  <c r="S36" i="46"/>
  <c r="AA36" i="46"/>
  <c r="G37" i="46"/>
  <c r="O37" i="46"/>
  <c r="AA37" i="46"/>
  <c r="AA16" i="43"/>
  <c r="G16" i="43"/>
  <c r="Q21"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Q13" i="43"/>
  <c r="Q16" i="43"/>
  <c r="K18" i="43"/>
  <c r="S20"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9" i="43"/>
  <c r="Q11" i="43"/>
  <c r="Q9" i="43"/>
  <c r="Q30" i="43"/>
  <c r="Q26" i="43"/>
  <c r="Q17" i="43"/>
  <c r="Q8" i="43"/>
  <c r="I10" i="43"/>
  <c r="Q10" i="43"/>
  <c r="I12" i="43"/>
  <c r="K13" i="43"/>
  <c r="Q14" i="43"/>
  <c r="Q24" i="43"/>
  <c r="T41" i="43"/>
  <c r="U30" i="43"/>
  <c r="T39" i="43"/>
  <c r="T40" i="43"/>
  <c r="U11" i="43"/>
  <c r="U9" i="43"/>
  <c r="U19" i="43"/>
  <c r="U14" i="43"/>
  <c r="U26" i="43"/>
  <c r="U8" i="43"/>
  <c r="U10" i="43"/>
  <c r="K10" i="43"/>
  <c r="K8" i="43"/>
  <c r="K27" i="43"/>
  <c r="K16" i="43"/>
  <c r="K9" i="43"/>
  <c r="S10" i="43"/>
  <c r="S8" i="43"/>
  <c r="S9" i="43"/>
  <c r="K11" i="43"/>
  <c r="S11" i="43"/>
  <c r="AA12" i="43"/>
  <c r="E13" i="43"/>
  <c r="K14" i="43"/>
  <c r="K15" i="43"/>
  <c r="E17" i="43"/>
  <c r="U17" i="43"/>
  <c r="S27" i="43"/>
  <c r="O17" i="43"/>
  <c r="U18" i="43"/>
  <c r="M23" i="43"/>
  <c r="U25" i="43"/>
  <c r="AA26" i="43"/>
  <c r="K28" i="43"/>
  <c r="Q31" i="43"/>
  <c r="K32" i="43"/>
  <c r="S32" i="43"/>
  <c r="AA32" i="43"/>
  <c r="O33" i="43"/>
  <c r="AA33" i="43"/>
  <c r="G34" i="43"/>
  <c r="G13" i="43"/>
  <c r="G14" i="43"/>
  <c r="AA14" i="43"/>
  <c r="Q15" i="43"/>
  <c r="M16" i="43"/>
  <c r="K17" i="43"/>
  <c r="AA17" i="43"/>
  <c r="Q18" i="43"/>
  <c r="O19" i="43"/>
  <c r="I20" i="43"/>
  <c r="G21" i="43"/>
  <c r="G22" i="43"/>
  <c r="M22" i="43"/>
  <c r="K24" i="43"/>
  <c r="E25" i="43"/>
  <c r="K25" i="43"/>
  <c r="K26" i="43"/>
  <c r="M27" i="43"/>
  <c r="E28" i="43"/>
  <c r="AA30" i="43"/>
  <c r="S31" i="43"/>
  <c r="AA15" i="43"/>
  <c r="S19"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S13" i="43"/>
  <c r="S14" i="43"/>
  <c r="G15" i="43"/>
  <c r="M15" i="43"/>
  <c r="I16" i="43"/>
  <c r="S16" i="43"/>
  <c r="G17" i="43"/>
  <c r="V41" i="43"/>
  <c r="V40" i="43"/>
  <c r="V39" i="43"/>
  <c r="W17" i="43"/>
  <c r="G18" i="43"/>
  <c r="M18" i="43"/>
  <c r="AA18" i="43"/>
  <c r="K19" i="43"/>
  <c r="E20" i="43"/>
  <c r="O20" i="43"/>
  <c r="U20" i="43"/>
  <c r="S21" i="43"/>
  <c r="I23" i="43"/>
  <c r="O23" i="43"/>
  <c r="G24" i="43"/>
  <c r="M24" i="43"/>
  <c r="M25" i="43"/>
  <c r="AA25" i="43"/>
  <c r="W26" i="43"/>
  <c r="I27" i="43"/>
  <c r="O27" i="43"/>
  <c r="S28" i="43"/>
  <c r="E29" i="43"/>
  <c r="K29" i="43"/>
  <c r="Q29" i="43"/>
  <c r="M31" i="43"/>
  <c r="E15" i="43"/>
  <c r="E18" i="43"/>
  <c r="M20" i="43"/>
  <c r="G12" i="43"/>
  <c r="K12" i="43"/>
  <c r="O13" i="43"/>
  <c r="O14" i="43"/>
  <c r="I15" i="43"/>
  <c r="S15" i="43"/>
  <c r="E16" i="43"/>
  <c r="O16" i="43"/>
  <c r="U16" i="43"/>
  <c r="S17" i="43"/>
  <c r="X41" i="43"/>
  <c r="X40" i="43"/>
  <c r="X39" i="43"/>
  <c r="I18" i="43"/>
  <c r="S18" i="43"/>
  <c r="G19" i="43"/>
  <c r="AA19" i="43"/>
  <c r="K20" i="43"/>
  <c r="Q20" i="43"/>
  <c r="O21" i="43"/>
  <c r="O22" i="43"/>
  <c r="E23" i="43"/>
  <c r="K23" i="43"/>
  <c r="O24" i="43"/>
  <c r="G25" i="43"/>
  <c r="S25" i="43"/>
  <c r="G26" i="43"/>
  <c r="S26" i="43"/>
  <c r="Y26" i="43"/>
  <c r="Q27" i="43"/>
  <c r="I28" i="43"/>
  <c r="O28" i="43"/>
  <c r="AA28" i="43"/>
  <c r="G29" i="43"/>
  <c r="G30" i="43"/>
  <c r="S30" i="43"/>
  <c r="I32" i="43"/>
  <c r="Q32" i="43"/>
  <c r="Y32" i="43"/>
  <c r="E33" i="43"/>
  <c r="M33" i="43"/>
  <c r="U33" i="43"/>
  <c r="E34" i="43"/>
  <c r="M34" i="43"/>
  <c r="U34" i="43"/>
  <c r="E35" i="43"/>
  <c r="M35" i="43"/>
  <c r="U35" i="43"/>
  <c r="E36" i="43"/>
  <c r="M36" i="43"/>
  <c r="U36" i="43"/>
  <c r="I37" i="43"/>
  <c r="Q37" i="43"/>
  <c r="O34" i="43"/>
  <c r="AA34" i="43"/>
  <c r="G35" i="43"/>
  <c r="O35" i="43"/>
  <c r="AA35" i="43"/>
  <c r="G36" i="43"/>
  <c r="O36" i="43"/>
  <c r="W36" i="43"/>
  <c r="K37" i="43"/>
  <c r="S37" i="43"/>
  <c r="AA22" i="43"/>
  <c r="Q23" i="43"/>
  <c r="AA24" i="43"/>
  <c r="Q25" i="43"/>
  <c r="O26" i="43"/>
  <c r="E27" i="43"/>
  <c r="AA27" i="43"/>
  <c r="Q28" i="43"/>
  <c r="M29" i="43"/>
  <c r="O30" i="43"/>
  <c r="I31" i="43"/>
  <c r="E32" i="43"/>
  <c r="M32" i="43"/>
  <c r="U32" i="43"/>
  <c r="I33" i="43"/>
  <c r="Q33" i="43"/>
  <c r="I34" i="43"/>
  <c r="Q34" i="43"/>
  <c r="I35" i="43"/>
  <c r="Q35" i="43"/>
  <c r="I36" i="43"/>
  <c r="Q36" i="43"/>
  <c r="Y36" i="43"/>
  <c r="E37" i="43"/>
  <c r="M37" i="43"/>
  <c r="AA37" i="43"/>
  <c r="M28" i="43"/>
  <c r="I29" i="43"/>
  <c r="K30" i="43"/>
  <c r="E31" i="43"/>
  <c r="AA31" i="43"/>
  <c r="G32" i="43"/>
  <c r="O32" i="43"/>
  <c r="W32" i="43"/>
  <c r="K33" i="43"/>
  <c r="S33" i="43"/>
  <c r="K34" i="43"/>
  <c r="S34" i="43"/>
  <c r="K35" i="43"/>
  <c r="S35" i="43"/>
  <c r="K36" i="43"/>
  <c r="S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U14" i="44"/>
  <c r="F41" i="44"/>
  <c r="F40" i="44"/>
  <c r="F39" i="44"/>
  <c r="G27" i="44"/>
  <c r="G24" i="44"/>
  <c r="G15" i="44"/>
  <c r="R41" i="44"/>
  <c r="R40" i="44"/>
  <c r="R39" i="44"/>
  <c r="S21" i="44"/>
  <c r="S27" i="44"/>
  <c r="I13" i="44"/>
  <c r="M14" i="44"/>
  <c r="S14" i="44"/>
  <c r="K15" i="44"/>
  <c r="I16" i="44"/>
  <c r="U17" i="44"/>
  <c r="S19" i="44"/>
  <c r="E21" i="44"/>
  <c r="I27" i="44"/>
  <c r="G8" i="44"/>
  <c r="K8" i="44"/>
  <c r="O8" i="44"/>
  <c r="S8" i="44"/>
  <c r="I9" i="44"/>
  <c r="M9" i="44"/>
  <c r="O12" i="44"/>
  <c r="E13" i="44"/>
  <c r="O14" i="44"/>
  <c r="E15" i="44"/>
  <c r="E16" i="44"/>
  <c r="Q16" i="44"/>
  <c r="K17" i="44"/>
  <c r="W17" i="44"/>
  <c r="O18" i="44"/>
  <c r="I19" i="44"/>
  <c r="U19" i="44"/>
  <c r="U20" i="44"/>
  <c r="G21" i="44"/>
  <c r="O22" i="44"/>
  <c r="K25" i="44"/>
  <c r="N41" i="44"/>
  <c r="N40" i="44"/>
  <c r="N39" i="44"/>
  <c r="O26" i="44"/>
  <c r="O24" i="44"/>
  <c r="Z41" i="44"/>
  <c r="Z40" i="44"/>
  <c r="Z39" i="44"/>
  <c r="AA24" i="44"/>
  <c r="M12" i="44"/>
  <c r="S13" i="44"/>
  <c r="O16" i="44"/>
  <c r="O17" i="44"/>
  <c r="G19" i="44"/>
  <c r="S20" i="44"/>
  <c r="AA21" i="44"/>
  <c r="G23" i="44"/>
  <c r="D39" i="44"/>
  <c r="E25" i="44"/>
  <c r="D40" i="44"/>
  <c r="D41" i="44"/>
  <c r="H41" i="44"/>
  <c r="H40" i="44"/>
  <c r="H39" i="44"/>
  <c r="I25" i="44"/>
  <c r="L40" i="44"/>
  <c r="L41" i="44"/>
  <c r="M22" i="44"/>
  <c r="L39" i="44"/>
  <c r="M28" i="44"/>
  <c r="P41" i="44"/>
  <c r="P40" i="44"/>
  <c r="P39" i="44"/>
  <c r="Q28" i="44"/>
  <c r="T41" i="44"/>
  <c r="T39" i="44"/>
  <c r="T40" i="44"/>
  <c r="U25" i="44"/>
  <c r="X41" i="44"/>
  <c r="X40" i="44"/>
  <c r="X39" i="44"/>
  <c r="K12" i="44"/>
  <c r="AA12" i="44"/>
  <c r="Q13" i="44"/>
  <c r="K14" i="44"/>
  <c r="S15" i="44"/>
  <c r="AA15" i="44"/>
  <c r="S16" i="44"/>
  <c r="E17" i="44"/>
  <c r="Y17" i="44"/>
  <c r="E18" i="44"/>
  <c r="Q18" i="44"/>
  <c r="K19" i="44"/>
  <c r="O20" i="44"/>
  <c r="I21" i="44"/>
  <c r="O21" i="44"/>
  <c r="I22" i="44"/>
  <c r="K23" i="44"/>
  <c r="J41" i="44"/>
  <c r="J40" i="44"/>
  <c r="J39" i="44"/>
  <c r="K24" i="44"/>
  <c r="V41" i="44"/>
  <c r="V40" i="44"/>
  <c r="V39" i="44"/>
  <c r="I17" i="44"/>
  <c r="U18" i="44"/>
  <c r="AA19" i="44"/>
  <c r="S26" i="44"/>
  <c r="E8" i="44"/>
  <c r="I8" i="44"/>
  <c r="M8" i="44"/>
  <c r="Q8" i="44"/>
  <c r="U8" i="44"/>
  <c r="O11" i="44"/>
  <c r="S11" i="44"/>
  <c r="G12" i="44"/>
  <c r="G13" i="44"/>
  <c r="M13" i="44"/>
  <c r="G14" i="44"/>
  <c r="Q14" i="44"/>
  <c r="I15" i="44"/>
  <c r="M16" i="44"/>
  <c r="U16" i="44"/>
  <c r="G17" i="44"/>
  <c r="S17" i="44"/>
  <c r="AA17" i="44"/>
  <c r="S18" i="44"/>
  <c r="E19" i="44"/>
  <c r="E20" i="44"/>
  <c r="Q20" i="44"/>
  <c r="K21" i="44"/>
  <c r="E22" i="44"/>
  <c r="E23" i="44"/>
  <c r="AA23" i="44"/>
  <c r="AA14" i="44"/>
  <c r="Q15" i="44"/>
  <c r="K16" i="44"/>
  <c r="AA16" i="44"/>
  <c r="Q17" i="44"/>
  <c r="K18" i="44"/>
  <c r="AA18" i="44"/>
  <c r="Q19" i="44"/>
  <c r="K20" i="44"/>
  <c r="AA20" i="44"/>
  <c r="Q21" i="44"/>
  <c r="K22" i="44"/>
  <c r="AA22" i="44"/>
  <c r="Q23" i="44"/>
  <c r="E24" i="44"/>
  <c r="M24" i="44"/>
  <c r="M25" i="44"/>
  <c r="AA25" i="44"/>
  <c r="G26" i="44"/>
  <c r="K27" i="44"/>
  <c r="E28" i="44"/>
  <c r="S28" i="44"/>
  <c r="M15" i="44"/>
  <c r="G16" i="44"/>
  <c r="M17" i="44"/>
  <c r="G18" i="44"/>
  <c r="M19" i="44"/>
  <c r="G20" i="44"/>
  <c r="M21" i="44"/>
  <c r="G22" i="44"/>
  <c r="M23" i="44"/>
  <c r="G25" i="44"/>
  <c r="AA27" i="44"/>
  <c r="I23" i="44"/>
  <c r="I24" i="44"/>
  <c r="Q24" i="44"/>
  <c r="Q25" i="44"/>
  <c r="Q26" i="44"/>
  <c r="O27" i="44"/>
  <c r="I28" i="44"/>
  <c r="K29" i="44"/>
  <c r="AA29" i="44"/>
  <c r="G30" i="44"/>
  <c r="O30" i="44"/>
  <c r="K31" i="44"/>
  <c r="S31" i="44"/>
  <c r="AA31" i="44"/>
  <c r="G32" i="44"/>
  <c r="O32" i="44"/>
  <c r="K33" i="44"/>
  <c r="S33" i="44"/>
  <c r="AA33" i="44"/>
  <c r="G34" i="44"/>
  <c r="O34" i="44"/>
  <c r="K35" i="44"/>
  <c r="S35" i="44"/>
  <c r="AA35" i="44"/>
  <c r="G36" i="44"/>
  <c r="O36" i="44"/>
  <c r="K37" i="44"/>
  <c r="S37" i="44"/>
  <c r="M26" i="44"/>
  <c r="E27" i="44"/>
  <c r="O28" i="44"/>
  <c r="E29" i="44"/>
  <c r="M29" i="44"/>
  <c r="I30" i="44"/>
  <c r="Q30" i="44"/>
  <c r="E31" i="44"/>
  <c r="M31" i="44"/>
  <c r="I32" i="44"/>
  <c r="Q32" i="44"/>
  <c r="E33" i="44"/>
  <c r="M33" i="44"/>
  <c r="U33" i="44"/>
  <c r="I34" i="44"/>
  <c r="Q34" i="44"/>
  <c r="E35" i="44"/>
  <c r="M35" i="44"/>
  <c r="U35" i="44"/>
  <c r="I36" i="44"/>
  <c r="Q36" i="44"/>
  <c r="E37" i="44"/>
  <c r="M37" i="44"/>
  <c r="S25" i="44"/>
  <c r="I26" i="44"/>
  <c r="AA26" i="44"/>
  <c r="Q27" i="44"/>
  <c r="K28" i="44"/>
  <c r="AA28" i="44"/>
  <c r="G29" i="44"/>
  <c r="O29" i="44"/>
  <c r="K30" i="44"/>
  <c r="S30" i="44"/>
  <c r="AA30" i="44"/>
  <c r="G31" i="44"/>
  <c r="O31" i="44"/>
  <c r="K32" i="44"/>
  <c r="S32" i="44"/>
  <c r="AA32" i="44"/>
  <c r="G33" i="44"/>
  <c r="O33" i="44"/>
  <c r="K34" i="44"/>
  <c r="S34" i="44"/>
  <c r="AA34" i="44"/>
  <c r="G35" i="44"/>
  <c r="O35" i="44"/>
  <c r="K36" i="44"/>
  <c r="S36" i="44"/>
  <c r="AA36" i="44"/>
  <c r="G37" i="44"/>
  <c r="O37" i="44"/>
  <c r="AA37" i="44"/>
  <c r="O25" i="44"/>
  <c r="E26" i="44"/>
  <c r="U26" i="44"/>
  <c r="M27" i="44"/>
  <c r="G28" i="44"/>
  <c r="I29" i="44"/>
  <c r="Q29" i="44"/>
  <c r="E30" i="44"/>
  <c r="M30" i="44"/>
  <c r="U30" i="44"/>
  <c r="I31" i="44"/>
  <c r="Q31" i="44"/>
  <c r="E32" i="44"/>
  <c r="M32" i="44"/>
  <c r="U32" i="44"/>
  <c r="I33" i="44"/>
  <c r="Q33" i="44"/>
  <c r="E34" i="44"/>
  <c r="M34" i="44"/>
  <c r="U34" i="44"/>
  <c r="I35" i="44"/>
  <c r="Q35" i="44"/>
  <c r="E36" i="44"/>
  <c r="M36" i="44"/>
  <c r="U36" i="44"/>
  <c r="I37" i="44"/>
  <c r="Q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R40" i="26"/>
  <c r="P40" i="26"/>
  <c r="N40" i="26"/>
  <c r="L40" i="26"/>
  <c r="J40" i="26"/>
  <c r="H40" i="26"/>
  <c r="F40" i="26"/>
  <c r="D40" i="26"/>
  <c r="R39" i="26"/>
  <c r="P39" i="26"/>
  <c r="N39" i="26"/>
  <c r="L39" i="26"/>
  <c r="J39" i="26"/>
  <c r="H39" i="26"/>
  <c r="F39" i="26"/>
  <c r="D39" i="26"/>
  <c r="R38" i="26"/>
  <c r="J38" i="26"/>
  <c r="H38" i="26"/>
  <c r="F38" i="26"/>
  <c r="D38" i="26"/>
  <c r="R37" i="26"/>
  <c r="H37" i="26"/>
  <c r="F37" i="26"/>
  <c r="D37" i="26"/>
  <c r="R36" i="26"/>
  <c r="J36" i="26"/>
  <c r="H36" i="26"/>
  <c r="F36" i="26"/>
  <c r="D36" i="26"/>
  <c r="R35" i="26"/>
  <c r="P35" i="26"/>
  <c r="N35" i="26"/>
  <c r="L35" i="26"/>
  <c r="J35" i="26"/>
  <c r="H35" i="26"/>
  <c r="F35" i="26"/>
  <c r="D35" i="26"/>
  <c r="R34" i="26"/>
  <c r="P34" i="26"/>
  <c r="N34" i="26"/>
  <c r="L34" i="26"/>
  <c r="J34" i="26"/>
  <c r="H34" i="26"/>
  <c r="F34" i="26"/>
  <c r="D34" i="26"/>
  <c r="R33" i="26"/>
  <c r="P33" i="26"/>
  <c r="N33" i="26"/>
  <c r="L33" i="26"/>
  <c r="J33" i="26"/>
  <c r="H33" i="26"/>
  <c r="F33" i="26"/>
  <c r="D33" i="26"/>
  <c r="R32" i="26"/>
  <c r="P32" i="26"/>
  <c r="N32" i="26"/>
  <c r="L32" i="26"/>
  <c r="J32" i="26"/>
  <c r="H32" i="26"/>
  <c r="F32" i="26"/>
  <c r="D32" i="26"/>
  <c r="R31" i="26"/>
  <c r="P31" i="26"/>
  <c r="N31" i="26"/>
  <c r="L31" i="26"/>
  <c r="J31" i="26"/>
  <c r="H31" i="26"/>
  <c r="F31" i="26"/>
  <c r="D31" i="26"/>
  <c r="R30" i="26"/>
  <c r="P30" i="26"/>
  <c r="N30" i="26"/>
  <c r="L30" i="26"/>
  <c r="J30" i="26"/>
  <c r="H30" i="26"/>
  <c r="F30" i="26"/>
  <c r="D30" i="26"/>
  <c r="R29" i="26"/>
  <c r="P29" i="26"/>
  <c r="N29" i="26"/>
  <c r="L29" i="26"/>
  <c r="J29" i="26"/>
  <c r="H29" i="26"/>
  <c r="F29" i="26"/>
  <c r="D29" i="26"/>
  <c r="R28" i="26"/>
  <c r="N28" i="26"/>
  <c r="L28" i="26"/>
  <c r="J28" i="26"/>
  <c r="H28" i="26"/>
  <c r="F28" i="26"/>
  <c r="D28" i="26"/>
  <c r="R27" i="26"/>
  <c r="P27" i="26"/>
  <c r="N27" i="26"/>
  <c r="L27" i="26"/>
  <c r="J27" i="26"/>
  <c r="H27" i="26"/>
  <c r="F27" i="26"/>
  <c r="D27" i="26"/>
  <c r="R26" i="26"/>
  <c r="P26" i="26"/>
  <c r="N26" i="26"/>
  <c r="L26" i="26"/>
  <c r="J26" i="26"/>
  <c r="H26" i="26"/>
  <c r="F26" i="26"/>
  <c r="D26" i="26"/>
  <c r="R25" i="26"/>
  <c r="P25" i="26"/>
  <c r="N25" i="26"/>
  <c r="L25" i="26"/>
  <c r="J25" i="26"/>
  <c r="H25" i="26"/>
  <c r="F25" i="26"/>
  <c r="D25" i="26"/>
  <c r="R24" i="26"/>
  <c r="P24" i="26"/>
  <c r="N24" i="26"/>
  <c r="L24" i="26"/>
  <c r="J24" i="26"/>
  <c r="H24" i="26"/>
  <c r="F24" i="26"/>
  <c r="D24" i="26"/>
  <c r="R23" i="26"/>
  <c r="J23" i="26"/>
  <c r="H23" i="26"/>
  <c r="F23" i="26"/>
  <c r="D23" i="26"/>
  <c r="R22" i="26"/>
  <c r="P22" i="26"/>
  <c r="N22" i="26"/>
  <c r="L22" i="26"/>
  <c r="J22" i="26"/>
  <c r="H22" i="26"/>
  <c r="F22" i="26"/>
  <c r="D22" i="26"/>
  <c r="R21" i="26"/>
  <c r="P21" i="26"/>
  <c r="N21" i="26"/>
  <c r="L21" i="26"/>
  <c r="J21" i="26"/>
  <c r="H21" i="26"/>
  <c r="F21" i="26"/>
  <c r="D21" i="26"/>
  <c r="R20" i="26"/>
  <c r="P20" i="26"/>
  <c r="N20" i="26"/>
  <c r="L20" i="26"/>
  <c r="J20" i="26"/>
  <c r="H20" i="26"/>
  <c r="F20" i="26"/>
  <c r="D20" i="26"/>
  <c r="R19" i="26"/>
  <c r="P19" i="26"/>
  <c r="N19" i="26"/>
  <c r="L19" i="26"/>
  <c r="J19" i="26"/>
  <c r="H19" i="26"/>
  <c r="F19" i="26"/>
  <c r="D19" i="26"/>
  <c r="R18" i="26"/>
  <c r="P18" i="26"/>
  <c r="N18" i="26"/>
  <c r="L18" i="26"/>
  <c r="J18" i="26"/>
  <c r="H18" i="26"/>
  <c r="F18" i="26"/>
  <c r="D18" i="26"/>
  <c r="R17" i="26"/>
  <c r="P17" i="26"/>
  <c r="N17" i="26"/>
  <c r="L17" i="26"/>
  <c r="J17" i="26"/>
  <c r="H17" i="26"/>
  <c r="F17" i="26"/>
  <c r="D17" i="26"/>
  <c r="R16" i="26"/>
  <c r="P16" i="26"/>
  <c r="N16" i="26"/>
  <c r="L16" i="26"/>
  <c r="J16" i="26"/>
  <c r="H16" i="26"/>
  <c r="F16" i="26"/>
  <c r="D16" i="26"/>
  <c r="R15" i="26"/>
  <c r="J15" i="26"/>
  <c r="H15" i="26"/>
  <c r="F15" i="26"/>
  <c r="D15" i="26"/>
  <c r="R14" i="26"/>
  <c r="P14" i="26"/>
  <c r="N14" i="26"/>
  <c r="L14" i="26"/>
  <c r="J14" i="26"/>
  <c r="H14" i="26"/>
  <c r="F14" i="26"/>
  <c r="D14" i="26"/>
  <c r="R13" i="26"/>
  <c r="P13" i="26"/>
  <c r="N13" i="26"/>
  <c r="L13" i="26"/>
  <c r="J13" i="26"/>
  <c r="H13" i="26"/>
  <c r="F13" i="26"/>
  <c r="D13" i="26"/>
  <c r="R12" i="26"/>
  <c r="P12" i="26"/>
  <c r="N12" i="26"/>
  <c r="L12" i="26"/>
  <c r="J12" i="26"/>
  <c r="H12" i="26"/>
  <c r="F12" i="26"/>
  <c r="D12" i="26"/>
  <c r="R11" i="26"/>
  <c r="P11" i="26"/>
  <c r="N11" i="26"/>
  <c r="L11" i="26"/>
  <c r="J11" i="26"/>
  <c r="H11" i="26"/>
  <c r="F11" i="26"/>
  <c r="D11" i="26"/>
  <c r="R10" i="26"/>
  <c r="P10" i="26"/>
  <c r="N10" i="26"/>
  <c r="L10" i="26"/>
  <c r="J10" i="26"/>
  <c r="H10" i="26"/>
  <c r="F10" i="26"/>
  <c r="D10" i="26"/>
  <c r="R9" i="26"/>
  <c r="L9" i="26"/>
  <c r="J9" i="26"/>
  <c r="H9" i="26"/>
  <c r="F9" i="26"/>
  <c r="D9" i="26"/>
  <c r="C21" i="26"/>
  <c r="B21" i="26"/>
  <c r="C20" i="26"/>
  <c r="B20" i="26"/>
  <c r="C19" i="26"/>
  <c r="B19" i="26"/>
  <c r="C18" i="26"/>
  <c r="B18" i="26"/>
  <c r="C17" i="26"/>
  <c r="B17" i="26"/>
  <c r="C16" i="26"/>
  <c r="B16" i="26"/>
  <c r="C41" i="26"/>
  <c r="B41" i="26"/>
  <c r="C40" i="26"/>
  <c r="B40" i="26"/>
  <c r="C39" i="26"/>
  <c r="B39" i="26"/>
  <c r="C38" i="26"/>
  <c r="B38" i="26"/>
  <c r="C37" i="26"/>
  <c r="B37" i="26"/>
  <c r="C36" i="26"/>
  <c r="B36" i="26"/>
  <c r="C35" i="26"/>
  <c r="B35" i="26"/>
  <c r="C34" i="26"/>
  <c r="B34" i="26"/>
  <c r="C33" i="26"/>
  <c r="B33" i="26"/>
  <c r="C32" i="26"/>
  <c r="B32" i="26"/>
  <c r="C31" i="26"/>
  <c r="B31" i="26"/>
  <c r="C30" i="26"/>
  <c r="B30" i="26"/>
  <c r="C29" i="26"/>
  <c r="B29" i="26"/>
  <c r="C28" i="26"/>
  <c r="B28" i="26"/>
  <c r="C27" i="26"/>
  <c r="B27" i="26"/>
  <c r="C26" i="26"/>
  <c r="B26" i="26"/>
  <c r="C25" i="26"/>
  <c r="B25" i="26"/>
  <c r="C24" i="26"/>
  <c r="B24" i="26"/>
  <c r="C23" i="26"/>
  <c r="B23" i="26"/>
  <c r="C22" i="26"/>
  <c r="B22" i="26"/>
  <c r="C15" i="26"/>
  <c r="B15" i="26"/>
  <c r="C14" i="26"/>
  <c r="B14" i="26"/>
  <c r="C13" i="26"/>
  <c r="B13" i="26"/>
  <c r="C12" i="26"/>
  <c r="B12" i="26"/>
  <c r="C11" i="26"/>
  <c r="B11" i="26"/>
  <c r="C10" i="26"/>
  <c r="B10" i="26"/>
  <c r="C9" i="26"/>
  <c r="B9" i="26"/>
  <c r="R8" i="26"/>
  <c r="P8" i="26"/>
  <c r="N8" i="26"/>
  <c r="L8" i="26"/>
  <c r="J8" i="26"/>
  <c r="H8" i="26"/>
  <c r="F8" i="26"/>
  <c r="D8" i="26"/>
  <c r="C8" i="26"/>
  <c r="B8" i="26"/>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H8" i="11"/>
  <c r="H8" i="9"/>
  <c r="N13" i="7"/>
  <c r="L13" i="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V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V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R41" i="4"/>
  <c r="P41" i="4"/>
  <c r="N41" i="4"/>
  <c r="L41" i="4"/>
  <c r="J41" i="4"/>
  <c r="H41" i="4"/>
  <c r="F41" i="4"/>
  <c r="D41" i="4"/>
  <c r="C41" i="4"/>
  <c r="B41" i="4"/>
  <c r="R40" i="4"/>
  <c r="F40" i="4"/>
  <c r="D40" i="4"/>
  <c r="C40" i="4"/>
  <c r="B40" i="4"/>
  <c r="R39" i="4"/>
  <c r="P39" i="4"/>
  <c r="N39" i="4"/>
  <c r="L39" i="4"/>
  <c r="J39" i="4"/>
  <c r="H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7" i="2"/>
  <c r="P37" i="2"/>
  <c r="N37" i="2"/>
  <c r="L37" i="2"/>
  <c r="J37" i="2"/>
  <c r="H37" i="2"/>
  <c r="F37" i="2"/>
  <c r="D37" i="2"/>
  <c r="C37" i="2"/>
  <c r="B37" i="2"/>
  <c r="R36" i="2"/>
  <c r="F36" i="2"/>
  <c r="D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P10" i="11"/>
  <c r="N10" i="11"/>
  <c r="L10" i="11"/>
  <c r="J10" i="11"/>
  <c r="H10" i="11"/>
  <c r="F10" i="11"/>
  <c r="D10" i="11"/>
  <c r="C10" i="11"/>
  <c r="B10" i="11"/>
  <c r="P9" i="11"/>
  <c r="L9" i="11"/>
  <c r="J9" i="11"/>
  <c r="H9" i="11"/>
  <c r="F9" i="11"/>
  <c r="D9" i="11"/>
  <c r="C9" i="11"/>
  <c r="B9" i="11"/>
  <c r="P8" i="11"/>
  <c r="F8" i="11"/>
  <c r="D8" i="11"/>
  <c r="C8" i="11"/>
  <c r="B8" i="11"/>
  <c r="P10" i="9"/>
  <c r="N10" i="9"/>
  <c r="L10" i="9"/>
  <c r="J10" i="9"/>
  <c r="H10" i="9"/>
  <c r="F10" i="9"/>
  <c r="D10" i="9"/>
  <c r="C10" i="9"/>
  <c r="B10" i="9"/>
  <c r="P9" i="9"/>
  <c r="L9" i="9"/>
  <c r="J9" i="9"/>
  <c r="H9" i="9"/>
  <c r="F9" i="9"/>
  <c r="D9" i="9"/>
  <c r="C9" i="9"/>
  <c r="B9" i="9"/>
  <c r="P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P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N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O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9"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20" i="4"/>
  <c r="G9" i="5"/>
  <c r="G11" i="5"/>
  <c r="G29" i="5"/>
  <c r="Q9" i="8"/>
  <c r="Q11" i="8"/>
  <c r="I10" i="8"/>
  <c r="G22" i="5"/>
  <c r="G10" i="8"/>
  <c r="K11" i="8"/>
  <c r="G12" i="8"/>
  <c r="K14" i="8"/>
  <c r="E9" i="8"/>
  <c r="Q10" i="8"/>
  <c r="E11" i="8"/>
  <c r="M11" i="8"/>
  <c r="E13" i="8"/>
  <c r="M13" i="8"/>
  <c r="O15" i="8"/>
  <c r="I8" i="8"/>
  <c r="L13" i="9"/>
  <c r="N14" i="9"/>
  <c r="F13" i="11"/>
  <c r="E10" i="11"/>
  <c r="M10" i="11"/>
  <c r="Q20"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9"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20" i="4"/>
  <c r="I9" i="4"/>
  <c r="O19"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W34"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6" i="2"/>
  <c r="I16" i="2"/>
  <c r="Q18" i="2"/>
  <c r="S12" i="2"/>
  <c r="O17" i="2"/>
  <c r="O19" i="2"/>
  <c r="M16" i="2"/>
  <c r="K11" i="2"/>
  <c r="Q13" i="2"/>
  <c r="M14" i="2"/>
  <c r="I14" i="2"/>
  <c r="Q16" i="2"/>
  <c r="Q20" i="2"/>
  <c r="G13" i="2"/>
  <c r="O8" i="2"/>
  <c r="Q10" i="2"/>
  <c r="S11" i="2"/>
  <c r="O14" i="2"/>
  <c r="K15" i="2"/>
  <c r="S15" i="2"/>
  <c r="E8" i="2"/>
  <c r="E11" i="2"/>
  <c r="M12" i="2"/>
  <c r="K13" i="2"/>
  <c r="M15" i="2"/>
  <c r="G19" i="2"/>
  <c r="M8" i="2"/>
  <c r="S10" i="2"/>
  <c r="Q11" i="2"/>
  <c r="I12" i="2"/>
  <c r="O12" i="2"/>
  <c r="M13" i="2"/>
  <c r="K14" i="2"/>
  <c r="I15" i="2"/>
  <c r="E17" i="2"/>
  <c r="S17" i="2"/>
  <c r="G18" i="2"/>
  <c r="I22" i="2"/>
  <c r="Q22" i="2"/>
  <c r="G15" i="2"/>
  <c r="K17" i="2"/>
  <c r="M18" i="2"/>
  <c r="G9" i="2"/>
  <c r="O16" i="2"/>
  <c r="O10" i="2"/>
  <c r="G11" i="2"/>
  <c r="M11" i="2"/>
  <c r="K12" i="2"/>
  <c r="I13" i="2"/>
  <c r="S13" i="2"/>
  <c r="G14" i="2"/>
  <c r="O15" i="2"/>
  <c r="M20" i="2"/>
  <c r="I20" i="2"/>
  <c r="S8" i="2"/>
  <c r="K10" i="2"/>
  <c r="I11" i="2"/>
  <c r="G12" i="2"/>
  <c r="E13" i="2"/>
  <c r="S14" i="2"/>
  <c r="Q15" i="2"/>
  <c r="S19"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W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K17" i="4"/>
  <c r="Q13" i="4"/>
  <c r="S14" i="4"/>
  <c r="Q15" i="4"/>
  <c r="M16" i="4"/>
  <c r="S16" i="4"/>
  <c r="Q17" i="4"/>
  <c r="M18" i="4"/>
  <c r="S18" i="4"/>
  <c r="K19" i="4"/>
  <c r="Q19" i="4"/>
  <c r="M20" i="4"/>
  <c r="G21" i="4"/>
  <c r="I22" i="4"/>
  <c r="Q22" i="4"/>
  <c r="E23" i="4"/>
  <c r="M23" i="4"/>
  <c r="I24" i="4"/>
  <c r="Q24" i="4"/>
  <c r="E25" i="4"/>
  <c r="M25" i="4"/>
  <c r="I26" i="4"/>
  <c r="Q26" i="4"/>
  <c r="E27" i="4"/>
  <c r="S12" i="4"/>
  <c r="E8" i="4"/>
  <c r="I10" i="4"/>
  <c r="G11" i="4"/>
  <c r="O12" i="4"/>
  <c r="M13" i="4"/>
  <c r="O14" i="4"/>
  <c r="M15" i="4"/>
  <c r="O16" i="4"/>
  <c r="G17" i="4"/>
  <c r="M17" i="4"/>
  <c r="I18" i="4"/>
  <c r="O18" i="4"/>
  <c r="M19" i="4"/>
  <c r="O20" i="4"/>
  <c r="O21" i="4"/>
  <c r="G8" i="4"/>
  <c r="S9" i="4"/>
  <c r="E10" i="4"/>
  <c r="I11" i="4"/>
  <c r="S11" i="4"/>
  <c r="E12" i="4"/>
  <c r="K12" i="4"/>
  <c r="I13" i="4"/>
  <c r="S13" i="4"/>
  <c r="E14" i="4"/>
  <c r="K14" i="4"/>
  <c r="I15" i="4"/>
  <c r="S15" i="4"/>
  <c r="E16" i="4"/>
  <c r="K16" i="4"/>
  <c r="I17" i="4"/>
  <c r="S17" i="4"/>
  <c r="E18" i="4"/>
  <c r="K18" i="4"/>
  <c r="I19" i="4"/>
  <c r="K20" i="4"/>
  <c r="K21" i="4"/>
  <c r="Q8" i="4"/>
  <c r="G10" i="4"/>
  <c r="E11" i="4"/>
  <c r="G12" i="4"/>
  <c r="E13" i="4"/>
  <c r="O13" i="4"/>
  <c r="G14" i="4"/>
  <c r="Q14" i="4"/>
  <c r="E15" i="4"/>
  <c r="O15" i="4"/>
  <c r="G16" i="4"/>
  <c r="Q16" i="4"/>
  <c r="E17" i="4"/>
  <c r="O17" i="4"/>
  <c r="G18" i="4"/>
  <c r="Q18" i="4"/>
  <c r="E19" i="4"/>
  <c r="G20" i="4"/>
  <c r="E21" i="4"/>
  <c r="S21" i="4"/>
  <c r="M27" i="4"/>
  <c r="I28" i="4"/>
  <c r="Q28" i="4"/>
  <c r="E29" i="4"/>
  <c r="M29" i="4"/>
  <c r="I30" i="4"/>
  <c r="Q30" i="4"/>
  <c r="E31" i="4"/>
  <c r="M31" i="4"/>
  <c r="I32" i="4"/>
  <c r="Q32" i="4"/>
  <c r="E33" i="4"/>
  <c r="M33" i="4"/>
  <c r="I34" i="4"/>
  <c r="Q34" i="4"/>
  <c r="E35" i="4"/>
  <c r="M35" i="4"/>
  <c r="I36" i="4"/>
  <c r="Q36" i="4"/>
  <c r="E37" i="4"/>
  <c r="M37" i="4"/>
  <c r="I38" i="4"/>
  <c r="Q38" i="4"/>
  <c r="E39" i="4"/>
  <c r="M39" i="4"/>
  <c r="E41" i="4"/>
  <c r="M41" i="4"/>
  <c r="S20" i="4"/>
  <c r="Q21" i="4"/>
  <c r="K22" i="4"/>
  <c r="S22" i="4"/>
  <c r="G23" i="4"/>
  <c r="O23" i="4"/>
  <c r="K24" i="4"/>
  <c r="S24" i="4"/>
  <c r="G25" i="4"/>
  <c r="O25" i="4"/>
  <c r="K26" i="4"/>
  <c r="S26" i="4"/>
  <c r="G27" i="4"/>
  <c r="K28" i="4"/>
  <c r="S28" i="4"/>
  <c r="G29" i="4"/>
  <c r="O29" i="4"/>
  <c r="K30" i="4"/>
  <c r="S30" i="4"/>
  <c r="G31" i="4"/>
  <c r="O31" i="4"/>
  <c r="K32" i="4"/>
  <c r="S32" i="4"/>
  <c r="G33" i="4"/>
  <c r="O33" i="4"/>
  <c r="K34" i="4"/>
  <c r="S34" i="4"/>
  <c r="G35" i="4"/>
  <c r="O35" i="4"/>
  <c r="K36" i="4"/>
  <c r="S36" i="4"/>
  <c r="G37" i="4"/>
  <c r="O37" i="4"/>
  <c r="K38" i="4"/>
  <c r="S38" i="4"/>
  <c r="G39" i="4"/>
  <c r="O39" i="4"/>
  <c r="S40" i="4"/>
  <c r="G41" i="4"/>
  <c r="O41" i="4"/>
  <c r="M21" i="4"/>
  <c r="E22" i="4"/>
  <c r="M22" i="4"/>
  <c r="I23" i="4"/>
  <c r="Q23" i="4"/>
  <c r="E24" i="4"/>
  <c r="M24" i="4"/>
  <c r="I25" i="4"/>
  <c r="Q25" i="4"/>
  <c r="E26" i="4"/>
  <c r="M26" i="4"/>
  <c r="I27" i="4"/>
  <c r="E28" i="4"/>
  <c r="M28" i="4"/>
  <c r="I29" i="4"/>
  <c r="Q29" i="4"/>
  <c r="E30" i="4"/>
  <c r="M30" i="4"/>
  <c r="I31" i="4"/>
  <c r="Q31" i="4"/>
  <c r="E32" i="4"/>
  <c r="M32" i="4"/>
  <c r="I33" i="4"/>
  <c r="Q33" i="4"/>
  <c r="E34" i="4"/>
  <c r="M34" i="4"/>
  <c r="I35" i="4"/>
  <c r="Q35" i="4"/>
  <c r="E36" i="4"/>
  <c r="M36" i="4"/>
  <c r="I37" i="4"/>
  <c r="Q37" i="4"/>
  <c r="E38" i="4"/>
  <c r="M38" i="4"/>
  <c r="I39" i="4"/>
  <c r="Q39" i="4"/>
  <c r="E40" i="4"/>
  <c r="I41" i="4"/>
  <c r="Q41" i="4"/>
  <c r="I21" i="4"/>
  <c r="G22" i="4"/>
  <c r="O22" i="4"/>
  <c r="K23" i="4"/>
  <c r="S23" i="4"/>
  <c r="G24" i="4"/>
  <c r="O24" i="4"/>
  <c r="K25" i="4"/>
  <c r="S25" i="4"/>
  <c r="G26" i="4"/>
  <c r="O26" i="4"/>
  <c r="K27" i="4"/>
  <c r="S27" i="4"/>
  <c r="G28" i="4"/>
  <c r="O28" i="4"/>
  <c r="K29" i="4"/>
  <c r="S29" i="4"/>
  <c r="G30" i="4"/>
  <c r="O30" i="4"/>
  <c r="K31" i="4"/>
  <c r="S31" i="4"/>
  <c r="G32" i="4"/>
  <c r="O32" i="4"/>
  <c r="K33" i="4"/>
  <c r="S33" i="4"/>
  <c r="G34" i="4"/>
  <c r="O34" i="4"/>
  <c r="K35" i="4"/>
  <c r="S35" i="4"/>
  <c r="G36" i="4"/>
  <c r="O36" i="4"/>
  <c r="K37" i="4"/>
  <c r="S37" i="4"/>
  <c r="G38" i="4"/>
  <c r="O38" i="4"/>
  <c r="K39" i="4"/>
  <c r="S39" i="4"/>
  <c r="G40" i="4"/>
  <c r="K41" i="4"/>
  <c r="S41" i="4"/>
  <c r="E15" i="2"/>
  <c r="K19" i="2"/>
  <c r="E20" i="2"/>
  <c r="E10" i="2"/>
  <c r="E12" i="2"/>
  <c r="E14" i="2"/>
  <c r="E16" i="2"/>
  <c r="E18" i="2"/>
  <c r="G20" i="2"/>
  <c r="M23" i="2"/>
  <c r="Q24" i="2"/>
  <c r="E27" i="2"/>
  <c r="I28" i="2"/>
  <c r="M29" i="2"/>
  <c r="Q30" i="2"/>
  <c r="I32" i="2"/>
  <c r="M33" i="2"/>
  <c r="Q34" i="2"/>
  <c r="Q8" i="2"/>
  <c r="S16" i="2"/>
  <c r="Q17" i="2"/>
  <c r="S18" i="2"/>
  <c r="Q19" i="2"/>
  <c r="S20" i="2"/>
  <c r="G21" i="2"/>
  <c r="O21" i="2"/>
  <c r="K22" i="2"/>
  <c r="S22" i="2"/>
  <c r="G23" i="2"/>
  <c r="K24" i="2"/>
  <c r="S24" i="2"/>
  <c r="G25" i="2"/>
  <c r="O25" i="2"/>
  <c r="K26" i="2"/>
  <c r="S26" i="2"/>
  <c r="G27" i="2"/>
  <c r="O27" i="2"/>
  <c r="K28" i="2"/>
  <c r="S28" i="2"/>
  <c r="G29" i="2"/>
  <c r="O29" i="2"/>
  <c r="K30" i="2"/>
  <c r="S30" i="2"/>
  <c r="G31" i="2"/>
  <c r="O31" i="2"/>
  <c r="K32" i="2"/>
  <c r="S32" i="2"/>
  <c r="G33" i="2"/>
  <c r="O33" i="2"/>
  <c r="K34" i="2"/>
  <c r="S34" i="2"/>
  <c r="G35" i="2"/>
  <c r="O35" i="2"/>
  <c r="S36" i="2"/>
  <c r="G37" i="2"/>
  <c r="O37" i="2"/>
  <c r="E19" i="2"/>
  <c r="M21" i="2"/>
  <c r="E25" i="2"/>
  <c r="I26" i="2"/>
  <c r="M27" i="2"/>
  <c r="Q28" i="2"/>
  <c r="E31" i="2"/>
  <c r="E33" i="2"/>
  <c r="M35" i="2"/>
  <c r="M37" i="2"/>
  <c r="K8" i="2"/>
  <c r="E9" i="2"/>
  <c r="I9" i="2"/>
  <c r="G16" i="2"/>
  <c r="G17" i="2"/>
  <c r="M17" i="2"/>
  <c r="I18" i="2"/>
  <c r="O18" i="2"/>
  <c r="M19" i="2"/>
  <c r="O20" i="2"/>
  <c r="I21" i="2"/>
  <c r="Q21" i="2"/>
  <c r="E22" i="2"/>
  <c r="M22" i="2"/>
  <c r="I23" i="2"/>
  <c r="E24" i="2"/>
  <c r="M24" i="2"/>
  <c r="I25" i="2"/>
  <c r="Q25" i="2"/>
  <c r="E26" i="2"/>
  <c r="M26" i="2"/>
  <c r="I27" i="2"/>
  <c r="Q27" i="2"/>
  <c r="E28" i="2"/>
  <c r="M28" i="2"/>
  <c r="I29" i="2"/>
  <c r="Q29" i="2"/>
  <c r="E30" i="2"/>
  <c r="M30" i="2"/>
  <c r="I31" i="2"/>
  <c r="Q31" i="2"/>
  <c r="E32" i="2"/>
  <c r="M32" i="2"/>
  <c r="I33" i="2"/>
  <c r="Q33" i="2"/>
  <c r="E34" i="2"/>
  <c r="M34" i="2"/>
  <c r="I35" i="2"/>
  <c r="Q35" i="2"/>
  <c r="E36" i="2"/>
  <c r="I37" i="2"/>
  <c r="Q37" i="2"/>
  <c r="E21" i="2"/>
  <c r="E23" i="2"/>
  <c r="I24" i="2"/>
  <c r="M25" i="2"/>
  <c r="Q26" i="2"/>
  <c r="E29" i="2"/>
  <c r="I30" i="2"/>
  <c r="M31" i="2"/>
  <c r="Q32" i="2"/>
  <c r="I34" i="2"/>
  <c r="E35" i="2"/>
  <c r="E37" i="2"/>
  <c r="I8" i="2"/>
  <c r="I17" i="2"/>
  <c r="K18" i="2"/>
  <c r="I19" i="2"/>
  <c r="K20" i="2"/>
  <c r="K21" i="2"/>
  <c r="S21" i="2"/>
  <c r="G22" i="2"/>
  <c r="O22" i="2"/>
  <c r="K23" i="2"/>
  <c r="S23" i="2"/>
  <c r="G24" i="2"/>
  <c r="O24" i="2"/>
  <c r="K25" i="2"/>
  <c r="S25" i="2"/>
  <c r="G26" i="2"/>
  <c r="O26" i="2"/>
  <c r="K27" i="2"/>
  <c r="S27" i="2"/>
  <c r="G28" i="2"/>
  <c r="O28" i="2"/>
  <c r="K29" i="2"/>
  <c r="S29" i="2"/>
  <c r="G30" i="2"/>
  <c r="O30" i="2"/>
  <c r="K31" i="2"/>
  <c r="S31" i="2"/>
  <c r="G32" i="2"/>
  <c r="O32" i="2"/>
  <c r="K33" i="2"/>
  <c r="S33" i="2"/>
  <c r="G34" i="2"/>
  <c r="O34" i="2"/>
  <c r="K35" i="2"/>
  <c r="S35" i="2"/>
  <c r="G36" i="2"/>
  <c r="K37" i="2"/>
  <c r="S37"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O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Q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41" i="2"/>
  <c r="H40" i="2"/>
  <c r="H39" i="2"/>
  <c r="P41" i="2"/>
  <c r="P40" i="2"/>
  <c r="P39" i="2"/>
  <c r="K9" i="9"/>
  <c r="F13" i="9"/>
  <c r="F12" i="9"/>
  <c r="F14" i="9"/>
  <c r="E10" i="9"/>
  <c r="F73" i="7"/>
  <c r="H74" i="7"/>
  <c r="J75" i="7"/>
  <c r="N73" i="7"/>
  <c r="P74" i="7"/>
  <c r="R75" i="7"/>
  <c r="P75" i="8"/>
  <c r="N76" i="8"/>
  <c r="L77" i="8"/>
  <c r="H75" i="8"/>
  <c r="F76" i="8"/>
  <c r="D77" i="8"/>
  <c r="J39" i="2"/>
  <c r="J41" i="2"/>
  <c r="J40" i="2"/>
  <c r="R39" i="2"/>
  <c r="R41" i="2"/>
  <c r="R40" i="2"/>
  <c r="I9" i="9"/>
  <c r="H12" i="9"/>
  <c r="H14" i="9"/>
  <c r="H13" i="9"/>
  <c r="P14" i="9"/>
  <c r="P13" i="9"/>
  <c r="P12" i="9"/>
  <c r="D73" i="7"/>
  <c r="F74" i="7"/>
  <c r="L73" i="7"/>
  <c r="N74" i="7"/>
  <c r="R75" i="8"/>
  <c r="P76" i="8"/>
  <c r="J75" i="8"/>
  <c r="H76" i="8"/>
  <c r="D40" i="2"/>
  <c r="D39" i="2"/>
  <c r="D41" i="2"/>
  <c r="L40" i="2"/>
  <c r="L39" i="2"/>
  <c r="L41" i="2"/>
  <c r="J14" i="9"/>
  <c r="J13" i="9"/>
  <c r="J12" i="9"/>
  <c r="E8" i="9"/>
  <c r="D14" i="9"/>
  <c r="D13" i="9"/>
  <c r="D12" i="9"/>
  <c r="D74" i="7"/>
  <c r="F75" i="7"/>
  <c r="N75" i="7"/>
  <c r="F41" i="2"/>
  <c r="F40" i="2"/>
  <c r="F39" i="2"/>
  <c r="N41" i="2"/>
  <c r="N40" i="2"/>
  <c r="N39" i="2"/>
  <c r="D44" i="4"/>
  <c r="D43" i="4"/>
  <c r="D45" i="4"/>
  <c r="L44" i="4"/>
  <c r="L43" i="4"/>
  <c r="L45" i="4"/>
  <c r="F45" i="4"/>
  <c r="F44" i="4"/>
  <c r="F43" i="4"/>
  <c r="N45" i="4"/>
  <c r="N44" i="4"/>
  <c r="N43" i="4"/>
  <c r="H45" i="4"/>
  <c r="H44" i="4"/>
  <c r="H43" i="4"/>
  <c r="P45" i="4"/>
  <c r="P44" i="4"/>
  <c r="P43" i="4"/>
  <c r="J43" i="4"/>
  <c r="J45" i="4"/>
  <c r="J44" i="4"/>
  <c r="R43" i="4"/>
  <c r="R45" i="4"/>
  <c r="R44"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<sst xmlns="http://schemas.openxmlformats.org/spreadsheetml/2006/main" count="9568" uniqueCount="1703">
  <si>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</si>
  <si>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</si>
  <si>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</si>
  <si>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</si>
  <si>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</si>
  <si>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</si>
  <si>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</si>
  <si>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</si>
  <si>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</si>
  <si>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</si>
  <si>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</si>
  <si>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</si>
  <si>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</si>
  <si>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</si>
  <si>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</si>
  <si>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</si>
  <si>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</si>
  <si>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</si>
  <si>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</si>
  <si>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</si>
  <si>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</si>
  <si>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</si>
  <si>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</si>
  <si>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</si>
  <si>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</si>
  <si>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</si>
  <si>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</si>
  <si>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</si>
  <si>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</si>
  <si>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</si>
  <si>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</si>
  <si>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</si>
  <si>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</si>
  <si>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</si>
  <si>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</si>
  <si>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</si>
  <si>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</si>
  <si>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</si>
  <si>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</si>
  <si>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</si>
  <si>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</si>
  <si>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</si>
  <si>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</si>
  <si>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</si>
  <si>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</si>
  <si>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</si>
  <si>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</si>
  <si>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</si>
  <si>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</si>
  <si>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</si>
  <si>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</si>
  <si>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</si>
  <si>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</si>
  <si>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</si>
  <si>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</si>
  <si>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</si>
  <si>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</si>
  <si>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</si>
  <si>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</si>
  <si>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</si>
  <si>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</si>
  <si>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</si>
  <si>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</si>
  <si>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</si>
  <si>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</si>
  <si>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</si>
  <si>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</si>
  <si>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</si>
  <si>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</si>
  <si>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</si>
  <si>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</si>
  <si>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</si>
  <si>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</si>
  <si>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</si>
  <si>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</si>
  <si>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</si>
  <si>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</si>
  <si>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</si>
  <si>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</si>
  <si>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</si>
  <si>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</si>
  <si>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</si>
  <si>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</si>
  <si>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</si>
  <si>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</si>
  <si>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</si>
  <si>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</si>
  <si>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</si>
  <si>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</si>
  <si>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</si>
  <si>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</si>
  <si>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</si>
  <si>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</si>
  <si>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</si>
  <si>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</si>
  <si>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</si>
  <si>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</si>
  <si>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</si>
  <si>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</si>
  <si>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</si>
  <si>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</si>
  <si>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</si>
  <si>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</si>
  <si>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</si>
  <si>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</si>
  <si>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</si>
  <si>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</si>
  <si>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</si>
  <si>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</si>
  <si>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</si>
  <si>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</si>
  <si>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</si>
  <si>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</si>
  <si>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</si>
  <si>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</si>
  <si>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</si>
  <si>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</si>
  <si>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</si>
  <si>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</si>
  <si>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</si>
  <si>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</si>
  <si>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</si>
  <si>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</si>
  <si>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</si>
  <si>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</si>
  <si>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</si>
  <si>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</si>
  <si>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</si>
  <si>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</si>
  <si>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</si>
  <si>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</si>
  <si>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</si>
  <si>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</si>
  <si>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</si>
  <si>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</si>
  <si>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</si>
  <si>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</si>
  <si>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</si>
  <si>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</si>
  <si>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</si>
  <si>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</si>
  <si>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</si>
  <si>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</si>
  <si>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</si>
  <si>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</si>
  <si>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</si>
  <si>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</si>
  <si>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</si>
  <si>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</si>
  <si>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</si>
  <si>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</si>
  <si>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</si>
  <si>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</si>
  <si>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</si>
  <si>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</si>
  <si>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</si>
  <si>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</si>
  <si>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</si>
  <si>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</si>
  <si>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</si>
  <si>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</si>
  <si>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</si>
  <si>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</si>
  <si>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</si>
  <si>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</si>
  <si>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</si>
  <si>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</si>
  <si>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</si>
  <si>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</si>
  <si>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</si>
  <si>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</si>
  <si>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</si>
  <si>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</si>
  <si>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</si>
  <si>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</si>
  <si>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</si>
  <si>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</si>
  <si>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</si>
  <si>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</si>
  <si>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</si>
  <si>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</si>
  <si>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</si>
  <si>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</si>
  <si>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</si>
  <si>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</si>
  <si>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</si>
  <si>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</si>
  <si>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</si>
  <si>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</si>
  <si>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</si>
  <si>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</si>
  <si>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</si>
  <si>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</si>
  <si>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</si>
  <si>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</si>
  <si>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</si>
  <si>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</si>
  <si>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</si>
  <si>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</si>
  <si>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</si>
  <si>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</si>
  <si>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</si>
  <si>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</si>
  <si>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</si>
  <si>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</si>
  <si>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</si>
  <si>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</si>
  <si>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</si>
  <si>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</si>
  <si>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</si>
  <si>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</si>
  <si>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</si>
  <si>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</si>
  <si>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</si>
  <si>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</si>
  <si>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</si>
  <si>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</si>
  <si>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</si>
  <si>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</si>
  <si>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</si>
  <si>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</si>
  <si>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</si>
  <si>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</si>
  <si>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</si>
  <si>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</si>
  <si>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</si>
  <si>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</si>
  <si>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</si>
  <si>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</si>
  <si>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</si>
  <si>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</si>
  <si>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</si>
  <si>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</si>
  <si>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</si>
  <si>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</si>
  <si>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</si>
  <si>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</si>
  <si>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</si>
  <si>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</si>
  <si>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</si>
  <si>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</si>
  <si>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</si>
  <si>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</si>
  <si>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</si>
  <si>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</si>
  <si>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</si>
  <si>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</si>
  <si>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</si>
  <si>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</si>
  <si>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</si>
  <si>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</si>
  <si>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</si>
  <si>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</si>
  <si>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</si>
  <si>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</si>
  <si>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</si>
  <si>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</si>
  <si>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</si>
  <si>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</si>
  <si>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</si>
  <si>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</si>
  <si>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</si>
  <si>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</si>
  <si>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</si>
  <si>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</si>
  <si>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</si>
  <si>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</si>
  <si>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</si>
  <si>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</si>
  <si>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</si>
  <si>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</si>
  <si>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</si>
  <si>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</si>
  <si>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</si>
  <si>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</si>
  <si>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</si>
  <si>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</si>
  <si>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</si>
  <si>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</si>
  <si>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</si>
  <si>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</si>
  <si>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</si>
  <si>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</si>
  <si>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</si>
  <si>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</si>
  <si>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</si>
  <si>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</si>
  <si>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</si>
  <si>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</si>
  <si>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</si>
  <si>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</si>
  <si>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</si>
  <si>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</si>
  <si>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</si>
  <si>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</si>
  <si>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</si>
  <si>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</si>
  <si>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</si>
  <si>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</si>
  <si>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</si>
  <si>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</si>
  <si>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</si>
  <si>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</si>
  <si>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</si>
  <si>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</si>
  <si>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</si>
  <si>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</si>
  <si>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</si>
  <si>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</si>
  <si>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</si>
  <si>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</si>
  <si>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</si>
  <si>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</si>
  <si>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</si>
  <si>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</si>
  <si>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</si>
  <si>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</si>
  <si>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</si>
  <si>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</si>
  <si>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</si>
  <si>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</si>
  <si>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</si>
  <si>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</si>
  <si>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</si>
  <si>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</si>
  <si>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</si>
  <si>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</si>
  <si>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</si>
  <si>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</si>
  <si>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</si>
  <si>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</si>
  <si>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</si>
  <si>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</si>
  <si>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</si>
  <si>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</si>
  <si>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</si>
  <si>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</si>
  <si>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</si>
  <si>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</si>
  <si>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</si>
  <si>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</si>
  <si>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</si>
  <si>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</si>
  <si>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</si>
  <si>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</si>
  <si>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</si>
  <si>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</si>
  <si>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</si>
  <si>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</si>
  <si>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</si>
  <si>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</si>
  <si>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</si>
  <si>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</si>
  <si>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</si>
  <si>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</si>
  <si>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</si>
  <si>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</si>
  <si>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</si>
  <si>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</si>
  <si>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</si>
  <si>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</si>
  <si>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</si>
  <si>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</si>
  <si>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</si>
  <si>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</si>
  <si>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</si>
  <si>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</si>
  <si>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</si>
  <si>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</si>
  <si>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</si>
  <si>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</si>
  <si>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</si>
  <si>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</si>
  <si>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</si>
  <si>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</si>
  <si>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</si>
  <si>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</si>
  <si>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</si>
  <si>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</si>
  <si>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</si>
  <si>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</si>
  <si>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</si>
  <si>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</si>
  <si>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</si>
  <si>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</si>
  <si>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</si>
  <si>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</si>
  <si>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</si>
  <si>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</si>
  <si>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</si>
  <si>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</si>
  <si>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</si>
  <si>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</si>
  <si>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</si>
  <si>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</si>
  <si>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</si>
  <si>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</si>
  <si>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</si>
  <si>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</si>
  <si>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</si>
  <si>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</si>
  <si>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</si>
  <si>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</si>
  <si>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</si>
  <si>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</si>
  <si>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Edelweiss Dynamic Bond Fund-Inst(G)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</si>
  <si>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</si>
  <si>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</si>
  <si>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</si>
  <si>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</si>
  <si>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</si>
  <si>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</si>
  <si>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</si>
  <si>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</si>
  <si>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</si>
  <si>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</si>
  <si>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</si>
  <si>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</si>
  <si>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</si>
  <si>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</si>
  <si>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</si>
  <si>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</si>
  <si>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</si>
  <si>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</si>
  <si>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</si>
  <si>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</si>
  <si>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</si>
  <si>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</si>
  <si>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</si>
  <si>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</si>
  <si>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</si>
  <si>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</si>
  <si>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</si>
  <si>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</si>
  <si>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</si>
  <si>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</si>
  <si>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</si>
  <si>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</si>
  <si>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</si>
  <si>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</si>
  <si>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</si>
  <si>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</si>
  <si>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</si>
  <si>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</si>
  <si>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</si>
  <si>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</si>
  <si>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</si>
  <si>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</si>
  <si>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</si>
  <si>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</si>
  <si>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</si>
  <si>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</si>
  <si>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</si>
  <si>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</si>
  <si>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</si>
  <si>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</si>
  <si>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</si>
  <si>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</si>
  <si>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</si>
  <si>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</si>
  <si>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</si>
  <si>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</si>
  <si>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</si>
  <si>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</si>
  <si>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</si>
  <si>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</si>
  <si>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</si>
  <si>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</si>
  <si>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</si>
  <si>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</si>
  <si>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</si>
  <si>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</si>
  <si>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</si>
  <si>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</si>
  <si>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</si>
  <si>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</si>
  <si>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</si>
  <si>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</si>
  <si>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</si>
  <si>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</si>
  <si>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</si>
  <si>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</si>
  <si>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</si>
  <si>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</si>
  <si>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</si>
  <si>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</si>
  <si>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</si>
  <si>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BNP Paribas Equity Hybrid Fund(G)-Direct Plan</t>
  </si>
  <si>
    <t>BNP Paribas Equity Hybrid Fund-Reg(G)</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</si>
  <si>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</si>
  <si>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</si>
  <si>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</si>
  <si>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</si>
  <si>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</si>
  <si>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</si>
  <si>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</si>
  <si>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</si>
  <si>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</si>
  <si>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</si>
  <si>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</si>
  <si>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</si>
  <si>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</si>
  <si>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</si>
  <si>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</si>
  <si>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</si>
  <si>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</si>
  <si>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</si>
  <si>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</si>
  <si>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</si>
  <si>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</si>
  <si>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</si>
  <si>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</si>
  <si>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</si>
  <si>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</si>
  <si>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</si>
  <si>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</si>
  <si>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</si>
  <si>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</si>
  <si>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</si>
  <si>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</si>
  <si>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</si>
  <si>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</si>
  <si>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</si>
  <si>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</si>
  <si>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</si>
  <si>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</si>
  <si>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</si>
  <si>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</si>
  <si>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</si>
  <si>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</si>
  <si>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</si>
  <si>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</si>
  <si>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</si>
  <si>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</si>
  <si>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</si>
  <si>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</si>
  <si>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</si>
  <si>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</si>
  <si>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</si>
  <si>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</si>
  <si>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</si>
  <si>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</si>
  <si>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</si>
  <si>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</si>
  <si>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</si>
  <si>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</si>
  <si>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</si>
  <si>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</si>
  <si>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</si>
  <si>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</si>
  <si>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</si>
  <si>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</si>
  <si>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</si>
  <si>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</si>
  <si>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</si>
  <si>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</si>
  <si>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</si>
  <si>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</si>
  <si>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</si>
  <si>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</si>
  <si>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</si>
  <si>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</si>
  <si>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</si>
  <si>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</si>
  <si>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</si>
  <si>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</si>
  <si>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</si>
  <si>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</si>
  <si>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</si>
  <si>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</si>
  <si>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</si>
  <si>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</si>
  <si>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</si>
  <si>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</si>
  <si>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</si>
  <si>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</si>
  <si>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</si>
  <si>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</si>
  <si>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</si>
  <si>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</si>
  <si>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</si>
  <si>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</si>
  <si>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</si>
  <si>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</si>
  <si>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</si>
  <si>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</si>
  <si>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</si>
  <si>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</si>
  <si>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</si>
  <si>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</si>
  <si>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</si>
  <si>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</si>
  <si>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</si>
  <si>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</si>
  <si>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</si>
  <si>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</si>
  <si>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</si>
  <si>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</si>
  <si>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</si>
  <si>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</si>
  <si>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</si>
  <si>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</si>
  <si>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</si>
  <si>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</si>
  <si>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</si>
  <si>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</si>
  <si>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</si>
  <si>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</si>
  <si>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</si>
  <si>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</si>
  <si>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</si>
  <si>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</si>
  <si>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</si>
  <si>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</si>
  <si>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</si>
  <si>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</si>
  <si>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</si>
  <si>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</si>
  <si>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</si>
  <si>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</si>
  <si>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</si>
  <si>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</si>
  <si>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</si>
  <si>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</si>
  <si>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</si>
  <si>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</si>
  <si>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</si>
  <si>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</si>
  <si>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</si>
  <si>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</si>
  <si>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</si>
  <si>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</si>
  <si>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</si>
  <si>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</si>
  <si>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</si>
  <si>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</si>
  <si>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</si>
  <si>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</si>
  <si>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</si>
  <si>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</si>
  <si>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</si>
  <si>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</si>
  <si>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</si>
  <si>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</si>
  <si>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</si>
  <si>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</si>
  <si>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</si>
  <si>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</si>
  <si>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</si>
  <si>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</si>
  <si>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</si>
  <si>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Nippon India Prime Debt Fund(G)</t>
  </si>
  <si>
    <t>Nippon India Prime Debt Fund(G)-Direct Plan</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</si>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</sst>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5">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2.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0"/>
  <sheetViews>
    <sheetView showRowColHeaders="0" tabSelected="1" zoomScale="80" zoomScaleNormal="80" workbookViewId="0"/>
  </sheetViews>
  <sheetFormatPr defaultColWidth="9.88671875" defaultRowHeight="14.4" x14ac:dyDescent="0.3"/>
  <cols>
    <col min="1" max="1" width="8.88671875" style="15" customWidth="1"/>
    <col min="2" max="16384" width="9.88671875" style="15"/>
  </cols>
  <sheetData>
    <row r="1" spans="2:26" ht="14.4"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41" t="s">
        <v>439</v>
      </c>
      <c r="D3" s="142"/>
      <c r="E3" s="143"/>
      <c r="F3" s="48"/>
      <c r="G3" s="141" t="s">
        <v>440</v>
      </c>
      <c r="H3" s="142"/>
      <c r="I3" s="143"/>
      <c r="J3" s="48"/>
      <c r="K3" s="141" t="s">
        <v>441</v>
      </c>
      <c r="L3" s="142"/>
      <c r="M3" s="143"/>
      <c r="N3" s="48"/>
      <c r="O3" s="141" t="s">
        <v>442</v>
      </c>
      <c r="P3" s="142"/>
      <c r="Q3" s="143"/>
      <c r="R3" s="48"/>
      <c r="S3" s="141" t="s">
        <v>447</v>
      </c>
      <c r="T3" s="142"/>
      <c r="U3" s="143"/>
      <c r="V3" s="48"/>
      <c r="W3" s="141" t="s">
        <v>448</v>
      </c>
      <c r="X3" s="142"/>
      <c r="Y3" s="143"/>
      <c r="Z3" s="49"/>
    </row>
    <row r="4" spans="2:26" ht="15" thickBot="1" x14ac:dyDescent="0.35">
      <c r="B4" s="47"/>
      <c r="C4" s="144"/>
      <c r="D4" s="145"/>
      <c r="E4" s="146"/>
      <c r="F4" s="48"/>
      <c r="G4" s="144"/>
      <c r="H4" s="145"/>
      <c r="I4" s="146"/>
      <c r="J4" s="48"/>
      <c r="K4" s="144"/>
      <c r="L4" s="145"/>
      <c r="M4" s="146"/>
      <c r="N4" s="48"/>
      <c r="O4" s="144"/>
      <c r="P4" s="145"/>
      <c r="Q4" s="146"/>
      <c r="R4" s="48"/>
      <c r="S4" s="144"/>
      <c r="T4" s="145"/>
      <c r="U4" s="146"/>
      <c r="V4" s="48"/>
      <c r="W4" s="144"/>
      <c r="X4" s="145"/>
      <c r="Y4" s="146"/>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41" t="s">
        <v>443</v>
      </c>
      <c r="D7" s="142"/>
      <c r="E7" s="143"/>
      <c r="F7" s="48"/>
      <c r="G7" s="141" t="s">
        <v>444</v>
      </c>
      <c r="H7" s="142"/>
      <c r="I7" s="143"/>
      <c r="J7" s="48"/>
      <c r="K7" s="141" t="s">
        <v>445</v>
      </c>
      <c r="L7" s="142"/>
      <c r="M7" s="143"/>
      <c r="N7" s="48"/>
      <c r="O7" s="141" t="s">
        <v>446</v>
      </c>
      <c r="P7" s="142"/>
      <c r="Q7" s="143"/>
      <c r="R7" s="48"/>
      <c r="S7" s="141" t="s">
        <v>449</v>
      </c>
      <c r="T7" s="142"/>
      <c r="U7" s="143"/>
      <c r="V7" s="48"/>
      <c r="W7" s="141" t="s">
        <v>450</v>
      </c>
      <c r="X7" s="142"/>
      <c r="Y7" s="143"/>
      <c r="Z7" s="52"/>
    </row>
    <row r="8" spans="2:26" s="16" customFormat="1" ht="15" thickBot="1" x14ac:dyDescent="0.35">
      <c r="B8" s="50"/>
      <c r="C8" s="144"/>
      <c r="D8" s="145"/>
      <c r="E8" s="146"/>
      <c r="F8" s="48"/>
      <c r="G8" s="144"/>
      <c r="H8" s="145"/>
      <c r="I8" s="146"/>
      <c r="J8" s="48"/>
      <c r="K8" s="144"/>
      <c r="L8" s="145"/>
      <c r="M8" s="146"/>
      <c r="N8" s="48"/>
      <c r="O8" s="144"/>
      <c r="P8" s="145"/>
      <c r="Q8" s="146"/>
      <c r="R8" s="48"/>
      <c r="S8" s="144"/>
      <c r="T8" s="145"/>
      <c r="U8" s="146"/>
      <c r="V8" s="48"/>
      <c r="W8" s="144"/>
      <c r="X8" s="145"/>
      <c r="Y8" s="146"/>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41" t="s">
        <v>332</v>
      </c>
      <c r="D11" s="142"/>
      <c r="E11" s="143"/>
      <c r="F11" s="48"/>
      <c r="G11" s="141" t="s">
        <v>333</v>
      </c>
      <c r="H11" s="142"/>
      <c r="I11" s="143"/>
      <c r="K11" s="141" t="s">
        <v>453</v>
      </c>
      <c r="L11" s="142"/>
      <c r="M11" s="143"/>
      <c r="N11" s="51"/>
      <c r="O11" s="141" t="s">
        <v>454</v>
      </c>
      <c r="P11" s="142"/>
      <c r="Q11" s="143"/>
      <c r="R11" s="48"/>
      <c r="S11" s="141" t="s">
        <v>451</v>
      </c>
      <c r="T11" s="142"/>
      <c r="U11" s="143"/>
      <c r="V11" s="51"/>
      <c r="W11" s="141" t="s">
        <v>452</v>
      </c>
      <c r="X11" s="142"/>
      <c r="Y11" s="143"/>
      <c r="Z11" s="52"/>
    </row>
    <row r="12" spans="2:26" s="16" customFormat="1" ht="15" thickBot="1" x14ac:dyDescent="0.35">
      <c r="B12" s="50"/>
      <c r="C12" s="144"/>
      <c r="D12" s="145"/>
      <c r="E12" s="146"/>
      <c r="F12" s="48"/>
      <c r="G12" s="144"/>
      <c r="H12" s="145"/>
      <c r="I12" s="146"/>
      <c r="K12" s="144"/>
      <c r="L12" s="145"/>
      <c r="M12" s="146"/>
      <c r="N12" s="51"/>
      <c r="O12" s="144"/>
      <c r="P12" s="145"/>
      <c r="Q12" s="146"/>
      <c r="R12" s="48"/>
      <c r="S12" s="144"/>
      <c r="T12" s="145"/>
      <c r="U12" s="146"/>
      <c r="V12" s="51"/>
      <c r="W12" s="144"/>
      <c r="X12" s="145"/>
      <c r="Y12" s="146"/>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41" t="s">
        <v>334</v>
      </c>
      <c r="D15" s="142"/>
      <c r="E15" s="143"/>
      <c r="F15" s="51"/>
      <c r="G15" s="141" t="s">
        <v>335</v>
      </c>
      <c r="H15" s="142"/>
      <c r="I15" s="143"/>
      <c r="K15" s="135" t="s">
        <v>457</v>
      </c>
      <c r="L15" s="136"/>
      <c r="M15" s="137"/>
      <c r="N15" s="51"/>
      <c r="O15" s="135" t="s">
        <v>458</v>
      </c>
      <c r="P15" s="136"/>
      <c r="Q15" s="137"/>
      <c r="S15" s="135" t="s">
        <v>459</v>
      </c>
      <c r="T15" s="136"/>
      <c r="U15" s="137"/>
      <c r="V15" s="51"/>
      <c r="W15" s="135" t="s">
        <v>460</v>
      </c>
      <c r="X15" s="136"/>
      <c r="Y15" s="137"/>
      <c r="Z15" s="52"/>
    </row>
    <row r="16" spans="2:26" s="16" customFormat="1" ht="15" thickBot="1" x14ac:dyDescent="0.35">
      <c r="B16" s="50"/>
      <c r="C16" s="144"/>
      <c r="D16" s="145"/>
      <c r="E16" s="146"/>
      <c r="F16" s="51"/>
      <c r="G16" s="144"/>
      <c r="H16" s="145"/>
      <c r="I16" s="146"/>
      <c r="K16" s="138"/>
      <c r="L16" s="139"/>
      <c r="M16" s="140"/>
      <c r="N16" s="51"/>
      <c r="O16" s="138"/>
      <c r="P16" s="139"/>
      <c r="Q16" s="140"/>
      <c r="S16" s="138"/>
      <c r="T16" s="139"/>
      <c r="U16" s="140"/>
      <c r="V16" s="51"/>
      <c r="W16" s="138"/>
      <c r="X16" s="139"/>
      <c r="Y16" s="140"/>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x14ac:dyDescent="0.3">
      <c r="B19" s="50"/>
      <c r="C19" s="135" t="s">
        <v>462</v>
      </c>
      <c r="D19" s="136"/>
      <c r="E19" s="137"/>
      <c r="F19" s="51"/>
      <c r="G19" s="135" t="s">
        <v>461</v>
      </c>
      <c r="H19" s="136"/>
      <c r="I19" s="137"/>
      <c r="K19" s="123" t="s">
        <v>455</v>
      </c>
      <c r="L19" s="124"/>
      <c r="M19" s="125"/>
      <c r="N19" s="51"/>
      <c r="O19" s="123" t="s">
        <v>456</v>
      </c>
      <c r="P19" s="124"/>
      <c r="Q19" s="125"/>
      <c r="S19" s="123" t="s">
        <v>336</v>
      </c>
      <c r="T19" s="124"/>
      <c r="U19" s="125"/>
      <c r="V19" s="51"/>
      <c r="W19" s="123" t="s">
        <v>337</v>
      </c>
      <c r="X19" s="124"/>
      <c r="Y19" s="125"/>
      <c r="Z19" s="52"/>
    </row>
    <row r="20" spans="2:26" s="16" customFormat="1" ht="15" thickBot="1" x14ac:dyDescent="0.35">
      <c r="B20" s="50"/>
      <c r="C20" s="138"/>
      <c r="D20" s="139"/>
      <c r="E20" s="140"/>
      <c r="F20" s="51"/>
      <c r="G20" s="138"/>
      <c r="H20" s="139"/>
      <c r="I20" s="140"/>
      <c r="K20" s="126"/>
      <c r="L20" s="127"/>
      <c r="M20" s="128"/>
      <c r="N20" s="51"/>
      <c r="O20" s="126"/>
      <c r="P20" s="127"/>
      <c r="Q20" s="128"/>
      <c r="S20" s="126"/>
      <c r="T20" s="127"/>
      <c r="U20" s="128"/>
      <c r="V20" s="51"/>
      <c r="W20" s="126"/>
      <c r="X20" s="127"/>
      <c r="Y20" s="128"/>
      <c r="Z20" s="52"/>
    </row>
    <row r="21" spans="2:26" s="16" customFormat="1" ht="12" customHeight="1" x14ac:dyDescent="0.3">
      <c r="B21" s="50"/>
      <c r="C21" s="51"/>
      <c r="D21" s="51"/>
      <c r="E21" s="51"/>
      <c r="F21" s="51"/>
      <c r="G21" s="51"/>
      <c r="H21" s="51"/>
      <c r="I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23" t="s">
        <v>1654</v>
      </c>
      <c r="D23" s="124"/>
      <c r="E23" s="125"/>
      <c r="F23" s="51"/>
      <c r="G23" s="123" t="s">
        <v>1655</v>
      </c>
      <c r="H23" s="124"/>
      <c r="I23" s="125"/>
      <c r="K23" s="123" t="s">
        <v>465</v>
      </c>
      <c r="L23" s="124"/>
      <c r="M23" s="125"/>
      <c r="N23" s="51"/>
      <c r="O23" s="123" t="s">
        <v>466</v>
      </c>
      <c r="P23" s="124"/>
      <c r="Q23" s="125"/>
      <c r="S23" s="123" t="s">
        <v>467</v>
      </c>
      <c r="T23" s="124"/>
      <c r="U23" s="125"/>
      <c r="V23" s="51"/>
      <c r="W23" s="123" t="s">
        <v>468</v>
      </c>
      <c r="X23" s="124"/>
      <c r="Y23" s="125"/>
      <c r="Z23" s="52"/>
    </row>
    <row r="24" spans="2:26" s="16" customFormat="1" ht="15" thickBot="1" x14ac:dyDescent="0.35">
      <c r="B24" s="50"/>
      <c r="C24" s="126"/>
      <c r="D24" s="127"/>
      <c r="E24" s="128"/>
      <c r="F24" s="51"/>
      <c r="G24" s="126"/>
      <c r="H24" s="127"/>
      <c r="I24" s="128"/>
      <c r="K24" s="126"/>
      <c r="L24" s="127"/>
      <c r="M24" s="128"/>
      <c r="N24" s="51"/>
      <c r="O24" s="126"/>
      <c r="P24" s="127"/>
      <c r="Q24" s="128"/>
      <c r="S24" s="126"/>
      <c r="T24" s="127"/>
      <c r="U24" s="128"/>
      <c r="V24" s="51"/>
      <c r="W24" s="126"/>
      <c r="X24" s="127"/>
      <c r="Y24" s="128"/>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23" t="s">
        <v>470</v>
      </c>
      <c r="D27" s="124"/>
      <c r="E27" s="125"/>
      <c r="F27" s="51"/>
      <c r="G27" s="123" t="s">
        <v>469</v>
      </c>
      <c r="H27" s="124"/>
      <c r="I27" s="125"/>
      <c r="K27" s="123" t="s">
        <v>471</v>
      </c>
      <c r="L27" s="124"/>
      <c r="M27" s="125"/>
      <c r="N27" s="51"/>
      <c r="O27" s="123" t="s">
        <v>472</v>
      </c>
      <c r="P27" s="124"/>
      <c r="Q27" s="125"/>
      <c r="S27" s="123" t="s">
        <v>473</v>
      </c>
      <c r="T27" s="124"/>
      <c r="U27" s="125"/>
      <c r="W27" s="123" t="s">
        <v>474</v>
      </c>
      <c r="X27" s="124"/>
      <c r="Y27" s="125"/>
      <c r="Z27" s="52"/>
    </row>
    <row r="28" spans="2:26" s="16" customFormat="1" ht="15" thickBot="1" x14ac:dyDescent="0.35">
      <c r="B28" s="50"/>
      <c r="C28" s="126"/>
      <c r="D28" s="127"/>
      <c r="E28" s="128"/>
      <c r="F28" s="51"/>
      <c r="G28" s="126"/>
      <c r="H28" s="127"/>
      <c r="I28" s="128"/>
      <c r="K28" s="126"/>
      <c r="L28" s="127"/>
      <c r="M28" s="128"/>
      <c r="N28" s="51"/>
      <c r="O28" s="126"/>
      <c r="P28" s="127"/>
      <c r="Q28" s="128"/>
      <c r="S28" s="126"/>
      <c r="T28" s="127"/>
      <c r="U28" s="128"/>
      <c r="W28" s="126"/>
      <c r="X28" s="127"/>
      <c r="Y28" s="128"/>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23" t="s">
        <v>475</v>
      </c>
      <c r="D31" s="124"/>
      <c r="E31" s="125"/>
      <c r="F31" s="51"/>
      <c r="G31" s="123" t="s">
        <v>476</v>
      </c>
      <c r="H31" s="124"/>
      <c r="I31" s="125"/>
      <c r="K31" s="123" t="s">
        <v>338</v>
      </c>
      <c r="L31" s="124"/>
      <c r="M31" s="125"/>
      <c r="O31" s="123" t="s">
        <v>339</v>
      </c>
      <c r="P31" s="124"/>
      <c r="Q31" s="125"/>
      <c r="S31" s="123" t="s">
        <v>477</v>
      </c>
      <c r="T31" s="124"/>
      <c r="U31" s="125"/>
      <c r="W31" s="123" t="s">
        <v>478</v>
      </c>
      <c r="X31" s="124"/>
      <c r="Y31" s="125"/>
      <c r="Z31" s="52"/>
    </row>
    <row r="32" spans="2:26" s="16" customFormat="1" ht="15" thickBot="1" x14ac:dyDescent="0.35">
      <c r="B32" s="50"/>
      <c r="C32" s="126"/>
      <c r="D32" s="127"/>
      <c r="E32" s="128"/>
      <c r="F32" s="51"/>
      <c r="G32" s="126"/>
      <c r="H32" s="127"/>
      <c r="I32" s="128"/>
      <c r="K32" s="126"/>
      <c r="L32" s="127"/>
      <c r="M32" s="128"/>
      <c r="O32" s="126"/>
      <c r="P32" s="127"/>
      <c r="Q32" s="128"/>
      <c r="S32" s="126"/>
      <c r="T32" s="127"/>
      <c r="U32" s="128"/>
      <c r="W32" s="126"/>
      <c r="X32" s="127"/>
      <c r="Y32" s="128"/>
      <c r="Z32" s="52"/>
    </row>
    <row r="33" spans="2:26" s="16" customFormat="1" ht="12.6" customHeight="1" x14ac:dyDescent="0.3">
      <c r="B33" s="50"/>
      <c r="C33" s="51"/>
      <c r="D33" s="51"/>
      <c r="E33" s="51"/>
      <c r="F33" s="51"/>
      <c r="G33" s="51"/>
      <c r="H33" s="51"/>
      <c r="I33" s="51"/>
      <c r="Z33" s="52"/>
    </row>
    <row r="34" spans="2:26" s="16" customFormat="1" ht="12.6"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23" t="s">
        <v>1694</v>
      </c>
      <c r="D35" s="124"/>
      <c r="E35" s="125"/>
      <c r="F35" s="51"/>
      <c r="G35" s="123" t="s">
        <v>1695</v>
      </c>
      <c r="H35" s="124"/>
      <c r="I35" s="125"/>
      <c r="K35" s="123" t="s">
        <v>1652</v>
      </c>
      <c r="L35" s="124"/>
      <c r="M35" s="125"/>
      <c r="N35" s="51"/>
      <c r="O35" s="123" t="s">
        <v>1653</v>
      </c>
      <c r="P35" s="124"/>
      <c r="Q35" s="125"/>
      <c r="S35" s="129" t="s">
        <v>463</v>
      </c>
      <c r="T35" s="130"/>
      <c r="U35" s="131"/>
      <c r="V35" s="51"/>
      <c r="W35" s="129" t="s">
        <v>464</v>
      </c>
      <c r="X35" s="130"/>
      <c r="Y35" s="131"/>
      <c r="Z35" s="52"/>
    </row>
    <row r="36" spans="2:26" s="16" customFormat="1" ht="15" thickBot="1" x14ac:dyDescent="0.35">
      <c r="B36" s="50"/>
      <c r="C36" s="126"/>
      <c r="D36" s="127"/>
      <c r="E36" s="128"/>
      <c r="F36" s="51"/>
      <c r="G36" s="126"/>
      <c r="H36" s="127"/>
      <c r="I36" s="128"/>
      <c r="K36" s="126"/>
      <c r="L36" s="127"/>
      <c r="M36" s="128"/>
      <c r="N36" s="51"/>
      <c r="O36" s="126"/>
      <c r="P36" s="127"/>
      <c r="Q36" s="128"/>
      <c r="S36" s="132"/>
      <c r="T36" s="133"/>
      <c r="U36" s="134"/>
      <c r="V36" s="51"/>
      <c r="W36" s="132"/>
      <c r="X36" s="133"/>
      <c r="Y36" s="134"/>
      <c r="Z36" s="52"/>
    </row>
    <row r="37" spans="2:26" s="16" customFormat="1" ht="12" customHeight="1" x14ac:dyDescent="0.3">
      <c r="B37" s="50"/>
      <c r="C37" s="51"/>
      <c r="D37" s="51"/>
      <c r="E37" s="51"/>
      <c r="F37" s="51"/>
      <c r="G37" s="51"/>
      <c r="H37" s="51"/>
      <c r="I37" s="51"/>
      <c r="Z37" s="52"/>
    </row>
    <row r="38" spans="2:26" x14ac:dyDescent="0.3">
      <c r="B38" s="47"/>
      <c r="C38" s="48"/>
      <c r="D38" s="48"/>
      <c r="E38" s="122"/>
      <c r="F38" s="122"/>
      <c r="G38" s="122"/>
      <c r="H38" s="122" t="s">
        <v>353</v>
      </c>
      <c r="I38" s="122"/>
      <c r="J38" s="122"/>
      <c r="K38" s="122" t="s">
        <v>352</v>
      </c>
      <c r="L38" s="122"/>
      <c r="M38" s="122"/>
      <c r="N38" s="122"/>
      <c r="O38" s="122" t="s">
        <v>354</v>
      </c>
      <c r="P38" s="122"/>
      <c r="Q38" s="122"/>
      <c r="R38" s="122"/>
      <c r="S38" s="122"/>
      <c r="T38" s="114"/>
      <c r="U38" s="114"/>
      <c r="V38" s="115"/>
      <c r="Y38" s="115" t="s">
        <v>401</v>
      </c>
      <c r="Z38" s="49"/>
    </row>
    <row r="39" spans="2:26" ht="7.5" customHeight="1" x14ac:dyDescent="0.3">
      <c r="B39" s="47"/>
      <c r="C39" s="48"/>
      <c r="D39" s="48"/>
      <c r="E39" s="48"/>
      <c r="F39" s="53"/>
      <c r="G39" s="48"/>
      <c r="H39" s="48"/>
      <c r="I39" s="48"/>
      <c r="Z39" s="49"/>
    </row>
    <row r="40" spans="2:26" ht="6.75" customHeight="1" thickBot="1" x14ac:dyDescent="0.35">
      <c r="B40" s="54"/>
      <c r="C40" s="55"/>
      <c r="D40" s="55"/>
      <c r="E40" s="55"/>
      <c r="F40" s="55"/>
      <c r="G40" s="55"/>
      <c r="H40" s="55"/>
      <c r="I40" s="55"/>
      <c r="J40" s="55"/>
      <c r="K40" s="55"/>
      <c r="L40" s="55"/>
      <c r="M40" s="55"/>
      <c r="N40" s="55"/>
      <c r="O40" s="55"/>
      <c r="P40" s="55"/>
      <c r="Q40" s="55"/>
      <c r="R40" s="55"/>
      <c r="S40" s="55"/>
      <c r="T40" s="55"/>
      <c r="U40" s="55"/>
      <c r="V40" s="55"/>
      <c r="W40" s="55"/>
      <c r="X40" s="55"/>
      <c r="Y40" s="55"/>
      <c r="Z40" s="56"/>
    </row>
  </sheetData>
  <mergeCells count="58">
    <mergeCell ref="C19:E20"/>
    <mergeCell ref="G19:I20"/>
    <mergeCell ref="E38:G38"/>
    <mergeCell ref="C27:E28"/>
    <mergeCell ref="G27:I28"/>
    <mergeCell ref="C35:E36"/>
    <mergeCell ref="G35:I36"/>
    <mergeCell ref="H38:J38"/>
    <mergeCell ref="C31:E32"/>
    <mergeCell ref="G31:I32"/>
    <mergeCell ref="C3:E4"/>
    <mergeCell ref="G3:I4"/>
    <mergeCell ref="C7:E8"/>
    <mergeCell ref="G7:I8"/>
    <mergeCell ref="C11:E12"/>
    <mergeCell ref="G11:I12"/>
    <mergeCell ref="K11:M12"/>
    <mergeCell ref="O11:Q12"/>
    <mergeCell ref="S11:U12"/>
    <mergeCell ref="W3:Y4"/>
    <mergeCell ref="W7:Y8"/>
    <mergeCell ref="W11:Y12"/>
    <mergeCell ref="K3:M4"/>
    <mergeCell ref="O3:Q4"/>
    <mergeCell ref="S3:U4"/>
    <mergeCell ref="K7:M8"/>
    <mergeCell ref="O7:Q8"/>
    <mergeCell ref="S7:U8"/>
    <mergeCell ref="W15:Y16"/>
    <mergeCell ref="S19:U20"/>
    <mergeCell ref="W19:Y20"/>
    <mergeCell ref="C23:E24"/>
    <mergeCell ref="G23:I24"/>
    <mergeCell ref="K23:M24"/>
    <mergeCell ref="O23:Q24"/>
    <mergeCell ref="S23:U24"/>
    <mergeCell ref="W23:Y24"/>
    <mergeCell ref="K15:M16"/>
    <mergeCell ref="O15:Q16"/>
    <mergeCell ref="K19:M20"/>
    <mergeCell ref="O19:Q20"/>
    <mergeCell ref="S15:U16"/>
    <mergeCell ref="C15:E16"/>
    <mergeCell ref="G15:I16"/>
    <mergeCell ref="K31:M32"/>
    <mergeCell ref="O31:Q32"/>
    <mergeCell ref="S31:U32"/>
    <mergeCell ref="W35:Y36"/>
    <mergeCell ref="K27:M28"/>
    <mergeCell ref="O27:Q28"/>
    <mergeCell ref="S27:U28"/>
    <mergeCell ref="W27:Y28"/>
    <mergeCell ref="W31:Y32"/>
    <mergeCell ref="K38:N38"/>
    <mergeCell ref="O38:S38"/>
    <mergeCell ref="K35:M36"/>
    <mergeCell ref="O35:Q36"/>
    <mergeCell ref="S35:U36"/>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S15:U16" location="'Hybrid - Bal. Advtg. (Direct)'!A1" display="Hybrid - Balanced Advtg. (Direct)" xr:uid="{D0BFBCCE-EFA0-4AB7-AF10-80F9AE2929B4}"/>
    <hyperlink ref="W15:Y16" location="'Hybrid - Bal. Advtg. (Regular)'!A1" display="Hybrid - Balanced Advtg. (Regular)" xr:uid="{C432C786-5386-4830-80F9-55E43630F080}"/>
    <hyperlink ref="G19:I20" location="'Hybrid - MultiAsset (Regular)'!A1" display="Hybrid - Multi Asset Allo (Regular)" xr:uid="{D201040B-BF30-4440-A505-F23386D076A5}"/>
    <hyperlink ref="C19:E20" location="'Hybrid - MultiAsset (Direct)'!A1" display="Hybrid - Multi Asset Allo (Direct)" xr:uid="{4EB056CE-5912-4555-A5FC-14D1AD8D9952}"/>
    <hyperlink ref="S48:U49" location="'Equity - ESG Fund(Direct)'!A1" display="Equity - ESG Fund (Direct)" xr:uid="{775B9740-68DC-408A-B5DA-437E75D05DAD}"/>
    <hyperlink ref="W48:Y49" location="'Equity - ESG Fund(Regular)'!A1" display="Equity - ESG Fund (Regular)" xr:uid="{CCB68D77-1566-49E1-8B18-ABB592D6595E}"/>
    <hyperlink ref="K19:M20" location="'Debt - Overnight (Direct)'!A1" display="Debt - Overnight Fund (Direct)" xr:uid="{24591737-3D50-49FA-BFCF-D748144D849B}"/>
    <hyperlink ref="O19:Q20" location="'Debt - Overnight (Regular)'!A1" display="Debt - Overnight Fund (Regular)" xr:uid="{8793A7A9-7698-4DFA-8DC2-560DDA73B668}"/>
    <hyperlink ref="S19:U20" location="'Debt - Liquid (Direct)'!A1" display="Debt - Liquid Fund (Direct)" xr:uid="{43E87655-09BB-4C04-B495-C4F509605AA4}"/>
    <hyperlink ref="W19:Y20" location="'Debt - Liquid (Regular)'!A1" display="Debt - Liquid Fund (Regular)" xr:uid="{9D75F099-5BB0-4BB2-877F-6709CCCAD15D}"/>
    <hyperlink ref="C23:E24" location="'Debt - Ultra Short (Direct)'!A1" display="Debt - Ultra Short Dur. (Direct)" xr:uid="{0D1B274F-C854-4F07-94E0-6CA391FFD4A9}"/>
    <hyperlink ref="G23:I24" location="'Debt - Ultra Short (Regular)'!A1" display="Debt - Ultra Short Dur. (Regular)" xr:uid="{1C21EFCD-9261-4C17-931B-002EC874773E}"/>
    <hyperlink ref="K23:M24" location="'Debt - Low Duraton (Direct)'!A1" display="Debt - Low Duration (Direct)" xr:uid="{E0D18BC6-9145-471F-AA03-C520326549F1}"/>
    <hyperlink ref="O23:Q24" location="'Debt - Low Duraton (Regular)'!A1" display="Debt - Low Duration (Regular)" xr:uid="{010F5215-2B1A-4CC4-A70A-28D5BB23F8B5}"/>
    <hyperlink ref="S23:U24" location="'Debt - Money Market (Direct)'!A1" display="Debt - Money Market (Direct)" xr:uid="{273276CF-0A61-42ED-A0C2-C58829177D49}"/>
    <hyperlink ref="W23:Y24" location="'Debt - Money Market (Regular)'!A1" display="Debt - Money Market (Regular)" xr:uid="{3A153A15-7718-4A0A-815B-66D3E91B60E5}"/>
    <hyperlink ref="K27:M28" location="'Debt - Short Durat (Direct)'!A1" display="Debt - Short Duration (Direct)" xr:uid="{D4009A5B-130D-41F0-A6C4-0287EFB8E4DA}"/>
    <hyperlink ref="O27:Q28" location="'Debt - Short Durat (Regular)'!A1" display="Debt - Short Duration (Regular)" xr:uid="{052CAE5E-837F-4277-8A67-131B286BA76A}"/>
    <hyperlink ref="S27:U28" location="'Debt - Med.Long Durat (Direct)'!A1" display="Debt - Medium / Long (Direct)" xr:uid="{EF83CC3A-1AA5-4A5D-B952-572EB1374F7E}"/>
    <hyperlink ref="W27:Y28" location="'Debt - Med.Long Durat (Regular)'!A1" display="Debt - Medium / Long (Regular)" xr:uid="{F8270290-E91D-4FB7-A00D-4AC98519F1CA}"/>
    <hyperlink ref="C31:E32" location="'Debt - G-Sec (Direct)'!A1" display="Debt - G-Sec Fund (Direct)" xr:uid="{C9DB2362-24BC-4B71-847F-E5620F68E62A}"/>
    <hyperlink ref="G31:I32" location="'Debt - G-Sec (Regular)'!A1" display="Debt - G-Sec Fund (Regular)" xr:uid="{1BE04635-813D-4C12-9D3D-8153893BE5A1}"/>
    <hyperlink ref="S31:U32" location="'Debt - Bank.PSU (Direct)'!A1" display="Debt - Banking &amp; PSU (Direct)" xr:uid="{6E263110-BF23-48AF-9506-A6363D42DA01}"/>
    <hyperlink ref="W31:Y32" location="'Debt - Bank.PSU (Regular)'!A1" display="Debt - Banking &amp; PSU (Regular)" xr:uid="{E442FF61-6E6A-4DBC-87E2-546D631F7660}"/>
    <hyperlink ref="K31:M32" location="'Debt - Dynamic Bond (Direct)'!A1" display="Debt - Dynamic Bond (Direct)" xr:uid="{A556D31B-DF0E-49A1-B06B-09A40AEDE99D}"/>
    <hyperlink ref="O31:Q32" location="'Debt - Dynamic Bond (Regular)'!A1" display="Debt - Dynamic Bond (Regular)" xr:uid="{66754A09-45D2-48EE-A2BF-2441269D6D1D}"/>
    <hyperlink ref="C35:E36" location="'Debt - Corporate (Direct)'!A1" display="Debt - Corporate Debt (Direct)" xr:uid="{52A919D7-6A18-4334-BB35-A176EFEC90A5}"/>
    <hyperlink ref="G35:I36" location="'Debt - Corporate (Regular)'!A1" display="Debt - Corporate Debt (Regular)" xr:uid="{BE23306F-394F-4F4B-A62E-F3AD57D8635B}"/>
    <hyperlink ref="K35:M36" location="'Debt - Credit Risk (Direct)'!A1" display="Debt - Credit Risk (Direct)" xr:uid="{FBF6A1C9-FB98-4250-BB79-0B3291761733}"/>
    <hyperlink ref="O35:Q36" location="'Debt - Credit Risk (Regular)'!A1" display="Debt - Credit Risk (Regular)" xr:uid="{40B17509-E7DE-4F31-B83C-6DD26F6CB35C}"/>
    <hyperlink ref="S35:U36" location="'Gold ETFs'!A1" display="Gold - ETFs" xr:uid="{BD7E017D-1827-4405-8CD2-A1365DFE2DC6}"/>
    <hyperlink ref="W35:Y36" location="'Gold Funds'!A1" display="Gold - Savings Fund" xr:uid="{3DF5EA1E-9D89-4C9A-A50E-CE97D0AB2FDB}"/>
    <hyperlink ref="K48:M49" location="'Equity - Value Fund (Direct)'!A1" display="Equity - Value Fund (Direct)" xr:uid="{B14E66D5-1E7A-425A-97C0-11CF3AB4CDB0}"/>
    <hyperlink ref="O48:Q49"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38" location="Disclaimer!A1" display="Disclaimer" xr:uid="{22E0C1B4-7F3A-43F7-80CF-F22006E370DE}"/>
    <hyperlink ref="K38" location="'ELSS (Regular)'!A1" display="Equity - ELSS Fund (Regular)" xr:uid="{0AB71B05-57C7-4C29-BB47-4CC5903ADDA8}"/>
    <hyperlink ref="O38"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K15:M16" location="'Hybrid - Agg. Hyb (Direct)'!A1" display="Hybrid - Aggressive (Direct)" xr:uid="{419E5147-569B-4F5B-872A-C4A76DF49D25}"/>
    <hyperlink ref="O15:Q16" location="'Hybrid - Agg. Hyb (Regular)'!A1" display="Hybrid - Aggressive (Regular)" xr:uid="{45ACBBDF-5198-4EE3-93A0-0563973BC590}"/>
    <hyperlink ref="C27:E28" location="'Debt - Floating Rate (Direct)'!A1" display="Debt - Floating Rate (Direct)" xr:uid="{395E5FE6-567E-40F3-B0D3-465552DB1C27}"/>
    <hyperlink ref="G27:I28" location="'Debt - Floating Rate (Regular)'!A1" display="Debt - Floating Rate (Regular)" xr:uid="{3E75AF70-07CF-49FD-B7A5-6E9F666A1F99}"/>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dimension ref="A1:T4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1669</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482</v>
      </c>
      <c r="B8" s="64">
        <f>VLOOKUP($A8,'Return Data'!$B$7:$R$1700,3,0)</f>
        <v>44015</v>
      </c>
      <c r="C8" s="65">
        <f>VLOOKUP($A8,'Return Data'!$B$7:$R$1700,4,0)</f>
        <v>721.42</v>
      </c>
      <c r="D8" s="65">
        <f>VLOOKUP($A8,'Return Data'!$B$7:$R$1700,10,0)</f>
        <v>21.797699999999999</v>
      </c>
      <c r="E8" s="66">
        <f t="shared" ref="E8:E40" si="0">RANK(D8,D$8:D$40,0)</f>
        <v>9</v>
      </c>
      <c r="F8" s="65">
        <f>VLOOKUP($A8,'Return Data'!$B$7:$R$1700,11,0)</f>
        <v>-12.994899999999999</v>
      </c>
      <c r="G8" s="66">
        <f t="shared" ref="G8:G40" si="1">RANK(F8,F$8:F$40,0)</f>
        <v>32</v>
      </c>
      <c r="H8" s="65">
        <f>VLOOKUP($A8,'Return Data'!$B$7:$R$1700,12,0)</f>
        <v>-8.1052</v>
      </c>
      <c r="I8" s="66">
        <f t="shared" ref="I8:I40" si="2">RANK(H8,H$8:H$40,0)</f>
        <v>32</v>
      </c>
      <c r="J8" s="65">
        <f>VLOOKUP($A8,'Return Data'!$B$7:$R$1700,13,0)</f>
        <v>-11.566800000000001</v>
      </c>
      <c r="K8" s="66">
        <f t="shared" ref="K8:K28" si="3">RANK(J8,J$8:J$40,0)</f>
        <v>31</v>
      </c>
      <c r="L8" s="65">
        <f>VLOOKUP($A8,'Return Data'!$B$7:$R$1700,17,0)</f>
        <v>-3.8559000000000001</v>
      </c>
      <c r="M8" s="66">
        <f>RANK(L8,L$8:L$40,0)</f>
        <v>24</v>
      </c>
      <c r="N8" s="65">
        <f>VLOOKUP($A8,'Return Data'!$B$7:$R$1700,14,0)</f>
        <v>-0.82720000000000005</v>
      </c>
      <c r="O8" s="66">
        <f>RANK(N8,N$8:N$40,0)</f>
        <v>24</v>
      </c>
      <c r="P8" s="65">
        <f>VLOOKUP($A8,'Return Data'!$B$7:$R$1700,15,0)</f>
        <v>4.6531000000000002</v>
      </c>
      <c r="Q8" s="66">
        <f>RANK(P8,P$8:P$40,0)</f>
        <v>14</v>
      </c>
      <c r="R8" s="65">
        <f>VLOOKUP($A8,'Return Data'!$B$7:$R$1700,16,0)</f>
        <v>10.159800000000001</v>
      </c>
      <c r="S8" s="67">
        <f t="shared" ref="S8:S40" si="4">RANK(R8,R$8:R$40,0)</f>
        <v>11</v>
      </c>
    </row>
    <row r="9" spans="1:20" x14ac:dyDescent="0.3">
      <c r="A9" s="63" t="s">
        <v>483</v>
      </c>
      <c r="B9" s="64">
        <f>VLOOKUP($A9,'Return Data'!$B$7:$R$1700,3,0)</f>
        <v>44015</v>
      </c>
      <c r="C9" s="65">
        <f>VLOOKUP($A9,'Return Data'!$B$7:$R$1700,4,0)</f>
        <v>10.58</v>
      </c>
      <c r="D9" s="65">
        <f>VLOOKUP($A9,'Return Data'!$B$7:$R$1700,10,0)</f>
        <v>19.4131</v>
      </c>
      <c r="E9" s="66">
        <f t="shared" si="0"/>
        <v>25</v>
      </c>
      <c r="F9" s="65">
        <f>VLOOKUP($A9,'Return Data'!$B$7:$R$1700,11,0)</f>
        <v>-8.0799000000000003</v>
      </c>
      <c r="G9" s="66">
        <f t="shared" si="1"/>
        <v>15</v>
      </c>
      <c r="H9" s="65">
        <f>VLOOKUP($A9,'Return Data'!$B$7:$R$1700,12,0)</f>
        <v>-3.2907000000000002</v>
      </c>
      <c r="I9" s="66">
        <f t="shared" si="2"/>
        <v>22</v>
      </c>
      <c r="J9" s="65">
        <f>VLOOKUP($A9,'Return Data'!$B$7:$R$1700,13,0)</f>
        <v>-0.93630000000000002</v>
      </c>
      <c r="K9" s="66">
        <f t="shared" si="3"/>
        <v>7</v>
      </c>
      <c r="L9" s="65"/>
      <c r="M9" s="66"/>
      <c r="N9" s="65"/>
      <c r="O9" s="66"/>
      <c r="P9" s="65"/>
      <c r="Q9" s="66"/>
      <c r="R9" s="65">
        <f>VLOOKUP($A9,'Return Data'!$B$7:$R$1700,16,0)</f>
        <v>3.0095999999999998</v>
      </c>
      <c r="S9" s="67">
        <f t="shared" si="4"/>
        <v>29</v>
      </c>
    </row>
    <row r="10" spans="1:20" x14ac:dyDescent="0.3">
      <c r="A10" s="63" t="s">
        <v>486</v>
      </c>
      <c r="B10" s="64">
        <f>VLOOKUP($A10,'Return Data'!$B$7:$R$1700,3,0)</f>
        <v>44015</v>
      </c>
      <c r="C10" s="65">
        <f>VLOOKUP($A10,'Return Data'!$B$7:$R$1700,4,0)</f>
        <v>55.5</v>
      </c>
      <c r="D10" s="65">
        <f>VLOOKUP($A10,'Return Data'!$B$7:$R$1700,10,0)</f>
        <v>20.026</v>
      </c>
      <c r="E10" s="66">
        <f t="shared" si="0"/>
        <v>17</v>
      </c>
      <c r="F10" s="65">
        <f>VLOOKUP($A10,'Return Data'!$B$7:$R$1700,11,0)</f>
        <v>-8.1734000000000009</v>
      </c>
      <c r="G10" s="66">
        <f t="shared" si="1"/>
        <v>17</v>
      </c>
      <c r="H10" s="65">
        <f>VLOOKUP($A10,'Return Data'!$B$7:$R$1700,12,0)</f>
        <v>-3.2427000000000001</v>
      </c>
      <c r="I10" s="66">
        <f t="shared" si="2"/>
        <v>21</v>
      </c>
      <c r="J10" s="65">
        <f>VLOOKUP($A10,'Return Data'!$B$7:$R$1700,13,0)</f>
        <v>-7.4537000000000004</v>
      </c>
      <c r="K10" s="66">
        <f t="shared" si="3"/>
        <v>24</v>
      </c>
      <c r="L10" s="65">
        <f>VLOOKUP($A10,'Return Data'!$B$7:$R$1700,17,0)</f>
        <v>-2.4443000000000001</v>
      </c>
      <c r="M10" s="66">
        <f t="shared" ref="M10:M18" si="5">RANK(L10,L$8:L$40,0)</f>
        <v>21</v>
      </c>
      <c r="N10" s="65">
        <f>VLOOKUP($A10,'Return Data'!$B$7:$R$1700,14,0)</f>
        <v>0.41749999999999998</v>
      </c>
      <c r="O10" s="66">
        <f t="shared" ref="O10:O15" si="6">RANK(N10,N$8:N$40,0)</f>
        <v>20</v>
      </c>
      <c r="P10" s="65">
        <f>VLOOKUP($A10,'Return Data'!$B$7:$R$1700,15,0)</f>
        <v>4.4696999999999996</v>
      </c>
      <c r="Q10" s="66">
        <f>RANK(P10,P$8:P$40,0)</f>
        <v>16</v>
      </c>
      <c r="R10" s="65">
        <f>VLOOKUP($A10,'Return Data'!$B$7:$R$1700,16,0)</f>
        <v>8.4392999999999994</v>
      </c>
      <c r="S10" s="67">
        <f t="shared" si="4"/>
        <v>19</v>
      </c>
    </row>
    <row r="11" spans="1:20" x14ac:dyDescent="0.3">
      <c r="A11" s="63" t="s">
        <v>487</v>
      </c>
      <c r="B11" s="64">
        <f>VLOOKUP($A11,'Return Data'!$B$7:$R$1700,3,0)</f>
        <v>44015</v>
      </c>
      <c r="C11" s="65">
        <f>VLOOKUP($A11,'Return Data'!$B$7:$R$1700,4,0)</f>
        <v>13.0428</v>
      </c>
      <c r="D11" s="65">
        <f>VLOOKUP($A11,'Return Data'!$B$7:$R$1700,10,0)</f>
        <v>19.607099999999999</v>
      </c>
      <c r="E11" s="66">
        <f t="shared" si="0"/>
        <v>24</v>
      </c>
      <c r="F11" s="65">
        <f>VLOOKUP($A11,'Return Data'!$B$7:$R$1700,11,0)</f>
        <v>-4.2047999999999996</v>
      </c>
      <c r="G11" s="66">
        <f t="shared" si="1"/>
        <v>6</v>
      </c>
      <c r="H11" s="65">
        <f>VLOOKUP($A11,'Return Data'!$B$7:$R$1700,12,0)</f>
        <v>2.1850999999999998</v>
      </c>
      <c r="I11" s="66">
        <f t="shared" si="2"/>
        <v>2</v>
      </c>
      <c r="J11" s="65">
        <f>VLOOKUP($A11,'Return Data'!$B$7:$R$1700,13,0)</f>
        <v>3.7976999999999999</v>
      </c>
      <c r="K11" s="66">
        <f t="shared" si="3"/>
        <v>1</v>
      </c>
      <c r="L11" s="65">
        <f>VLOOKUP($A11,'Return Data'!$B$7:$R$1700,17,0)</f>
        <v>8.1849000000000007</v>
      </c>
      <c r="M11" s="66">
        <f t="shared" si="5"/>
        <v>1</v>
      </c>
      <c r="N11" s="65">
        <f>VLOOKUP($A11,'Return Data'!$B$7:$R$1700,14,0)</f>
        <v>7.9847999999999999</v>
      </c>
      <c r="O11" s="66">
        <f t="shared" si="6"/>
        <v>1</v>
      </c>
      <c r="P11" s="65"/>
      <c r="Q11" s="66"/>
      <c r="R11" s="65">
        <f>VLOOKUP($A11,'Return Data'!$B$7:$R$1700,16,0)</f>
        <v>8.5416000000000007</v>
      </c>
      <c r="S11" s="67">
        <f t="shared" si="4"/>
        <v>18</v>
      </c>
    </row>
    <row r="12" spans="1:20" x14ac:dyDescent="0.3">
      <c r="A12" s="63" t="s">
        <v>489</v>
      </c>
      <c r="B12" s="64">
        <f>VLOOKUP($A12,'Return Data'!$B$7:$R$1700,3,0)</f>
        <v>44015</v>
      </c>
      <c r="C12" s="65">
        <f>VLOOKUP($A12,'Return Data'!$B$7:$R$1700,4,0)</f>
        <v>11.98</v>
      </c>
      <c r="D12" s="65">
        <f>VLOOKUP($A12,'Return Data'!$B$7:$R$1700,10,0)</f>
        <v>14.750999999999999</v>
      </c>
      <c r="E12" s="66">
        <f t="shared" si="0"/>
        <v>33</v>
      </c>
      <c r="F12" s="65">
        <f>VLOOKUP($A12,'Return Data'!$B$7:$R$1700,11,0)</f>
        <v>-3.5427</v>
      </c>
      <c r="G12" s="66">
        <f t="shared" si="1"/>
        <v>3</v>
      </c>
      <c r="H12" s="65">
        <f>VLOOKUP($A12,'Return Data'!$B$7:$R$1700,12,0)</f>
        <v>1.0118</v>
      </c>
      <c r="I12" s="66">
        <f t="shared" si="2"/>
        <v>6</v>
      </c>
      <c r="J12" s="65">
        <f>VLOOKUP($A12,'Return Data'!$B$7:$R$1700,13,0)</f>
        <v>-2.5224000000000002</v>
      </c>
      <c r="K12" s="66">
        <f t="shared" si="3"/>
        <v>9</v>
      </c>
      <c r="L12" s="65">
        <f>VLOOKUP($A12,'Return Data'!$B$7:$R$1700,17,0)</f>
        <v>-6.5133000000000001</v>
      </c>
      <c r="M12" s="66">
        <f t="shared" si="5"/>
        <v>25</v>
      </c>
      <c r="N12" s="65">
        <f>VLOOKUP($A12,'Return Data'!$B$7:$R$1700,14,0)</f>
        <v>-0.22140000000000001</v>
      </c>
      <c r="O12" s="66">
        <f t="shared" si="6"/>
        <v>21</v>
      </c>
      <c r="P12" s="65"/>
      <c r="Q12" s="66"/>
      <c r="R12" s="65">
        <f>VLOOKUP($A12,'Return Data'!$B$7:$R$1700,16,0)</f>
        <v>4.6722000000000001</v>
      </c>
      <c r="S12" s="67">
        <f t="shared" si="4"/>
        <v>27</v>
      </c>
    </row>
    <row r="13" spans="1:20" x14ac:dyDescent="0.3">
      <c r="A13" s="63" t="s">
        <v>491</v>
      </c>
      <c r="B13" s="64">
        <f>VLOOKUP($A13,'Return Data'!$B$7:$R$1700,3,0)</f>
        <v>44015</v>
      </c>
      <c r="C13" s="65">
        <f>VLOOKUP($A13,'Return Data'!$B$7:$R$1700,4,0)</f>
        <v>174.84</v>
      </c>
      <c r="D13" s="65">
        <f>VLOOKUP($A13,'Return Data'!$B$7:$R$1700,10,0)</f>
        <v>19.287700000000001</v>
      </c>
      <c r="E13" s="66">
        <f t="shared" si="0"/>
        <v>26</v>
      </c>
      <c r="F13" s="65">
        <f>VLOOKUP($A13,'Return Data'!$B$7:$R$1700,11,0)</f>
        <v>-2.1928999999999998</v>
      </c>
      <c r="G13" s="66">
        <f t="shared" si="1"/>
        <v>1</v>
      </c>
      <c r="H13" s="65">
        <f>VLOOKUP($A13,'Return Data'!$B$7:$R$1700,12,0)</f>
        <v>4.0838000000000001</v>
      </c>
      <c r="I13" s="66">
        <f t="shared" si="2"/>
        <v>1</v>
      </c>
      <c r="J13" s="65">
        <f>VLOOKUP($A13,'Return Data'!$B$7:$R$1700,13,0)</f>
        <v>2.0665</v>
      </c>
      <c r="K13" s="66">
        <f t="shared" si="3"/>
        <v>3</v>
      </c>
      <c r="L13" s="65">
        <f>VLOOKUP($A13,'Return Data'!$B$7:$R$1700,17,0)</f>
        <v>6.5423999999999998</v>
      </c>
      <c r="M13" s="66">
        <f t="shared" si="5"/>
        <v>2</v>
      </c>
      <c r="N13" s="65">
        <f>VLOOKUP($A13,'Return Data'!$B$7:$R$1700,14,0)</f>
        <v>7.3304</v>
      </c>
      <c r="O13" s="66">
        <f t="shared" si="6"/>
        <v>2</v>
      </c>
      <c r="P13" s="65">
        <f>VLOOKUP($A13,'Return Data'!$B$7:$R$1700,15,0)</f>
        <v>8.9274000000000004</v>
      </c>
      <c r="Q13" s="66">
        <f>RANK(P13,P$8:P$40,0)</f>
        <v>1</v>
      </c>
      <c r="R13" s="65">
        <f>VLOOKUP($A13,'Return Data'!$B$7:$R$1700,16,0)</f>
        <v>12.6142</v>
      </c>
      <c r="S13" s="67">
        <f t="shared" si="4"/>
        <v>2</v>
      </c>
    </row>
    <row r="14" spans="1:20" x14ac:dyDescent="0.3">
      <c r="A14" s="63" t="s">
        <v>493</v>
      </c>
      <c r="B14" s="64">
        <f>VLOOKUP($A14,'Return Data'!$B$7:$R$1700,3,0)</f>
        <v>44015</v>
      </c>
      <c r="C14" s="65">
        <f>VLOOKUP($A14,'Return Data'!$B$7:$R$1700,4,0)</f>
        <v>165.30699999999999</v>
      </c>
      <c r="D14" s="65">
        <f>VLOOKUP($A14,'Return Data'!$B$7:$R$1700,10,0)</f>
        <v>20.735199999999999</v>
      </c>
      <c r="E14" s="66">
        <f t="shared" si="0"/>
        <v>15</v>
      </c>
      <c r="F14" s="65">
        <f>VLOOKUP($A14,'Return Data'!$B$7:$R$1700,11,0)</f>
        <v>-5.1665999999999999</v>
      </c>
      <c r="G14" s="66">
        <f t="shared" si="1"/>
        <v>8</v>
      </c>
      <c r="H14" s="65">
        <f>VLOOKUP($A14,'Return Data'!$B$7:$R$1700,12,0)</f>
        <v>-0.33100000000000002</v>
      </c>
      <c r="I14" s="66">
        <f t="shared" si="2"/>
        <v>10</v>
      </c>
      <c r="J14" s="65">
        <f>VLOOKUP($A14,'Return Data'!$B$7:$R$1700,13,0)</f>
        <v>0.67110000000000003</v>
      </c>
      <c r="K14" s="66">
        <f t="shared" si="3"/>
        <v>4</v>
      </c>
      <c r="L14" s="65">
        <f>VLOOKUP($A14,'Return Data'!$B$7:$R$1700,17,0)</f>
        <v>4.9812000000000003</v>
      </c>
      <c r="M14" s="66">
        <f t="shared" si="5"/>
        <v>5</v>
      </c>
      <c r="N14" s="65">
        <f>VLOOKUP($A14,'Return Data'!$B$7:$R$1700,14,0)</f>
        <v>5.1985000000000001</v>
      </c>
      <c r="O14" s="66">
        <f t="shared" si="6"/>
        <v>6</v>
      </c>
      <c r="P14" s="65">
        <f>VLOOKUP($A14,'Return Data'!$B$7:$R$1700,15,0)</f>
        <v>8.2446999999999999</v>
      </c>
      <c r="Q14" s="66">
        <f>RANK(P14,P$8:P$40,0)</f>
        <v>3</v>
      </c>
      <c r="R14" s="65">
        <f>VLOOKUP($A14,'Return Data'!$B$7:$R$1700,16,0)</f>
        <v>11.6492</v>
      </c>
      <c r="S14" s="67">
        <f t="shared" si="4"/>
        <v>6</v>
      </c>
    </row>
    <row r="15" spans="1:20" x14ac:dyDescent="0.3">
      <c r="A15" s="63" t="s">
        <v>495</v>
      </c>
      <c r="B15" s="64">
        <f>VLOOKUP($A15,'Return Data'!$B$7:$R$1700,3,0)</f>
        <v>44015</v>
      </c>
      <c r="C15" s="65">
        <f>VLOOKUP($A15,'Return Data'!$B$7:$R$1700,4,0)</f>
        <v>25.77</v>
      </c>
      <c r="D15" s="65">
        <f>VLOOKUP($A15,'Return Data'!$B$7:$R$1700,10,0)</f>
        <v>19.637899999999998</v>
      </c>
      <c r="E15" s="66">
        <f t="shared" si="0"/>
        <v>21</v>
      </c>
      <c r="F15" s="65">
        <f>VLOOKUP($A15,'Return Data'!$B$7:$R$1700,11,0)</f>
        <v>-9.0042000000000009</v>
      </c>
      <c r="G15" s="66">
        <f t="shared" si="1"/>
        <v>20</v>
      </c>
      <c r="H15" s="65">
        <f>VLOOKUP($A15,'Return Data'!$B$7:$R$1700,12,0)</f>
        <v>-2.2753000000000001</v>
      </c>
      <c r="I15" s="66">
        <f t="shared" si="2"/>
        <v>15</v>
      </c>
      <c r="J15" s="65">
        <f>VLOOKUP($A15,'Return Data'!$B$7:$R$1700,13,0)</f>
        <v>-4.2007000000000003</v>
      </c>
      <c r="K15" s="66">
        <f t="shared" si="3"/>
        <v>16</v>
      </c>
      <c r="L15" s="65">
        <f>VLOOKUP($A15,'Return Data'!$B$7:$R$1700,17,0)</f>
        <v>1.8932</v>
      </c>
      <c r="M15" s="66">
        <f t="shared" si="5"/>
        <v>11</v>
      </c>
      <c r="N15" s="65">
        <f>VLOOKUP($A15,'Return Data'!$B$7:$R$1700,14,0)</f>
        <v>4.1470000000000002</v>
      </c>
      <c r="O15" s="66">
        <f t="shared" si="6"/>
        <v>9</v>
      </c>
      <c r="P15" s="65">
        <f>VLOOKUP($A15,'Return Data'!$B$7:$R$1700,15,0)</f>
        <v>5.4165000000000001</v>
      </c>
      <c r="Q15" s="66">
        <f>RANK(P15,P$8:P$40,0)</f>
        <v>12</v>
      </c>
      <c r="R15" s="65">
        <f>VLOOKUP($A15,'Return Data'!$B$7:$R$1700,16,0)</f>
        <v>9.7125000000000004</v>
      </c>
      <c r="S15" s="67">
        <f t="shared" si="4"/>
        <v>13</v>
      </c>
    </row>
    <row r="16" spans="1:20" x14ac:dyDescent="0.3">
      <c r="A16" s="63" t="s">
        <v>497</v>
      </c>
      <c r="B16" s="64">
        <f>VLOOKUP($A16,'Return Data'!$B$7:$R$1700,3,0)</f>
        <v>44015</v>
      </c>
      <c r="C16" s="65">
        <f>VLOOKUP($A16,'Return Data'!$B$7:$R$1700,4,0)</f>
        <v>10.295299999999999</v>
      </c>
      <c r="D16" s="65">
        <f>VLOOKUP($A16,'Return Data'!$B$7:$R$1700,10,0)</f>
        <v>22.051600000000001</v>
      </c>
      <c r="E16" s="66">
        <f t="shared" si="0"/>
        <v>8</v>
      </c>
      <c r="F16" s="65">
        <f>VLOOKUP($A16,'Return Data'!$B$7:$R$1700,11,0)</f>
        <v>-9.94</v>
      </c>
      <c r="G16" s="66">
        <f t="shared" si="1"/>
        <v>24</v>
      </c>
      <c r="H16" s="65">
        <f>VLOOKUP($A16,'Return Data'!$B$7:$R$1700,12,0)</f>
        <v>-4.2618</v>
      </c>
      <c r="I16" s="66">
        <f t="shared" si="2"/>
        <v>24</v>
      </c>
      <c r="J16" s="65">
        <f>VLOOKUP($A16,'Return Data'!$B$7:$R$1700,13,0)</f>
        <v>-5.0319000000000003</v>
      </c>
      <c r="K16" s="66">
        <f t="shared" si="3"/>
        <v>18</v>
      </c>
      <c r="L16" s="65">
        <f>VLOOKUP($A16,'Return Data'!$B$7:$R$1700,17,0)</f>
        <v>2.3346</v>
      </c>
      <c r="M16" s="66">
        <f t="shared" si="5"/>
        <v>9</v>
      </c>
      <c r="N16" s="65"/>
      <c r="O16" s="66"/>
      <c r="P16" s="65"/>
      <c r="Q16" s="66"/>
      <c r="R16" s="65">
        <f>VLOOKUP($A16,'Return Data'!$B$7:$R$1700,16,0)</f>
        <v>1.3451</v>
      </c>
      <c r="S16" s="67">
        <f t="shared" si="4"/>
        <v>33</v>
      </c>
    </row>
    <row r="17" spans="1:19" x14ac:dyDescent="0.3">
      <c r="A17" s="63" t="s">
        <v>500</v>
      </c>
      <c r="B17" s="64">
        <f>VLOOKUP($A17,'Return Data'!$B$7:$R$1700,3,0)</f>
        <v>44015</v>
      </c>
      <c r="C17" s="65">
        <f>VLOOKUP($A17,'Return Data'!$B$7:$R$1700,4,0)</f>
        <v>122.11369999999999</v>
      </c>
      <c r="D17" s="65">
        <f>VLOOKUP($A17,'Return Data'!$B$7:$R$1700,10,0)</f>
        <v>19.8156</v>
      </c>
      <c r="E17" s="66">
        <f t="shared" si="0"/>
        <v>19</v>
      </c>
      <c r="F17" s="65">
        <f>VLOOKUP($A17,'Return Data'!$B$7:$R$1700,11,0)</f>
        <v>-9.5464000000000002</v>
      </c>
      <c r="G17" s="66">
        <f t="shared" si="1"/>
        <v>23</v>
      </c>
      <c r="H17" s="65">
        <f>VLOOKUP($A17,'Return Data'!$B$7:$R$1700,12,0)</f>
        <v>-4.7108999999999996</v>
      </c>
      <c r="I17" s="66">
        <f t="shared" si="2"/>
        <v>27</v>
      </c>
      <c r="J17" s="65">
        <f>VLOOKUP($A17,'Return Data'!$B$7:$R$1700,13,0)</f>
        <v>-7.2960000000000003</v>
      </c>
      <c r="K17" s="66">
        <f t="shared" si="3"/>
        <v>23</v>
      </c>
      <c r="L17" s="65">
        <f>VLOOKUP($A17,'Return Data'!$B$7:$R$1700,17,0)</f>
        <v>0.314</v>
      </c>
      <c r="M17" s="66">
        <f t="shared" si="5"/>
        <v>15</v>
      </c>
      <c r="N17" s="65">
        <f>VLOOKUP($A17,'Return Data'!$B$7:$R$1700,14,0)</f>
        <v>2.5516000000000001</v>
      </c>
      <c r="O17" s="66">
        <f>RANK(N17,N$8:N$40,0)</f>
        <v>13</v>
      </c>
      <c r="P17" s="65">
        <f>VLOOKUP($A17,'Return Data'!$B$7:$R$1700,15,0)</f>
        <v>5.5713999999999997</v>
      </c>
      <c r="Q17" s="66">
        <f>RANK(P17,P$8:P$40,0)</f>
        <v>11</v>
      </c>
      <c r="R17" s="65">
        <f>VLOOKUP($A17,'Return Data'!$B$7:$R$1700,16,0)</f>
        <v>11.169</v>
      </c>
      <c r="S17" s="67">
        <f t="shared" si="4"/>
        <v>8</v>
      </c>
    </row>
    <row r="18" spans="1:19" x14ac:dyDescent="0.3">
      <c r="A18" s="63" t="s">
        <v>502</v>
      </c>
      <c r="B18" s="64">
        <f>VLOOKUP($A18,'Return Data'!$B$7:$R$1700,3,0)</f>
        <v>44015</v>
      </c>
      <c r="C18" s="65">
        <f>VLOOKUP($A18,'Return Data'!$B$7:$R$1700,4,0)</f>
        <v>52.298999999999999</v>
      </c>
      <c r="D18" s="65">
        <f>VLOOKUP($A18,'Return Data'!$B$7:$R$1700,10,0)</f>
        <v>22.334</v>
      </c>
      <c r="E18" s="66">
        <f t="shared" si="0"/>
        <v>7</v>
      </c>
      <c r="F18" s="65">
        <f>VLOOKUP($A18,'Return Data'!$B$7:$R$1700,11,0)</f>
        <v>-10.248699999999999</v>
      </c>
      <c r="G18" s="66">
        <f t="shared" si="1"/>
        <v>29</v>
      </c>
      <c r="H18" s="65">
        <f>VLOOKUP($A18,'Return Data'!$B$7:$R$1700,12,0)</f>
        <v>-5.4233000000000002</v>
      </c>
      <c r="I18" s="66">
        <f t="shared" si="2"/>
        <v>30</v>
      </c>
      <c r="J18" s="65">
        <f>VLOOKUP($A18,'Return Data'!$B$7:$R$1700,13,0)</f>
        <v>-9.2424999999999997</v>
      </c>
      <c r="K18" s="66">
        <f t="shared" si="3"/>
        <v>28</v>
      </c>
      <c r="L18" s="65">
        <f>VLOOKUP($A18,'Return Data'!$B$7:$R$1700,17,0)</f>
        <v>0.25879999999999997</v>
      </c>
      <c r="M18" s="66">
        <f t="shared" si="5"/>
        <v>16</v>
      </c>
      <c r="N18" s="65">
        <f>VLOOKUP($A18,'Return Data'!$B$7:$R$1700,14,0)</f>
        <v>1.8568</v>
      </c>
      <c r="O18" s="66">
        <f>RANK(N18,N$8:N$40,0)</f>
        <v>15</v>
      </c>
      <c r="P18" s="65">
        <f>VLOOKUP($A18,'Return Data'!$B$7:$R$1700,15,0)</f>
        <v>6.7325999999999997</v>
      </c>
      <c r="Q18" s="66">
        <f>RANK(P18,P$8:P$40,0)</f>
        <v>8</v>
      </c>
      <c r="R18" s="65">
        <f>VLOOKUP($A18,'Return Data'!$B$7:$R$1700,16,0)</f>
        <v>12.1897</v>
      </c>
      <c r="S18" s="67">
        <f t="shared" si="4"/>
        <v>4</v>
      </c>
    </row>
    <row r="19" spans="1:19" x14ac:dyDescent="0.3">
      <c r="A19" s="63" t="s">
        <v>503</v>
      </c>
      <c r="B19" s="64">
        <f>VLOOKUP($A19,'Return Data'!$B$7:$R$1700,3,0)</f>
        <v>44015</v>
      </c>
      <c r="C19" s="65">
        <f>VLOOKUP($A19,'Return Data'!$B$7:$R$1700,4,0)</f>
        <v>10.9748</v>
      </c>
      <c r="D19" s="65">
        <f>VLOOKUP($A19,'Return Data'!$B$7:$R$1700,10,0)</f>
        <v>21.4483</v>
      </c>
      <c r="E19" s="66">
        <f t="shared" si="0"/>
        <v>11</v>
      </c>
      <c r="F19" s="65">
        <f>VLOOKUP($A19,'Return Data'!$B$7:$R$1700,11,0)</f>
        <v>-5.9394</v>
      </c>
      <c r="G19" s="66">
        <f t="shared" si="1"/>
        <v>9</v>
      </c>
      <c r="H19" s="65">
        <f>VLOOKUP($A19,'Return Data'!$B$7:$R$1700,12,0)</f>
        <v>1.0599000000000001</v>
      </c>
      <c r="I19" s="66">
        <f t="shared" si="2"/>
        <v>5</v>
      </c>
      <c r="J19" s="65">
        <f>VLOOKUP($A19,'Return Data'!$B$7:$R$1700,13,0)</f>
        <v>-0.64549999999999996</v>
      </c>
      <c r="K19" s="66">
        <f t="shared" si="3"/>
        <v>6</v>
      </c>
      <c r="L19" s="65"/>
      <c r="M19" s="66"/>
      <c r="N19" s="65"/>
      <c r="O19" s="66"/>
      <c r="P19" s="65"/>
      <c r="Q19" s="66"/>
      <c r="R19" s="65">
        <f>VLOOKUP($A19,'Return Data'!$B$7:$R$1700,16,0)</f>
        <v>5.6287000000000003</v>
      </c>
      <c r="S19" s="67">
        <f t="shared" si="4"/>
        <v>26</v>
      </c>
    </row>
    <row r="20" spans="1:19" x14ac:dyDescent="0.3">
      <c r="A20" s="63" t="s">
        <v>506</v>
      </c>
      <c r="B20" s="64">
        <f>VLOOKUP($A20,'Return Data'!$B$7:$R$1700,3,0)</f>
        <v>44015</v>
      </c>
      <c r="C20" s="65">
        <f>VLOOKUP($A20,'Return Data'!$B$7:$R$1700,4,0)</f>
        <v>135.05000000000001</v>
      </c>
      <c r="D20" s="65">
        <f>VLOOKUP($A20,'Return Data'!$B$7:$R$1700,10,0)</f>
        <v>21.732500000000002</v>
      </c>
      <c r="E20" s="66">
        <f t="shared" si="0"/>
        <v>10</v>
      </c>
      <c r="F20" s="65">
        <f>VLOOKUP($A20,'Return Data'!$B$7:$R$1700,11,0)</f>
        <v>-10.775600000000001</v>
      </c>
      <c r="G20" s="66">
        <f t="shared" si="1"/>
        <v>30</v>
      </c>
      <c r="H20" s="65">
        <f>VLOOKUP($A20,'Return Data'!$B$7:$R$1700,12,0)</f>
        <v>-2.8277000000000001</v>
      </c>
      <c r="I20" s="66">
        <f t="shared" si="2"/>
        <v>18</v>
      </c>
      <c r="J20" s="65">
        <f>VLOOKUP($A20,'Return Data'!$B$7:$R$1700,13,0)</f>
        <v>-8.6080000000000005</v>
      </c>
      <c r="K20" s="66">
        <f t="shared" si="3"/>
        <v>26</v>
      </c>
      <c r="L20" s="65">
        <f>VLOOKUP($A20,'Return Data'!$B$7:$R$1700,17,0)</f>
        <v>1.1738999999999999</v>
      </c>
      <c r="M20" s="66">
        <f>RANK(L20,L$8:L$40,0)</f>
        <v>13</v>
      </c>
      <c r="N20" s="65">
        <f>VLOOKUP($A20,'Return Data'!$B$7:$R$1700,14,0)</f>
        <v>2.903</v>
      </c>
      <c r="O20" s="66">
        <f>RANK(N20,N$8:N$40,0)</f>
        <v>12</v>
      </c>
      <c r="P20" s="65">
        <f>VLOOKUP($A20,'Return Data'!$B$7:$R$1700,15,0)</f>
        <v>7.4164000000000003</v>
      </c>
      <c r="Q20" s="66">
        <f>RANK(P20,P$8:P$40,0)</f>
        <v>6</v>
      </c>
      <c r="R20" s="65">
        <f>VLOOKUP($A20,'Return Data'!$B$7:$R$1700,16,0)</f>
        <v>12.3964</v>
      </c>
      <c r="S20" s="67">
        <f t="shared" si="4"/>
        <v>3</v>
      </c>
    </row>
    <row r="21" spans="1:19" x14ac:dyDescent="0.3">
      <c r="A21" s="63" t="s">
        <v>508</v>
      </c>
      <c r="B21" s="64">
        <f>VLOOKUP($A21,'Return Data'!$B$7:$R$1700,3,0)</f>
        <v>44015</v>
      </c>
      <c r="C21" s="65">
        <f>VLOOKUP($A21,'Return Data'!$B$7:$R$1700,4,0)</f>
        <v>11.8317</v>
      </c>
      <c r="D21" s="65">
        <f>VLOOKUP($A21,'Return Data'!$B$7:$R$1700,10,0)</f>
        <v>19.635400000000001</v>
      </c>
      <c r="E21" s="66">
        <f t="shared" si="0"/>
        <v>22</v>
      </c>
      <c r="F21" s="65">
        <f>VLOOKUP($A21,'Return Data'!$B$7:$R$1700,11,0)</f>
        <v>-2.2690000000000001</v>
      </c>
      <c r="G21" s="66">
        <f t="shared" si="1"/>
        <v>2</v>
      </c>
      <c r="H21" s="65">
        <f>VLOOKUP($A21,'Return Data'!$B$7:$R$1700,12,0)</f>
        <v>0.50970000000000004</v>
      </c>
      <c r="I21" s="66">
        <f t="shared" si="2"/>
        <v>8</v>
      </c>
      <c r="J21" s="65">
        <f>VLOOKUP($A21,'Return Data'!$B$7:$R$1700,13,0)</f>
        <v>-0.12659999999999999</v>
      </c>
      <c r="K21" s="66">
        <f t="shared" si="3"/>
        <v>5</v>
      </c>
      <c r="L21" s="65">
        <f>VLOOKUP($A21,'Return Data'!$B$7:$R$1700,17,0)</f>
        <v>-1.9147000000000001</v>
      </c>
      <c r="M21" s="66">
        <f>RANK(L21,L$8:L$40,0)</f>
        <v>20</v>
      </c>
      <c r="N21" s="65">
        <f>VLOOKUP($A21,'Return Data'!$B$7:$R$1700,14,0)</f>
        <v>1.4156</v>
      </c>
      <c r="O21" s="66">
        <f>RANK(N21,N$8:N$40,0)</f>
        <v>18</v>
      </c>
      <c r="P21" s="65"/>
      <c r="Q21" s="66"/>
      <c r="R21" s="65">
        <f>VLOOKUP($A21,'Return Data'!$B$7:$R$1700,16,0)</f>
        <v>4.6596000000000002</v>
      </c>
      <c r="S21" s="67">
        <f t="shared" si="4"/>
        <v>28</v>
      </c>
    </row>
    <row r="22" spans="1:19" x14ac:dyDescent="0.3">
      <c r="A22" s="63" t="s">
        <v>509</v>
      </c>
      <c r="B22" s="64">
        <f>VLOOKUP($A22,'Return Data'!$B$7:$R$1700,3,0)</f>
        <v>44015</v>
      </c>
      <c r="C22" s="65">
        <f>VLOOKUP($A22,'Return Data'!$B$7:$R$1700,4,0)</f>
        <v>10.98</v>
      </c>
      <c r="D22" s="65">
        <f>VLOOKUP($A22,'Return Data'!$B$7:$R$1700,10,0)</f>
        <v>19.607800000000001</v>
      </c>
      <c r="E22" s="66">
        <f t="shared" si="0"/>
        <v>23</v>
      </c>
      <c r="F22" s="65">
        <f>VLOOKUP($A22,'Return Data'!$B$7:$R$1700,11,0)</f>
        <v>-11.164999999999999</v>
      </c>
      <c r="G22" s="66">
        <f t="shared" si="1"/>
        <v>31</v>
      </c>
      <c r="H22" s="65">
        <f>VLOOKUP($A22,'Return Data'!$B$7:$R$1700,12,0)</f>
        <v>-6.7119999999999997</v>
      </c>
      <c r="I22" s="66">
        <f t="shared" si="2"/>
        <v>31</v>
      </c>
      <c r="J22" s="65">
        <f>VLOOKUP($A22,'Return Data'!$B$7:$R$1700,13,0)</f>
        <v>-9.9261999999999997</v>
      </c>
      <c r="K22" s="66">
        <f t="shared" si="3"/>
        <v>29</v>
      </c>
      <c r="L22" s="65">
        <f>VLOOKUP($A22,'Return Data'!$B$7:$R$1700,17,0)</f>
        <v>-2.9154</v>
      </c>
      <c r="M22" s="66">
        <f>RANK(L22,L$8:L$40,0)</f>
        <v>23</v>
      </c>
      <c r="N22" s="65">
        <f>VLOOKUP($A22,'Return Data'!$B$7:$R$1700,14,0)</f>
        <v>-0.4446</v>
      </c>
      <c r="O22" s="66">
        <f>RANK(N22,N$8:N$40,0)</f>
        <v>22</v>
      </c>
      <c r="P22" s="65"/>
      <c r="Q22" s="66"/>
      <c r="R22" s="65">
        <f>VLOOKUP($A22,'Return Data'!$B$7:$R$1700,16,0)</f>
        <v>2.6997</v>
      </c>
      <c r="S22" s="67">
        <f t="shared" si="4"/>
        <v>30</v>
      </c>
    </row>
    <row r="23" spans="1:19" x14ac:dyDescent="0.3">
      <c r="A23" s="63" t="s">
        <v>511</v>
      </c>
      <c r="B23" s="64">
        <f>VLOOKUP($A23,'Return Data'!$B$7:$R$1700,3,0)</f>
        <v>44015</v>
      </c>
      <c r="C23" s="65">
        <f>VLOOKUP($A23,'Return Data'!$B$7:$R$1700,4,0)</f>
        <v>10.2141</v>
      </c>
      <c r="D23" s="65">
        <f>VLOOKUP($A23,'Return Data'!$B$7:$R$1700,10,0)</f>
        <v>18.505400000000002</v>
      </c>
      <c r="E23" s="66">
        <f t="shared" si="0"/>
        <v>29</v>
      </c>
      <c r="F23" s="65">
        <f>VLOOKUP($A23,'Return Data'!$B$7:$R$1700,11,0)</f>
        <v>-10.157500000000001</v>
      </c>
      <c r="G23" s="66">
        <f t="shared" si="1"/>
        <v>27</v>
      </c>
      <c r="H23" s="65">
        <f>VLOOKUP($A23,'Return Data'!$B$7:$R$1700,12,0)</f>
        <v>-5.2653999999999996</v>
      </c>
      <c r="I23" s="66">
        <f t="shared" si="2"/>
        <v>29</v>
      </c>
      <c r="J23" s="65">
        <f>VLOOKUP($A23,'Return Data'!$B$7:$R$1700,13,0)</f>
        <v>-6.7742000000000004</v>
      </c>
      <c r="K23" s="66">
        <f t="shared" si="3"/>
        <v>22</v>
      </c>
      <c r="L23" s="65"/>
      <c r="M23" s="66"/>
      <c r="N23" s="65"/>
      <c r="O23" s="66"/>
      <c r="P23" s="65"/>
      <c r="Q23" s="66"/>
      <c r="R23" s="65">
        <f>VLOOKUP($A23,'Return Data'!$B$7:$R$1700,16,0)</f>
        <v>1.3706</v>
      </c>
      <c r="S23" s="67">
        <f t="shared" si="4"/>
        <v>32</v>
      </c>
    </row>
    <row r="24" spans="1:19" x14ac:dyDescent="0.3">
      <c r="A24" s="63" t="s">
        <v>513</v>
      </c>
      <c r="B24" s="64">
        <f>VLOOKUP($A24,'Return Data'!$B$7:$R$1700,3,0)</f>
        <v>44015</v>
      </c>
      <c r="C24" s="65">
        <f>VLOOKUP($A24,'Return Data'!$B$7:$R$1700,4,0)</f>
        <v>10.3971</v>
      </c>
      <c r="D24" s="65">
        <f>VLOOKUP($A24,'Return Data'!$B$7:$R$1700,10,0)</f>
        <v>18.824000000000002</v>
      </c>
      <c r="E24" s="66">
        <f t="shared" si="0"/>
        <v>28</v>
      </c>
      <c r="F24" s="65">
        <f>VLOOKUP($A24,'Return Data'!$B$7:$R$1700,11,0)</f>
        <v>-8.5116999999999994</v>
      </c>
      <c r="G24" s="66">
        <f t="shared" si="1"/>
        <v>18</v>
      </c>
      <c r="H24" s="65">
        <f>VLOOKUP($A24,'Return Data'!$B$7:$R$1700,12,0)</f>
        <v>-3.5196999999999998</v>
      </c>
      <c r="I24" s="66">
        <f t="shared" si="2"/>
        <v>23</v>
      </c>
      <c r="J24" s="65">
        <f>VLOOKUP($A24,'Return Data'!$B$7:$R$1700,13,0)</f>
        <v>-3.3950999999999998</v>
      </c>
      <c r="K24" s="66">
        <f t="shared" si="3"/>
        <v>13</v>
      </c>
      <c r="L24" s="65"/>
      <c r="M24" s="66"/>
      <c r="N24" s="65"/>
      <c r="O24" s="66"/>
      <c r="P24" s="65"/>
      <c r="Q24" s="66"/>
      <c r="R24" s="65">
        <f>VLOOKUP($A24,'Return Data'!$B$7:$R$1700,16,0)</f>
        <v>1.9527000000000001</v>
      </c>
      <c r="S24" s="67">
        <f t="shared" si="4"/>
        <v>31</v>
      </c>
    </row>
    <row r="25" spans="1:19" x14ac:dyDescent="0.3">
      <c r="A25" s="63" t="s">
        <v>516</v>
      </c>
      <c r="B25" s="64">
        <f>VLOOKUP($A25,'Return Data'!$B$7:$R$1700,3,0)</f>
        <v>44015</v>
      </c>
      <c r="C25" s="65">
        <f>VLOOKUP($A25,'Return Data'!$B$7:$R$1700,4,0)</f>
        <v>40.319299999999998</v>
      </c>
      <c r="D25" s="65">
        <f>VLOOKUP($A25,'Return Data'!$B$7:$R$1700,10,0)</f>
        <v>19.8</v>
      </c>
      <c r="E25" s="66">
        <f t="shared" si="0"/>
        <v>20</v>
      </c>
      <c r="F25" s="65">
        <f>VLOOKUP($A25,'Return Data'!$B$7:$R$1700,11,0)</f>
        <v>-10.021599999999999</v>
      </c>
      <c r="G25" s="66">
        <f t="shared" si="1"/>
        <v>25</v>
      </c>
      <c r="H25" s="65">
        <f>VLOOKUP($A25,'Return Data'!$B$7:$R$1700,12,0)</f>
        <v>-4.8544</v>
      </c>
      <c r="I25" s="66">
        <f t="shared" si="2"/>
        <v>28</v>
      </c>
      <c r="J25" s="65">
        <f>VLOOKUP($A25,'Return Data'!$B$7:$R$1700,13,0)</f>
        <v>-11.3811</v>
      </c>
      <c r="K25" s="66">
        <f t="shared" si="3"/>
        <v>30</v>
      </c>
      <c r="L25" s="65">
        <f>VLOOKUP($A25,'Return Data'!$B$7:$R$1700,17,0)</f>
        <v>-7.6593</v>
      </c>
      <c r="M25" s="66">
        <f>RANK(L25,L$8:L$40,0)</f>
        <v>26</v>
      </c>
      <c r="N25" s="65">
        <f>VLOOKUP($A25,'Return Data'!$B$7:$R$1700,14,0)</f>
        <v>-3.4586000000000001</v>
      </c>
      <c r="O25" s="66">
        <f>RANK(N25,N$8:N$40,0)</f>
        <v>25</v>
      </c>
      <c r="P25" s="65">
        <f>VLOOKUP($A25,'Return Data'!$B$7:$R$1700,15,0)</f>
        <v>0.37069999999999997</v>
      </c>
      <c r="Q25" s="66">
        <f>RANK(P25,P$8:P$40,0)</f>
        <v>21</v>
      </c>
      <c r="R25" s="65">
        <f>VLOOKUP($A25,'Return Data'!$B$7:$R$1700,16,0)</f>
        <v>6.5726000000000004</v>
      </c>
      <c r="S25" s="67">
        <f t="shared" si="4"/>
        <v>24</v>
      </c>
    </row>
    <row r="26" spans="1:19" x14ac:dyDescent="0.3">
      <c r="A26" s="63" t="s">
        <v>518</v>
      </c>
      <c r="B26" s="64">
        <f>VLOOKUP($A26,'Return Data'!$B$7:$R$1700,3,0)</f>
        <v>44015</v>
      </c>
      <c r="C26" s="65">
        <f>VLOOKUP($A26,'Return Data'!$B$7:$R$1700,4,0)</f>
        <v>46.218353605894897</v>
      </c>
      <c r="D26" s="65">
        <f>VLOOKUP($A26,'Return Data'!$B$7:$R$1700,10,0)</f>
        <v>24.765499999999999</v>
      </c>
      <c r="E26" s="66">
        <f t="shared" si="0"/>
        <v>2</v>
      </c>
      <c r="F26" s="65">
        <f>VLOOKUP($A26,'Return Data'!$B$7:$R$1700,11,0)</f>
        <v>-10.111000000000001</v>
      </c>
      <c r="G26" s="66">
        <f t="shared" si="1"/>
        <v>26</v>
      </c>
      <c r="H26" s="65">
        <f>VLOOKUP($A26,'Return Data'!$B$7:$R$1700,12,0)</f>
        <v>-2.7761</v>
      </c>
      <c r="I26" s="66">
        <f t="shared" si="2"/>
        <v>17</v>
      </c>
      <c r="J26" s="65">
        <f>VLOOKUP($A26,'Return Data'!$B$7:$R$1700,13,0)</f>
        <v>-4.9390000000000001</v>
      </c>
      <c r="K26" s="66">
        <f t="shared" si="3"/>
        <v>17</v>
      </c>
      <c r="L26" s="65">
        <f>VLOOKUP($A26,'Return Data'!$B$7:$R$1700,17,0)</f>
        <v>1.5429999999999999</v>
      </c>
      <c r="M26" s="66">
        <f>RANK(L26,L$8:L$40,0)</f>
        <v>12</v>
      </c>
      <c r="N26" s="65">
        <f>VLOOKUP($A26,'Return Data'!$B$7:$R$1700,14,0)</f>
        <v>2.1926000000000001</v>
      </c>
      <c r="O26" s="66">
        <f>RANK(N26,N$8:N$40,0)</f>
        <v>14</v>
      </c>
      <c r="P26" s="65">
        <f>VLOOKUP($A26,'Return Data'!$B$7:$R$1700,15,0)</f>
        <v>6.4638999999999998</v>
      </c>
      <c r="Q26" s="66">
        <f>RANK(P26,P$8:P$40,0)</f>
        <v>9</v>
      </c>
      <c r="R26" s="65">
        <f>VLOOKUP($A26,'Return Data'!$B$7:$R$1700,16,0)</f>
        <v>9.4901</v>
      </c>
      <c r="S26" s="67">
        <f t="shared" si="4"/>
        <v>14</v>
      </c>
    </row>
    <row r="27" spans="1:19" x14ac:dyDescent="0.3">
      <c r="A27" s="63" t="s">
        <v>519</v>
      </c>
      <c r="B27" s="64">
        <f>VLOOKUP($A27,'Return Data'!$B$7:$R$1700,3,0)</f>
        <v>44015</v>
      </c>
      <c r="C27" s="65">
        <f>VLOOKUP($A27,'Return Data'!$B$7:$R$1700,4,0)</f>
        <v>26.957000000000001</v>
      </c>
      <c r="D27" s="65">
        <f>VLOOKUP($A27,'Return Data'!$B$7:$R$1700,10,0)</f>
        <v>22.5931</v>
      </c>
      <c r="E27" s="66">
        <f t="shared" si="0"/>
        <v>6</v>
      </c>
      <c r="F27" s="65">
        <f>VLOOKUP($A27,'Return Data'!$B$7:$R$1700,11,0)</f>
        <v>-7.9462999999999999</v>
      </c>
      <c r="G27" s="66">
        <f t="shared" si="1"/>
        <v>14</v>
      </c>
      <c r="H27" s="65">
        <f>VLOOKUP($A27,'Return Data'!$B$7:$R$1700,12,0)</f>
        <v>-1.9246000000000001</v>
      </c>
      <c r="I27" s="66">
        <f t="shared" si="2"/>
        <v>13</v>
      </c>
      <c r="J27" s="65">
        <f>VLOOKUP($A27,'Return Data'!$B$7:$R$1700,13,0)</f>
        <v>-5.6524000000000001</v>
      </c>
      <c r="K27" s="66">
        <f t="shared" si="3"/>
        <v>20</v>
      </c>
      <c r="L27" s="65">
        <f>VLOOKUP($A27,'Return Data'!$B$7:$R$1700,17,0)</f>
        <v>-0.69650000000000001</v>
      </c>
      <c r="M27" s="66">
        <f>RANK(L27,L$8:L$40,0)</f>
        <v>19</v>
      </c>
      <c r="N27" s="65">
        <f>VLOOKUP($A27,'Return Data'!$B$7:$R$1700,14,0)</f>
        <v>1.4612000000000001</v>
      </c>
      <c r="O27" s="66">
        <f>RANK(N27,N$8:N$40,0)</f>
        <v>17</v>
      </c>
      <c r="P27" s="65">
        <f>VLOOKUP($A27,'Return Data'!$B$7:$R$1700,15,0)</f>
        <v>6.2803000000000004</v>
      </c>
      <c r="Q27" s="66">
        <f>RANK(P27,P$8:P$40,0)</f>
        <v>10</v>
      </c>
      <c r="R27" s="65">
        <f>VLOOKUP($A27,'Return Data'!$B$7:$R$1700,16,0)</f>
        <v>11.9693</v>
      </c>
      <c r="S27" s="67">
        <f t="shared" si="4"/>
        <v>5</v>
      </c>
    </row>
    <row r="28" spans="1:19" x14ac:dyDescent="0.3">
      <c r="A28" s="63" t="s">
        <v>522</v>
      </c>
      <c r="B28" s="64">
        <f>VLOOKUP($A28,'Return Data'!$B$7:$R$1700,3,0)</f>
        <v>44015</v>
      </c>
      <c r="C28" s="65">
        <f>VLOOKUP($A28,'Return Data'!$B$7:$R$1700,4,0)</f>
        <v>107.57510000000001</v>
      </c>
      <c r="D28" s="65">
        <f>VLOOKUP($A28,'Return Data'!$B$7:$R$1700,10,0)</f>
        <v>18.3489</v>
      </c>
      <c r="E28" s="66">
        <f t="shared" si="0"/>
        <v>31</v>
      </c>
      <c r="F28" s="65">
        <f>VLOOKUP($A28,'Return Data'!$B$7:$R$1700,11,0)</f>
        <v>-8.8003</v>
      </c>
      <c r="G28" s="66">
        <f t="shared" si="1"/>
        <v>19</v>
      </c>
      <c r="H28" s="65">
        <f>VLOOKUP($A28,'Return Data'!$B$7:$R$1700,12,0)</f>
        <v>-2.9449999999999998</v>
      </c>
      <c r="I28" s="66">
        <f t="shared" si="2"/>
        <v>19</v>
      </c>
      <c r="J28" s="65">
        <f>VLOOKUP($A28,'Return Data'!$B$7:$R$1700,13,0)</f>
        <v>-3.2397999999999998</v>
      </c>
      <c r="K28" s="66">
        <f t="shared" si="3"/>
        <v>12</v>
      </c>
      <c r="L28" s="65">
        <f>VLOOKUP($A28,'Return Data'!$B$7:$R$1700,17,0)</f>
        <v>5.2988</v>
      </c>
      <c r="M28" s="66">
        <f>RANK(L28,L$8:L$40,0)</f>
        <v>4</v>
      </c>
      <c r="N28" s="65">
        <f>VLOOKUP($A28,'Return Data'!$B$7:$R$1700,14,0)</f>
        <v>4.2022000000000004</v>
      </c>
      <c r="O28" s="66">
        <f>RANK(N28,N$8:N$40,0)</f>
        <v>8</v>
      </c>
      <c r="P28" s="65">
        <f>VLOOKUP($A28,'Return Data'!$B$7:$R$1700,15,0)</f>
        <v>4.5507999999999997</v>
      </c>
      <c r="Q28" s="66">
        <f>RANK(P28,P$8:P$40,0)</f>
        <v>15</v>
      </c>
      <c r="R28" s="65">
        <f>VLOOKUP($A28,'Return Data'!$B$7:$R$1700,16,0)</f>
        <v>8.1159999999999997</v>
      </c>
      <c r="S28" s="67">
        <f t="shared" si="4"/>
        <v>21</v>
      </c>
    </row>
    <row r="29" spans="1:19" x14ac:dyDescent="0.3">
      <c r="A29" s="63" t="s">
        <v>523</v>
      </c>
      <c r="B29" s="64">
        <f>VLOOKUP($A29,'Return Data'!$B$7:$R$1700,3,0)</f>
        <v>44015</v>
      </c>
      <c r="C29" s="65">
        <f>VLOOKUP($A29,'Return Data'!$B$7:$R$1700,4,0)</f>
        <v>10.5791</v>
      </c>
      <c r="D29" s="65">
        <f>VLOOKUP($A29,'Return Data'!$B$7:$R$1700,10,0)</f>
        <v>19.830300000000001</v>
      </c>
      <c r="E29" s="66">
        <f t="shared" si="0"/>
        <v>18</v>
      </c>
      <c r="F29" s="65">
        <f>VLOOKUP($A29,'Return Data'!$B$7:$R$1700,11,0)</f>
        <v>-4.7606000000000002</v>
      </c>
      <c r="G29" s="66">
        <f t="shared" si="1"/>
        <v>7</v>
      </c>
      <c r="H29" s="65">
        <f>VLOOKUP($A29,'Return Data'!$B$7:$R$1700,12,0)</f>
        <v>1.5152000000000001</v>
      </c>
      <c r="I29" s="66">
        <f t="shared" si="2"/>
        <v>3</v>
      </c>
      <c r="J29" s="65"/>
      <c r="K29" s="66"/>
      <c r="L29" s="65"/>
      <c r="M29" s="66"/>
      <c r="N29" s="65"/>
      <c r="O29" s="66"/>
      <c r="P29" s="65"/>
      <c r="Q29" s="66"/>
      <c r="R29" s="65">
        <f>VLOOKUP($A29,'Return Data'!$B$7:$R$1700,16,0)</f>
        <v>5.7910000000000004</v>
      </c>
      <c r="S29" s="67">
        <f t="shared" si="4"/>
        <v>25</v>
      </c>
    </row>
    <row r="30" spans="1:19" x14ac:dyDescent="0.3">
      <c r="A30" s="63" t="s">
        <v>526</v>
      </c>
      <c r="B30" s="64">
        <f>VLOOKUP($A30,'Return Data'!$B$7:$R$1700,3,0)</f>
        <v>44015</v>
      </c>
      <c r="C30" s="65">
        <f>VLOOKUP($A30,'Return Data'!$B$7:$R$1700,4,0)</f>
        <v>15.845000000000001</v>
      </c>
      <c r="D30" s="65">
        <f>VLOOKUP($A30,'Return Data'!$B$7:$R$1700,10,0)</f>
        <v>23.240300000000001</v>
      </c>
      <c r="E30" s="66">
        <f t="shared" si="0"/>
        <v>5</v>
      </c>
      <c r="F30" s="65">
        <f>VLOOKUP($A30,'Return Data'!$B$7:$R$1700,11,0)</f>
        <v>-7.0183999999999997</v>
      </c>
      <c r="G30" s="66">
        <f t="shared" si="1"/>
        <v>12</v>
      </c>
      <c r="H30" s="65">
        <f>VLOOKUP($A30,'Return Data'!$B$7:$R$1700,12,0)</f>
        <v>1.1749000000000001</v>
      </c>
      <c r="I30" s="66">
        <f t="shared" si="2"/>
        <v>4</v>
      </c>
      <c r="J30" s="65">
        <f>VLOOKUP($A30,'Return Data'!$B$7:$R$1700,13,0)</f>
        <v>-2.7675999999999998</v>
      </c>
      <c r="K30" s="66">
        <f t="shared" ref="K30:K40" si="7">RANK(J30,J$8:J$40,0)</f>
        <v>11</v>
      </c>
      <c r="L30" s="65">
        <f>VLOOKUP($A30,'Return Data'!$B$7:$R$1700,17,0)</f>
        <v>5.5403000000000002</v>
      </c>
      <c r="M30" s="66">
        <f>RANK(L30,L$8:L$40,0)</f>
        <v>3</v>
      </c>
      <c r="N30" s="65">
        <f>VLOOKUP($A30,'Return Data'!$B$7:$R$1700,14,0)</f>
        <v>6.7636000000000003</v>
      </c>
      <c r="O30" s="66">
        <f>RANK(N30,N$8:N$40,0)</f>
        <v>3</v>
      </c>
      <c r="P30" s="65"/>
      <c r="Q30" s="66"/>
      <c r="R30" s="65">
        <f>VLOOKUP($A30,'Return Data'!$B$7:$R$1700,16,0)</f>
        <v>9.7769999999999992</v>
      </c>
      <c r="S30" s="67">
        <f t="shared" si="4"/>
        <v>12</v>
      </c>
    </row>
    <row r="31" spans="1:19" x14ac:dyDescent="0.3">
      <c r="A31" s="63" t="s">
        <v>528</v>
      </c>
      <c r="B31" s="64">
        <f>VLOOKUP($A31,'Return Data'!$B$7:$R$1700,3,0)</f>
        <v>44015</v>
      </c>
      <c r="C31" s="65">
        <f>VLOOKUP($A31,'Return Data'!$B$7:$R$1700,4,0)</f>
        <v>11.3672</v>
      </c>
      <c r="D31" s="65">
        <f>VLOOKUP($A31,'Return Data'!$B$7:$R$1700,10,0)</f>
        <v>21.0977</v>
      </c>
      <c r="E31" s="66">
        <f t="shared" si="0"/>
        <v>13</v>
      </c>
      <c r="F31" s="65">
        <f>VLOOKUP($A31,'Return Data'!$B$7:$R$1700,11,0)</f>
        <v>-4.1269</v>
      </c>
      <c r="G31" s="66">
        <f t="shared" si="1"/>
        <v>5</v>
      </c>
      <c r="H31" s="65">
        <f>VLOOKUP($A31,'Return Data'!$B$7:$R$1700,12,0)</f>
        <v>0.85619999999999996</v>
      </c>
      <c r="I31" s="66">
        <f t="shared" si="2"/>
        <v>7</v>
      </c>
      <c r="J31" s="65">
        <f>VLOOKUP($A31,'Return Data'!$B$7:$R$1700,13,0)</f>
        <v>3.7635999999999998</v>
      </c>
      <c r="K31" s="66">
        <f t="shared" si="7"/>
        <v>2</v>
      </c>
      <c r="L31" s="65"/>
      <c r="M31" s="66"/>
      <c r="N31" s="65"/>
      <c r="O31" s="66"/>
      <c r="P31" s="65"/>
      <c r="Q31" s="66"/>
      <c r="R31" s="65">
        <f>VLOOKUP($A31,'Return Data'!$B$7:$R$1700,16,0)</f>
        <v>7.3672000000000004</v>
      </c>
      <c r="S31" s="67">
        <f t="shared" si="4"/>
        <v>23</v>
      </c>
    </row>
    <row r="32" spans="1:19" x14ac:dyDescent="0.3">
      <c r="A32" s="63" t="s">
        <v>531</v>
      </c>
      <c r="B32" s="64">
        <f>VLOOKUP($A32,'Return Data'!$B$7:$R$1700,3,0)</f>
        <v>44015</v>
      </c>
      <c r="C32" s="65">
        <f>VLOOKUP($A32,'Return Data'!$B$7:$R$1700,4,0)</f>
        <v>45.699100000000001</v>
      </c>
      <c r="D32" s="65">
        <f>VLOOKUP($A32,'Return Data'!$B$7:$R$1700,10,0)</f>
        <v>23.9815</v>
      </c>
      <c r="E32" s="66">
        <f t="shared" si="0"/>
        <v>4</v>
      </c>
      <c r="F32" s="65">
        <f>VLOOKUP($A32,'Return Data'!$B$7:$R$1700,11,0)</f>
        <v>-22.931899999999999</v>
      </c>
      <c r="G32" s="66">
        <f t="shared" si="1"/>
        <v>33</v>
      </c>
      <c r="H32" s="65">
        <f>VLOOKUP($A32,'Return Data'!$B$7:$R$1700,12,0)</f>
        <v>-17.945399999999999</v>
      </c>
      <c r="I32" s="66">
        <f t="shared" si="2"/>
        <v>33</v>
      </c>
      <c r="J32" s="65">
        <f>VLOOKUP($A32,'Return Data'!$B$7:$R$1700,13,0)</f>
        <v>-22.321300000000001</v>
      </c>
      <c r="K32" s="66">
        <f t="shared" si="7"/>
        <v>32</v>
      </c>
      <c r="L32" s="65">
        <f>VLOOKUP($A32,'Return Data'!$B$7:$R$1700,17,0)</f>
        <v>-10.5525</v>
      </c>
      <c r="M32" s="66">
        <f t="shared" ref="M32:M40" si="8">RANK(L32,L$8:L$40,0)</f>
        <v>27</v>
      </c>
      <c r="N32" s="65">
        <f>VLOOKUP($A32,'Return Data'!$B$7:$R$1700,14,0)</f>
        <v>-4.8430999999999997</v>
      </c>
      <c r="O32" s="66">
        <f t="shared" ref="O32:O40" si="9">RANK(N32,N$8:N$40,0)</f>
        <v>26</v>
      </c>
      <c r="P32" s="65">
        <f>VLOOKUP($A32,'Return Data'!$B$7:$R$1700,15,0)</f>
        <v>2.2696000000000001</v>
      </c>
      <c r="Q32" s="66">
        <f t="shared" ref="Q32:Q40" si="10">RANK(P32,P$8:P$40,0)</f>
        <v>20</v>
      </c>
      <c r="R32" s="65">
        <f>VLOOKUP($A32,'Return Data'!$B$7:$R$1700,16,0)</f>
        <v>7.9207999999999998</v>
      </c>
      <c r="S32" s="67">
        <f t="shared" si="4"/>
        <v>22</v>
      </c>
    </row>
    <row r="33" spans="1:19" x14ac:dyDescent="0.3">
      <c r="A33" s="63" t="s">
        <v>537</v>
      </c>
      <c r="B33" s="64">
        <f>VLOOKUP($A33,'Return Data'!$B$7:$R$1700,3,0)</f>
        <v>44015</v>
      </c>
      <c r="C33" s="65">
        <f>VLOOKUP($A33,'Return Data'!$B$7:$R$1700,4,0)</f>
        <v>70.25</v>
      </c>
      <c r="D33" s="65">
        <f>VLOOKUP($A33,'Return Data'!$B$7:$R$1700,10,0)</f>
        <v>21.246099999999998</v>
      </c>
      <c r="E33" s="66">
        <f t="shared" si="0"/>
        <v>12</v>
      </c>
      <c r="F33" s="65">
        <f>VLOOKUP($A33,'Return Data'!$B$7:$R$1700,11,0)</f>
        <v>-10.200699999999999</v>
      </c>
      <c r="G33" s="66">
        <f t="shared" si="1"/>
        <v>28</v>
      </c>
      <c r="H33" s="65">
        <f>VLOOKUP($A33,'Return Data'!$B$7:$R$1700,12,0)</f>
        <v>-4.4737999999999998</v>
      </c>
      <c r="I33" s="66">
        <f t="shared" si="2"/>
        <v>25</v>
      </c>
      <c r="J33" s="65">
        <f>VLOOKUP($A33,'Return Data'!$B$7:$R$1700,13,0)</f>
        <v>-6.1958000000000002</v>
      </c>
      <c r="K33" s="66">
        <f t="shared" si="7"/>
        <v>21</v>
      </c>
      <c r="L33" s="65">
        <f>VLOOKUP($A33,'Return Data'!$B$7:$R$1700,17,0)</f>
        <v>-0.43080000000000002</v>
      </c>
      <c r="M33" s="66">
        <f t="shared" si="8"/>
        <v>17</v>
      </c>
      <c r="N33" s="65">
        <f>VLOOKUP($A33,'Return Data'!$B$7:$R$1700,14,0)</f>
        <v>1.3138000000000001</v>
      </c>
      <c r="O33" s="66">
        <f t="shared" si="9"/>
        <v>19</v>
      </c>
      <c r="P33" s="65">
        <f>VLOOKUP($A33,'Return Data'!$B$7:$R$1700,15,0)</f>
        <v>3.2940999999999998</v>
      </c>
      <c r="Q33" s="66">
        <f t="shared" si="10"/>
        <v>19</v>
      </c>
      <c r="R33" s="65">
        <f>VLOOKUP($A33,'Return Data'!$B$7:$R$1700,16,0)</f>
        <v>8.9672000000000001</v>
      </c>
      <c r="S33" s="67">
        <f t="shared" si="4"/>
        <v>15</v>
      </c>
    </row>
    <row r="34" spans="1:19" x14ac:dyDescent="0.3">
      <c r="A34" s="63" t="s">
        <v>539</v>
      </c>
      <c r="B34" s="64">
        <f>VLOOKUP($A34,'Return Data'!$B$7:$R$1700,3,0)</f>
        <v>44015</v>
      </c>
      <c r="C34" s="65">
        <f>VLOOKUP($A34,'Return Data'!$B$7:$R$1700,4,0)</f>
        <v>77.52</v>
      </c>
      <c r="D34" s="65">
        <f>VLOOKUP($A34,'Return Data'!$B$7:$R$1700,10,0)</f>
        <v>20.4849</v>
      </c>
      <c r="E34" s="66">
        <f t="shared" si="0"/>
        <v>16</v>
      </c>
      <c r="F34" s="65">
        <f>VLOOKUP($A34,'Return Data'!$B$7:$R$1700,11,0)</f>
        <v>-6.6810999999999998</v>
      </c>
      <c r="G34" s="66">
        <f t="shared" si="1"/>
        <v>11</v>
      </c>
      <c r="H34" s="65">
        <f>VLOOKUP($A34,'Return Data'!$B$7:$R$1700,12,0)</f>
        <v>-0.89490000000000003</v>
      </c>
      <c r="I34" s="66">
        <f t="shared" si="2"/>
        <v>11</v>
      </c>
      <c r="J34" s="65">
        <f>VLOOKUP($A34,'Return Data'!$B$7:$R$1700,13,0)</f>
        <v>-5.6475</v>
      </c>
      <c r="K34" s="66">
        <f t="shared" si="7"/>
        <v>19</v>
      </c>
      <c r="L34" s="65">
        <f>VLOOKUP($A34,'Return Data'!$B$7:$R$1700,17,0)</f>
        <v>-0.61899999999999999</v>
      </c>
      <c r="M34" s="66">
        <f t="shared" si="8"/>
        <v>18</v>
      </c>
      <c r="N34" s="65">
        <f>VLOOKUP($A34,'Return Data'!$B$7:$R$1700,14,0)</f>
        <v>3.5948000000000002</v>
      </c>
      <c r="O34" s="66">
        <f t="shared" si="9"/>
        <v>11</v>
      </c>
      <c r="P34" s="65">
        <f>VLOOKUP($A34,'Return Data'!$B$7:$R$1700,15,0)</f>
        <v>8.2582000000000004</v>
      </c>
      <c r="Q34" s="66">
        <f t="shared" si="10"/>
        <v>2</v>
      </c>
      <c r="R34" s="65">
        <f>VLOOKUP($A34,'Return Data'!$B$7:$R$1700,16,0)</f>
        <v>11.4177</v>
      </c>
      <c r="S34" s="67">
        <f t="shared" si="4"/>
        <v>7</v>
      </c>
    </row>
    <row r="35" spans="1:19" x14ac:dyDescent="0.3">
      <c r="A35" s="63" t="s">
        <v>541</v>
      </c>
      <c r="B35" s="64">
        <f>VLOOKUP($A35,'Return Data'!$B$7:$R$1700,3,0)</f>
        <v>44015</v>
      </c>
      <c r="C35" s="65">
        <f>VLOOKUP($A35,'Return Data'!$B$7:$R$1700,4,0)</f>
        <v>138.85</v>
      </c>
      <c r="D35" s="65">
        <f>VLOOKUP($A35,'Return Data'!$B$7:$R$1700,10,0)</f>
        <v>24.817900000000002</v>
      </c>
      <c r="E35" s="66">
        <f t="shared" si="0"/>
        <v>1</v>
      </c>
      <c r="F35" s="65">
        <f>VLOOKUP($A35,'Return Data'!$B$7:$R$1700,11,0)</f>
        <v>-3.7075</v>
      </c>
      <c r="G35" s="66">
        <f t="shared" si="1"/>
        <v>4</v>
      </c>
      <c r="H35" s="65">
        <f>VLOOKUP($A35,'Return Data'!$B$7:$R$1700,12,0)</f>
        <v>-2.8799999999999999E-2</v>
      </c>
      <c r="I35" s="66">
        <f t="shared" si="2"/>
        <v>9</v>
      </c>
      <c r="J35" s="65">
        <f>VLOOKUP($A35,'Return Data'!$B$7:$R$1700,13,0)</f>
        <v>-3.4009999999999998</v>
      </c>
      <c r="K35" s="66">
        <f t="shared" si="7"/>
        <v>14</v>
      </c>
      <c r="L35" s="65">
        <f>VLOOKUP($A35,'Return Data'!$B$7:$R$1700,17,0)</f>
        <v>3.887</v>
      </c>
      <c r="M35" s="66">
        <f t="shared" si="8"/>
        <v>7</v>
      </c>
      <c r="N35" s="65">
        <f>VLOOKUP($A35,'Return Data'!$B$7:$R$1700,14,0)</f>
        <v>3.7559999999999998</v>
      </c>
      <c r="O35" s="66">
        <f t="shared" si="9"/>
        <v>10</v>
      </c>
      <c r="P35" s="65">
        <f>VLOOKUP($A35,'Return Data'!$B$7:$R$1700,15,0)</f>
        <v>6.8898000000000001</v>
      </c>
      <c r="Q35" s="66">
        <f t="shared" si="10"/>
        <v>7</v>
      </c>
      <c r="R35" s="65">
        <f>VLOOKUP($A35,'Return Data'!$B$7:$R$1700,16,0)</f>
        <v>11.009600000000001</v>
      </c>
      <c r="S35" s="67">
        <f t="shared" si="4"/>
        <v>9</v>
      </c>
    </row>
    <row r="36" spans="1:19" x14ac:dyDescent="0.3">
      <c r="A36" s="63" t="s">
        <v>542</v>
      </c>
      <c r="B36" s="64">
        <f>VLOOKUP($A36,'Return Data'!$B$7:$R$1700,3,0)</f>
        <v>44015</v>
      </c>
      <c r="C36" s="65">
        <f>VLOOKUP($A36,'Return Data'!$B$7:$R$1700,4,0)</f>
        <v>63.982424177563402</v>
      </c>
      <c r="D36" s="65">
        <f>VLOOKUP($A36,'Return Data'!$B$7:$R$1700,10,0)</f>
        <v>18.4102</v>
      </c>
      <c r="E36" s="66">
        <f t="shared" si="0"/>
        <v>30</v>
      </c>
      <c r="F36" s="65">
        <f>VLOOKUP($A36,'Return Data'!$B$7:$R$1700,11,0)</f>
        <v>-7.8728999999999996</v>
      </c>
      <c r="G36" s="66">
        <f t="shared" si="1"/>
        <v>13</v>
      </c>
      <c r="H36" s="65">
        <f>VLOOKUP($A36,'Return Data'!$B$7:$R$1700,12,0)</f>
        <v>-2.48</v>
      </c>
      <c r="I36" s="66">
        <f t="shared" si="2"/>
        <v>16</v>
      </c>
      <c r="J36" s="65">
        <f>VLOOKUP($A36,'Return Data'!$B$7:$R$1700,13,0)</f>
        <v>-2.5264000000000002</v>
      </c>
      <c r="K36" s="66">
        <f t="shared" si="7"/>
        <v>10</v>
      </c>
      <c r="L36" s="65">
        <f>VLOOKUP($A36,'Return Data'!$B$7:$R$1700,17,0)</f>
        <v>4.2068000000000003</v>
      </c>
      <c r="M36" s="66">
        <f t="shared" si="8"/>
        <v>6</v>
      </c>
      <c r="N36" s="65">
        <f>VLOOKUP($A36,'Return Data'!$B$7:$R$1700,14,0)</f>
        <v>6.3173000000000004</v>
      </c>
      <c r="O36" s="66">
        <f t="shared" si="9"/>
        <v>4</v>
      </c>
      <c r="P36" s="65">
        <f>VLOOKUP($A36,'Return Data'!$B$7:$R$1700,15,0)</f>
        <v>7.9463999999999997</v>
      </c>
      <c r="Q36" s="66">
        <f t="shared" si="10"/>
        <v>4</v>
      </c>
      <c r="R36" s="65">
        <f>VLOOKUP($A36,'Return Data'!$B$7:$R$1700,16,0)</f>
        <v>13.0844</v>
      </c>
      <c r="S36" s="67">
        <f t="shared" si="4"/>
        <v>1</v>
      </c>
    </row>
    <row r="37" spans="1:19" x14ac:dyDescent="0.3">
      <c r="A37" s="63" t="s">
        <v>544</v>
      </c>
      <c r="B37" s="64">
        <f>VLOOKUP($A37,'Return Data'!$B$7:$R$1700,3,0)</f>
        <v>44015</v>
      </c>
      <c r="C37" s="65">
        <f>VLOOKUP($A37,'Return Data'!$B$7:$R$1700,4,0)</f>
        <v>17.3748</v>
      </c>
      <c r="D37" s="65">
        <f>VLOOKUP($A37,'Return Data'!$B$7:$R$1700,10,0)</f>
        <v>18.2563</v>
      </c>
      <c r="E37" s="66">
        <f t="shared" si="0"/>
        <v>32</v>
      </c>
      <c r="F37" s="65">
        <f>VLOOKUP($A37,'Return Data'!$B$7:$R$1700,11,0)</f>
        <v>-6.3216999999999999</v>
      </c>
      <c r="G37" s="66">
        <f t="shared" si="1"/>
        <v>10</v>
      </c>
      <c r="H37" s="65">
        <f>VLOOKUP($A37,'Return Data'!$B$7:$R$1700,12,0)</f>
        <v>-1.2323999999999999</v>
      </c>
      <c r="I37" s="66">
        <f t="shared" si="2"/>
        <v>12</v>
      </c>
      <c r="J37" s="65">
        <f>VLOOKUP($A37,'Return Data'!$B$7:$R$1700,13,0)</f>
        <v>-2.1617999999999999</v>
      </c>
      <c r="K37" s="66">
        <f t="shared" si="7"/>
        <v>8</v>
      </c>
      <c r="L37" s="65">
        <f>VLOOKUP($A37,'Return Data'!$B$7:$R$1700,17,0)</f>
        <v>2.3325999999999998</v>
      </c>
      <c r="M37" s="66">
        <f t="shared" si="8"/>
        <v>10</v>
      </c>
      <c r="N37" s="65">
        <f>VLOOKUP($A37,'Return Data'!$B$7:$R$1700,14,0)</f>
        <v>4.2416999999999998</v>
      </c>
      <c r="O37" s="66">
        <f t="shared" si="9"/>
        <v>7</v>
      </c>
      <c r="P37" s="65">
        <f>VLOOKUP($A37,'Return Data'!$B$7:$R$1700,15,0)</f>
        <v>5.2184999999999997</v>
      </c>
      <c r="Q37" s="66">
        <f t="shared" si="10"/>
        <v>13</v>
      </c>
      <c r="R37" s="65">
        <f>VLOOKUP($A37,'Return Data'!$B$7:$R$1700,16,0)</f>
        <v>8.7703000000000007</v>
      </c>
      <c r="S37" s="67">
        <f t="shared" si="4"/>
        <v>16</v>
      </c>
    </row>
    <row r="38" spans="1:19" x14ac:dyDescent="0.3">
      <c r="A38" s="63" t="s">
        <v>547</v>
      </c>
      <c r="B38" s="64">
        <f>VLOOKUP($A38,'Return Data'!$B$7:$R$1700,3,0)</f>
        <v>44015</v>
      </c>
      <c r="C38" s="65">
        <f>VLOOKUP($A38,'Return Data'!$B$7:$R$1700,4,0)</f>
        <v>94.011300000000006</v>
      </c>
      <c r="D38" s="65">
        <f>VLOOKUP($A38,'Return Data'!$B$7:$R$1700,10,0)</f>
        <v>19.0855</v>
      </c>
      <c r="E38" s="66">
        <f t="shared" si="0"/>
        <v>27</v>
      </c>
      <c r="F38" s="65">
        <f>VLOOKUP($A38,'Return Data'!$B$7:$R$1700,11,0)</f>
        <v>-8.0852000000000004</v>
      </c>
      <c r="G38" s="66">
        <f t="shared" si="1"/>
        <v>16</v>
      </c>
      <c r="H38" s="65">
        <f>VLOOKUP($A38,'Return Data'!$B$7:$R$1700,12,0)</f>
        <v>-2.0488</v>
      </c>
      <c r="I38" s="66">
        <f t="shared" si="2"/>
        <v>14</v>
      </c>
      <c r="J38" s="65">
        <f>VLOOKUP($A38,'Return Data'!$B$7:$R$1700,13,0)</f>
        <v>-3.6899000000000002</v>
      </c>
      <c r="K38" s="66">
        <f t="shared" si="7"/>
        <v>15</v>
      </c>
      <c r="L38" s="65">
        <f>VLOOKUP($A38,'Return Data'!$B$7:$R$1700,17,0)</f>
        <v>2.5973999999999999</v>
      </c>
      <c r="M38" s="66">
        <f t="shared" si="8"/>
        <v>8</v>
      </c>
      <c r="N38" s="65">
        <f>VLOOKUP($A38,'Return Data'!$B$7:$R$1700,14,0)</f>
        <v>5.7340999999999998</v>
      </c>
      <c r="O38" s="66">
        <f t="shared" si="9"/>
        <v>5</v>
      </c>
      <c r="P38" s="65">
        <f>VLOOKUP($A38,'Return Data'!$B$7:$R$1700,15,0)</f>
        <v>7.4892000000000003</v>
      </c>
      <c r="Q38" s="66">
        <f t="shared" si="10"/>
        <v>5</v>
      </c>
      <c r="R38" s="65">
        <f>VLOOKUP($A38,'Return Data'!$B$7:$R$1700,16,0)</f>
        <v>8.6960999999999995</v>
      </c>
      <c r="S38" s="67">
        <f t="shared" si="4"/>
        <v>17</v>
      </c>
    </row>
    <row r="39" spans="1:19" x14ac:dyDescent="0.3">
      <c r="A39" s="63" t="s">
        <v>548</v>
      </c>
      <c r="B39" s="64">
        <f>VLOOKUP($A39,'Return Data'!$B$7:$R$1700,3,0)</f>
        <v>44015</v>
      </c>
      <c r="C39" s="65">
        <f>VLOOKUP($A39,'Return Data'!$B$7:$R$1700,4,0)</f>
        <v>212.82310000000001</v>
      </c>
      <c r="D39" s="65">
        <f>VLOOKUP($A39,'Return Data'!$B$7:$R$1700,10,0)</f>
        <v>20.974299999999999</v>
      </c>
      <c r="E39" s="66">
        <f t="shared" si="0"/>
        <v>14</v>
      </c>
      <c r="F39" s="65">
        <f>VLOOKUP($A39,'Return Data'!$B$7:$R$1700,11,0)</f>
        <v>-9.2035</v>
      </c>
      <c r="G39" s="66">
        <f t="shared" si="1"/>
        <v>21</v>
      </c>
      <c r="H39" s="65">
        <f>VLOOKUP($A39,'Return Data'!$B$7:$R$1700,12,0)</f>
        <v>-4.4855999999999998</v>
      </c>
      <c r="I39" s="66">
        <f t="shared" si="2"/>
        <v>26</v>
      </c>
      <c r="J39" s="65">
        <f>VLOOKUP($A39,'Return Data'!$B$7:$R$1700,13,0)</f>
        <v>-7.9995000000000003</v>
      </c>
      <c r="K39" s="66">
        <f t="shared" si="7"/>
        <v>25</v>
      </c>
      <c r="L39" s="65">
        <f>VLOOKUP($A39,'Return Data'!$B$7:$R$1700,17,0)</f>
        <v>0.40920000000000001</v>
      </c>
      <c r="M39" s="66">
        <f t="shared" si="8"/>
        <v>14</v>
      </c>
      <c r="N39" s="65">
        <f>VLOOKUP($A39,'Return Data'!$B$7:$R$1700,14,0)</f>
        <v>1.5327999999999999</v>
      </c>
      <c r="O39" s="66">
        <f t="shared" si="9"/>
        <v>16</v>
      </c>
      <c r="P39" s="65">
        <f>VLOOKUP($A39,'Return Data'!$B$7:$R$1700,15,0)</f>
        <v>4.2073</v>
      </c>
      <c r="Q39" s="66">
        <f t="shared" si="10"/>
        <v>18</v>
      </c>
      <c r="R39" s="65">
        <f>VLOOKUP($A39,'Return Data'!$B$7:$R$1700,16,0)</f>
        <v>10.7026</v>
      </c>
      <c r="S39" s="67">
        <f t="shared" si="4"/>
        <v>10</v>
      </c>
    </row>
    <row r="40" spans="1:19" x14ac:dyDescent="0.3">
      <c r="A40" s="63" t="s">
        <v>550</v>
      </c>
      <c r="B40" s="64">
        <f>VLOOKUP($A40,'Return Data'!$B$7:$R$1700,3,0)</f>
        <v>44015</v>
      </c>
      <c r="C40" s="65">
        <f>VLOOKUP($A40,'Return Data'!$B$7:$R$1700,4,0)</f>
        <v>159.99430000000001</v>
      </c>
      <c r="D40" s="65">
        <f>VLOOKUP($A40,'Return Data'!$B$7:$R$1700,10,0)</f>
        <v>24.301500000000001</v>
      </c>
      <c r="E40" s="66">
        <f t="shared" si="0"/>
        <v>3</v>
      </c>
      <c r="F40" s="65">
        <f>VLOOKUP($A40,'Return Data'!$B$7:$R$1700,11,0)</f>
        <v>-9.2454999999999998</v>
      </c>
      <c r="G40" s="66">
        <f t="shared" si="1"/>
        <v>22</v>
      </c>
      <c r="H40" s="65">
        <f>VLOOKUP($A40,'Return Data'!$B$7:$R$1700,12,0)</f>
        <v>-3.1766000000000001</v>
      </c>
      <c r="I40" s="66">
        <f t="shared" si="2"/>
        <v>20</v>
      </c>
      <c r="J40" s="65">
        <f>VLOOKUP($A40,'Return Data'!$B$7:$R$1700,13,0)</f>
        <v>-8.9061000000000003</v>
      </c>
      <c r="K40" s="66">
        <f t="shared" si="7"/>
        <v>27</v>
      </c>
      <c r="L40" s="65">
        <f>VLOOKUP($A40,'Return Data'!$B$7:$R$1700,17,0)</f>
        <v>-2.8852000000000002</v>
      </c>
      <c r="M40" s="66">
        <f t="shared" si="8"/>
        <v>22</v>
      </c>
      <c r="N40" s="65">
        <f>VLOOKUP($A40,'Return Data'!$B$7:$R$1700,14,0)</f>
        <v>-0.48099999999999998</v>
      </c>
      <c r="O40" s="66">
        <f t="shared" si="9"/>
        <v>23</v>
      </c>
      <c r="P40" s="65">
        <f>VLOOKUP($A40,'Return Data'!$B$7:$R$1700,15,0)</f>
        <v>4.4645999999999999</v>
      </c>
      <c r="Q40" s="66">
        <f t="shared" si="10"/>
        <v>17</v>
      </c>
      <c r="R40" s="65">
        <f>VLOOKUP($A40,'Return Data'!$B$7:$R$1700,16,0)</f>
        <v>8.2629000000000001</v>
      </c>
      <c r="S40" s="67">
        <f t="shared" si="4"/>
        <v>20</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20.619524242424244</v>
      </c>
      <c r="E42" s="74"/>
      <c r="F42" s="75">
        <f>AVERAGE(F8:F40)</f>
        <v>-8.149933333333335</v>
      </c>
      <c r="G42" s="74"/>
      <c r="H42" s="75">
        <f>AVERAGE(H8:H40)</f>
        <v>-2.6313787878787882</v>
      </c>
      <c r="I42" s="74"/>
      <c r="J42" s="75">
        <f>AVERAGE(J8:J40)</f>
        <v>-4.9455062500000011</v>
      </c>
      <c r="K42" s="74"/>
      <c r="L42" s="75">
        <f>AVERAGE(L8:L40)</f>
        <v>0.4078222222222222</v>
      </c>
      <c r="M42" s="74"/>
      <c r="N42" s="75">
        <f>AVERAGE(N8:N40)</f>
        <v>2.4861307692307695</v>
      </c>
      <c r="O42" s="74"/>
      <c r="P42" s="75">
        <f>AVERAGE(P8:P40)</f>
        <v>5.6731047619047619</v>
      </c>
      <c r="Q42" s="74"/>
      <c r="R42" s="75">
        <f>AVERAGE(R8:R40)</f>
        <v>8.1855969696969684</v>
      </c>
      <c r="S42" s="76"/>
    </row>
    <row r="43" spans="1:19" x14ac:dyDescent="0.3">
      <c r="A43" s="73" t="s">
        <v>28</v>
      </c>
      <c r="B43" s="74"/>
      <c r="C43" s="74"/>
      <c r="D43" s="75">
        <f>MIN(D8:D40)</f>
        <v>14.750999999999999</v>
      </c>
      <c r="E43" s="74"/>
      <c r="F43" s="75">
        <f>MIN(F8:F40)</f>
        <v>-22.931899999999999</v>
      </c>
      <c r="G43" s="74"/>
      <c r="H43" s="75">
        <f>MIN(H8:H40)</f>
        <v>-17.945399999999999</v>
      </c>
      <c r="I43" s="74"/>
      <c r="J43" s="75">
        <f>MIN(J8:J40)</f>
        <v>-22.321300000000001</v>
      </c>
      <c r="K43" s="74"/>
      <c r="L43" s="75">
        <f>MIN(L8:L40)</f>
        <v>-10.5525</v>
      </c>
      <c r="M43" s="74"/>
      <c r="N43" s="75">
        <f>MIN(N8:N40)</f>
        <v>-4.8430999999999997</v>
      </c>
      <c r="O43" s="74"/>
      <c r="P43" s="75">
        <f>MIN(P8:P40)</f>
        <v>0.37069999999999997</v>
      </c>
      <c r="Q43" s="74"/>
      <c r="R43" s="75">
        <f>MIN(R8:R40)</f>
        <v>1.3451</v>
      </c>
      <c r="S43" s="76"/>
    </row>
    <row r="44" spans="1:19" ht="15" thickBot="1" x14ac:dyDescent="0.35">
      <c r="A44" s="77" t="s">
        <v>29</v>
      </c>
      <c r="B44" s="78"/>
      <c r="C44" s="78"/>
      <c r="D44" s="79">
        <f>MAX(D8:D40)</f>
        <v>24.817900000000002</v>
      </c>
      <c r="E44" s="78"/>
      <c r="F44" s="79">
        <f>MAX(F8:F40)</f>
        <v>-2.1928999999999998</v>
      </c>
      <c r="G44" s="78"/>
      <c r="H44" s="79">
        <f>MAX(H8:H40)</f>
        <v>4.0838000000000001</v>
      </c>
      <c r="I44" s="78"/>
      <c r="J44" s="79">
        <f>MAX(J8:J40)</f>
        <v>3.7976999999999999</v>
      </c>
      <c r="K44" s="78"/>
      <c r="L44" s="79">
        <f>MAX(L8:L40)</f>
        <v>8.1849000000000007</v>
      </c>
      <c r="M44" s="78"/>
      <c r="N44" s="79">
        <f>MAX(N8:N40)</f>
        <v>7.9847999999999999</v>
      </c>
      <c r="O44" s="78"/>
      <c r="P44" s="79">
        <f>MAX(P8:P40)</f>
        <v>8.9274000000000004</v>
      </c>
      <c r="Q44" s="78"/>
      <c r="R44" s="79">
        <f>MAX(R8:R40)</f>
        <v>13.0844</v>
      </c>
      <c r="S44" s="80"/>
    </row>
    <row r="45" spans="1:19" x14ac:dyDescent="0.3">
      <c r="A45" s="112" t="s">
        <v>433</v>
      </c>
    </row>
    <row r="46" spans="1:19" x14ac:dyDescent="0.3">
      <c r="A46" s="14" t="s">
        <v>340</v>
      </c>
    </row>
  </sheetData>
  <sheetProtection algorithmName="SHA-512" hashValue="UI+u9Uek37m0uoIc2U8OoMXnzJy7wk/W5UqlmsN43Ydz0KDeCDhVEohKusM1UGWM+UVxqgHibU1sPIRwvUg2vw==" saltValue="ktQZZGZ9OzY+D9pVKAA9r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dimension ref="A1:T4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Data'!$B$7:$R$1700,3,0)</f>
        <v>44015</v>
      </c>
      <c r="C8" s="65">
        <f>VLOOKUP($A8,'Return Data'!$B$7:$R$1700,4,0)</f>
        <v>670.04</v>
      </c>
      <c r="D8" s="65">
        <f>VLOOKUP($A8,'Return Data'!$B$7:$R$1700,10,0)</f>
        <v>21.547000000000001</v>
      </c>
      <c r="E8" s="66">
        <f t="shared" ref="E8:E40" si="0">RANK(D8,D$8:D$40,0)</f>
        <v>9</v>
      </c>
      <c r="F8" s="65">
        <f>VLOOKUP($A8,'Return Data'!$B$7:$R$1700,11,0)</f>
        <v>-13.325100000000001</v>
      </c>
      <c r="G8" s="66">
        <f t="shared" ref="G8:G40" si="1">RANK(F8,F$8:F$40,0)</f>
        <v>32</v>
      </c>
      <c r="H8" s="65">
        <f>VLOOKUP($A8,'Return Data'!$B$7:$R$1700,12,0)</f>
        <v>-8.6503999999999994</v>
      </c>
      <c r="I8" s="66">
        <f t="shared" ref="I8:I40" si="2">RANK(H8,H$8:H$40,0)</f>
        <v>32</v>
      </c>
      <c r="J8" s="65">
        <f>VLOOKUP($A8,'Return Data'!$B$7:$R$1700,13,0)</f>
        <v>-12.223800000000001</v>
      </c>
      <c r="K8" s="66">
        <f t="shared" ref="K8:K28" si="3">RANK(J8,J$8:J$40,0)</f>
        <v>31</v>
      </c>
      <c r="L8" s="65">
        <f>VLOOKUP($A8,'Return Data'!$B$7:$R$1700,17,0)</f>
        <v>-4.6421000000000001</v>
      </c>
      <c r="M8" s="66">
        <f>RANK(L8,L$8:L$40,0)</f>
        <v>24</v>
      </c>
      <c r="N8" s="65">
        <f>VLOOKUP($A8,'Return Data'!$B$7:$R$1700,14,0)</f>
        <v>-1.7907999999999999</v>
      </c>
      <c r="O8" s="66">
        <f>RANK(N8,N$8:N$40,0)</f>
        <v>23</v>
      </c>
      <c r="P8" s="65">
        <f>VLOOKUP($A8,'Return Data'!$B$7:$R$1700,15,0)</f>
        <v>3.5417999999999998</v>
      </c>
      <c r="Q8" s="66">
        <f>RANK(P8,P$8:P$40,0)</f>
        <v>14</v>
      </c>
      <c r="R8" s="65">
        <f>VLOOKUP($A8,'Return Data'!$B$7:$R$1700,16,0)</f>
        <v>17.994800000000001</v>
      </c>
      <c r="S8" s="67">
        <f t="shared" ref="S8:S40" si="4">RANK(R8,R$8:R$40,0)</f>
        <v>1</v>
      </c>
    </row>
    <row r="9" spans="1:20" x14ac:dyDescent="0.3">
      <c r="A9" s="63" t="s">
        <v>484</v>
      </c>
      <c r="B9" s="64">
        <f>VLOOKUP($A9,'Return Data'!$B$7:$R$1700,3,0)</f>
        <v>44015</v>
      </c>
      <c r="C9" s="65">
        <f>VLOOKUP($A9,'Return Data'!$B$7:$R$1700,4,0)</f>
        <v>10.27</v>
      </c>
      <c r="D9" s="65">
        <f>VLOOKUP($A9,'Return Data'!$B$7:$R$1700,10,0)</f>
        <v>18.8657</v>
      </c>
      <c r="E9" s="66">
        <f t="shared" si="0"/>
        <v>26</v>
      </c>
      <c r="F9" s="65">
        <f>VLOOKUP($A9,'Return Data'!$B$7:$R$1700,11,0)</f>
        <v>-8.7111000000000001</v>
      </c>
      <c r="G9" s="66">
        <f t="shared" si="1"/>
        <v>17</v>
      </c>
      <c r="H9" s="65">
        <f>VLOOKUP($A9,'Return Data'!$B$7:$R$1700,12,0)</f>
        <v>-4.2869999999999999</v>
      </c>
      <c r="I9" s="66">
        <f t="shared" si="2"/>
        <v>22</v>
      </c>
      <c r="J9" s="65">
        <f>VLOOKUP($A9,'Return Data'!$B$7:$R$1700,13,0)</f>
        <v>-2.2835000000000001</v>
      </c>
      <c r="K9" s="66">
        <f t="shared" si="3"/>
        <v>7</v>
      </c>
      <c r="L9" s="65"/>
      <c r="M9" s="66"/>
      <c r="N9" s="65"/>
      <c r="O9" s="66"/>
      <c r="P9" s="65"/>
      <c r="Q9" s="66"/>
      <c r="R9" s="65">
        <f>VLOOKUP($A9,'Return Data'!$B$7:$R$1700,16,0)</f>
        <v>1.4111</v>
      </c>
      <c r="S9" s="67">
        <f t="shared" si="4"/>
        <v>29</v>
      </c>
    </row>
    <row r="10" spans="1:20" x14ac:dyDescent="0.3">
      <c r="A10" s="63" t="s">
        <v>485</v>
      </c>
      <c r="B10" s="64">
        <f>VLOOKUP($A10,'Return Data'!$B$7:$R$1700,3,0)</f>
        <v>44015</v>
      </c>
      <c r="C10" s="65">
        <f>VLOOKUP($A10,'Return Data'!$B$7:$R$1700,4,0)</f>
        <v>51.11</v>
      </c>
      <c r="D10" s="65">
        <f>VLOOKUP($A10,'Return Data'!$B$7:$R$1700,10,0)</f>
        <v>19.835899999999999</v>
      </c>
      <c r="E10" s="66">
        <f t="shared" si="0"/>
        <v>17</v>
      </c>
      <c r="F10" s="65">
        <f>VLOOKUP($A10,'Return Data'!$B$7:$R$1700,11,0)</f>
        <v>-8.4705999999999992</v>
      </c>
      <c r="G10" s="66">
        <f t="shared" si="1"/>
        <v>15</v>
      </c>
      <c r="H10" s="65">
        <f>VLOOKUP($A10,'Return Data'!$B$7:$R$1700,12,0)</f>
        <v>-3.7294999999999998</v>
      </c>
      <c r="I10" s="66">
        <f t="shared" si="2"/>
        <v>20</v>
      </c>
      <c r="J10" s="65">
        <f>VLOOKUP($A10,'Return Data'!$B$7:$R$1700,13,0)</f>
        <v>-8.0921000000000003</v>
      </c>
      <c r="K10" s="66">
        <f t="shared" si="3"/>
        <v>22</v>
      </c>
      <c r="L10" s="65">
        <f>VLOOKUP($A10,'Return Data'!$B$7:$R$1700,17,0)</f>
        <v>-3.3151000000000002</v>
      </c>
      <c r="M10" s="66">
        <f t="shared" ref="M10:M18" si="5">RANK(L10,L$8:L$40,0)</f>
        <v>21</v>
      </c>
      <c r="N10" s="65">
        <f>VLOOKUP($A10,'Return Data'!$B$7:$R$1700,14,0)</f>
        <v>-0.69399999999999995</v>
      </c>
      <c r="O10" s="66">
        <f t="shared" ref="O10:O15" si="6">RANK(N10,N$8:N$40,0)</f>
        <v>19</v>
      </c>
      <c r="P10" s="65">
        <f>VLOOKUP($A10,'Return Data'!$B$7:$R$1700,15,0)</f>
        <v>3.2591000000000001</v>
      </c>
      <c r="Q10" s="66">
        <f>RANK(P10,P$8:P$40,0)</f>
        <v>16</v>
      </c>
      <c r="R10" s="65">
        <f>VLOOKUP($A10,'Return Data'!$B$7:$R$1700,16,0)</f>
        <v>10.185600000000001</v>
      </c>
      <c r="S10" s="67">
        <f t="shared" si="4"/>
        <v>15</v>
      </c>
    </row>
    <row r="11" spans="1:20" x14ac:dyDescent="0.3">
      <c r="A11" s="63" t="s">
        <v>488</v>
      </c>
      <c r="B11" s="64">
        <f>VLOOKUP($A11,'Return Data'!$B$7:$R$1700,3,0)</f>
        <v>44015</v>
      </c>
      <c r="C11" s="65">
        <f>VLOOKUP($A11,'Return Data'!$B$7:$R$1700,4,0)</f>
        <v>12.407500000000001</v>
      </c>
      <c r="D11" s="65">
        <f>VLOOKUP($A11,'Return Data'!$B$7:$R$1700,10,0)</f>
        <v>19.1173</v>
      </c>
      <c r="E11" s="66">
        <f t="shared" si="0"/>
        <v>24</v>
      </c>
      <c r="F11" s="65">
        <f>VLOOKUP($A11,'Return Data'!$B$7:$R$1700,11,0)</f>
        <v>-4.9459999999999997</v>
      </c>
      <c r="G11" s="66">
        <f t="shared" si="1"/>
        <v>6</v>
      </c>
      <c r="H11" s="65">
        <f>VLOOKUP($A11,'Return Data'!$B$7:$R$1700,12,0)</f>
        <v>0.99060000000000004</v>
      </c>
      <c r="I11" s="66">
        <f t="shared" si="2"/>
        <v>2</v>
      </c>
      <c r="J11" s="65">
        <f>VLOOKUP($A11,'Return Data'!$B$7:$R$1700,13,0)</f>
        <v>2.1890999999999998</v>
      </c>
      <c r="K11" s="66">
        <f t="shared" si="3"/>
        <v>1</v>
      </c>
      <c r="L11" s="65">
        <f>VLOOKUP($A11,'Return Data'!$B$7:$R$1700,17,0)</f>
        <v>6.5789</v>
      </c>
      <c r="M11" s="66">
        <f t="shared" si="5"/>
        <v>1</v>
      </c>
      <c r="N11" s="65">
        <f>VLOOKUP($A11,'Return Data'!$B$7:$R$1700,14,0)</f>
        <v>6.3329000000000004</v>
      </c>
      <c r="O11" s="66">
        <f t="shared" si="6"/>
        <v>1</v>
      </c>
      <c r="P11" s="65"/>
      <c r="Q11" s="66"/>
      <c r="R11" s="65">
        <f>VLOOKUP($A11,'Return Data'!$B$7:$R$1700,16,0)</f>
        <v>6.8821000000000003</v>
      </c>
      <c r="S11" s="67">
        <f t="shared" si="4"/>
        <v>23</v>
      </c>
    </row>
    <row r="12" spans="1:20" x14ac:dyDescent="0.3">
      <c r="A12" s="63" t="s">
        <v>490</v>
      </c>
      <c r="B12" s="64">
        <f>VLOOKUP($A12,'Return Data'!$B$7:$R$1700,3,0)</f>
        <v>44015</v>
      </c>
      <c r="C12" s="65">
        <f>VLOOKUP($A12,'Return Data'!$B$7:$R$1700,4,0)</f>
        <v>11.58</v>
      </c>
      <c r="D12" s="65">
        <f>VLOOKUP($A12,'Return Data'!$B$7:$R$1700,10,0)</f>
        <v>14.540100000000001</v>
      </c>
      <c r="E12" s="66">
        <f t="shared" si="0"/>
        <v>33</v>
      </c>
      <c r="F12" s="65">
        <f>VLOOKUP($A12,'Return Data'!$B$7:$R$1700,11,0)</f>
        <v>-3.9003999999999999</v>
      </c>
      <c r="G12" s="66">
        <f t="shared" si="1"/>
        <v>3</v>
      </c>
      <c r="H12" s="65">
        <f>VLOOKUP($A12,'Return Data'!$B$7:$R$1700,12,0)</f>
        <v>0.43369999999999997</v>
      </c>
      <c r="I12" s="66">
        <f t="shared" si="2"/>
        <v>3</v>
      </c>
      <c r="J12" s="65">
        <f>VLOOKUP($A12,'Return Data'!$B$7:$R$1700,13,0)</f>
        <v>-3.3389000000000002</v>
      </c>
      <c r="K12" s="66">
        <f t="shared" si="3"/>
        <v>9</v>
      </c>
      <c r="L12" s="65">
        <f>VLOOKUP($A12,'Return Data'!$B$7:$R$1700,17,0)</f>
        <v>-7.3396999999999997</v>
      </c>
      <c r="M12" s="66">
        <f t="shared" si="5"/>
        <v>25</v>
      </c>
      <c r="N12" s="65">
        <f>VLOOKUP($A12,'Return Data'!$B$7:$R$1700,14,0)</f>
        <v>-1.0694999999999999</v>
      </c>
      <c r="O12" s="66">
        <f t="shared" si="6"/>
        <v>21</v>
      </c>
      <c r="P12" s="65"/>
      <c r="Q12" s="66"/>
      <c r="R12" s="65">
        <f>VLOOKUP($A12,'Return Data'!$B$7:$R$1700,16,0)</f>
        <v>3.7776000000000001</v>
      </c>
      <c r="S12" s="67">
        <f t="shared" si="4"/>
        <v>27</v>
      </c>
    </row>
    <row r="13" spans="1:20" x14ac:dyDescent="0.3">
      <c r="A13" s="63" t="s">
        <v>492</v>
      </c>
      <c r="B13" s="64">
        <f>VLOOKUP($A13,'Return Data'!$B$7:$R$1700,3,0)</f>
        <v>44015</v>
      </c>
      <c r="C13" s="65">
        <f>VLOOKUP($A13,'Return Data'!$B$7:$R$1700,4,0)</f>
        <v>163.93</v>
      </c>
      <c r="D13" s="65">
        <f>VLOOKUP($A13,'Return Data'!$B$7:$R$1700,10,0)</f>
        <v>18.945</v>
      </c>
      <c r="E13" s="66">
        <f t="shared" si="0"/>
        <v>25</v>
      </c>
      <c r="F13" s="65">
        <f>VLOOKUP($A13,'Return Data'!$B$7:$R$1700,11,0)</f>
        <v>-2.7526000000000002</v>
      </c>
      <c r="G13" s="66">
        <f t="shared" si="1"/>
        <v>2</v>
      </c>
      <c r="H13" s="65">
        <f>VLOOKUP($A13,'Return Data'!$B$7:$R$1700,12,0)</f>
        <v>3.1785000000000001</v>
      </c>
      <c r="I13" s="66">
        <f t="shared" si="2"/>
        <v>1</v>
      </c>
      <c r="J13" s="65">
        <f>VLOOKUP($A13,'Return Data'!$B$7:$R$1700,13,0)</f>
        <v>0.86760000000000004</v>
      </c>
      <c r="K13" s="66">
        <f t="shared" si="3"/>
        <v>3</v>
      </c>
      <c r="L13" s="65">
        <f>VLOOKUP($A13,'Return Data'!$B$7:$R$1700,17,0)</f>
        <v>5.3079999999999998</v>
      </c>
      <c r="M13" s="66">
        <f t="shared" si="5"/>
        <v>2</v>
      </c>
      <c r="N13" s="65">
        <f>VLOOKUP($A13,'Return Data'!$B$7:$R$1700,14,0)</f>
        <v>6.0094000000000003</v>
      </c>
      <c r="O13" s="66">
        <f t="shared" si="6"/>
        <v>2</v>
      </c>
      <c r="P13" s="65">
        <f>VLOOKUP($A13,'Return Data'!$B$7:$R$1700,15,0)</f>
        <v>7.6609999999999996</v>
      </c>
      <c r="Q13" s="66">
        <f>RANK(P13,P$8:P$40,0)</f>
        <v>1</v>
      </c>
      <c r="R13" s="65">
        <f>VLOOKUP($A13,'Return Data'!$B$7:$R$1700,16,0)</f>
        <v>10.731999999999999</v>
      </c>
      <c r="S13" s="67">
        <f t="shared" si="4"/>
        <v>13</v>
      </c>
    </row>
    <row r="14" spans="1:20" x14ac:dyDescent="0.3">
      <c r="A14" s="63" t="s">
        <v>494</v>
      </c>
      <c r="B14" s="64">
        <f>VLOOKUP($A14,'Return Data'!$B$7:$R$1700,3,0)</f>
        <v>44015</v>
      </c>
      <c r="C14" s="65">
        <f>VLOOKUP($A14,'Return Data'!$B$7:$R$1700,4,0)</f>
        <v>154.87200000000001</v>
      </c>
      <c r="D14" s="65">
        <f>VLOOKUP($A14,'Return Data'!$B$7:$R$1700,10,0)</f>
        <v>20.436699999999998</v>
      </c>
      <c r="E14" s="66">
        <f t="shared" si="0"/>
        <v>15</v>
      </c>
      <c r="F14" s="65">
        <f>VLOOKUP($A14,'Return Data'!$B$7:$R$1700,11,0)</f>
        <v>-5.6101999999999999</v>
      </c>
      <c r="G14" s="66">
        <f t="shared" si="1"/>
        <v>7</v>
      </c>
      <c r="H14" s="65">
        <f>VLOOKUP($A14,'Return Data'!$B$7:$R$1700,12,0)</f>
        <v>-1.0408999999999999</v>
      </c>
      <c r="I14" s="66">
        <f t="shared" si="2"/>
        <v>9</v>
      </c>
      <c r="J14" s="65">
        <f>VLOOKUP($A14,'Return Data'!$B$7:$R$1700,13,0)</f>
        <v>-0.30130000000000001</v>
      </c>
      <c r="K14" s="66">
        <f t="shared" si="3"/>
        <v>4</v>
      </c>
      <c r="L14" s="65">
        <f>VLOOKUP($A14,'Return Data'!$B$7:$R$1700,17,0)</f>
        <v>3.9411</v>
      </c>
      <c r="M14" s="66">
        <f t="shared" si="5"/>
        <v>4</v>
      </c>
      <c r="N14" s="65">
        <f>VLOOKUP($A14,'Return Data'!$B$7:$R$1700,14,0)</f>
        <v>4.1040999999999999</v>
      </c>
      <c r="O14" s="66">
        <f t="shared" si="6"/>
        <v>6</v>
      </c>
      <c r="P14" s="65">
        <f>VLOOKUP($A14,'Return Data'!$B$7:$R$1700,15,0)</f>
        <v>7.1542000000000003</v>
      </c>
      <c r="Q14" s="66">
        <f>RANK(P14,P$8:P$40,0)</f>
        <v>2</v>
      </c>
      <c r="R14" s="65">
        <f>VLOOKUP($A14,'Return Data'!$B$7:$R$1700,16,0)</f>
        <v>13.8543</v>
      </c>
      <c r="S14" s="67">
        <f t="shared" si="4"/>
        <v>5</v>
      </c>
    </row>
    <row r="15" spans="1:20" x14ac:dyDescent="0.3">
      <c r="A15" s="63" t="s">
        <v>496</v>
      </c>
      <c r="B15" s="64">
        <f>VLOOKUP($A15,'Return Data'!$B$7:$R$1700,3,0)</f>
        <v>44015</v>
      </c>
      <c r="C15" s="65">
        <f>VLOOKUP($A15,'Return Data'!$B$7:$R$1700,4,0)</f>
        <v>24.5</v>
      </c>
      <c r="D15" s="65">
        <f>VLOOKUP($A15,'Return Data'!$B$7:$R$1700,10,0)</f>
        <v>19.163399999999999</v>
      </c>
      <c r="E15" s="66">
        <f t="shared" si="0"/>
        <v>23</v>
      </c>
      <c r="F15" s="65">
        <f>VLOOKUP($A15,'Return Data'!$B$7:$R$1700,11,0)</f>
        <v>-9.5940999999999992</v>
      </c>
      <c r="G15" s="66">
        <f t="shared" si="1"/>
        <v>21</v>
      </c>
      <c r="H15" s="65">
        <f>VLOOKUP($A15,'Return Data'!$B$7:$R$1700,12,0)</f>
        <v>-3.3531</v>
      </c>
      <c r="I15" s="66">
        <f t="shared" si="2"/>
        <v>17</v>
      </c>
      <c r="J15" s="65">
        <f>VLOOKUP($A15,'Return Data'!$B$7:$R$1700,13,0)</f>
        <v>-5.5876999999999999</v>
      </c>
      <c r="K15" s="66">
        <f t="shared" si="3"/>
        <v>16</v>
      </c>
      <c r="L15" s="65">
        <f>VLOOKUP($A15,'Return Data'!$B$7:$R$1700,17,0)</f>
        <v>0.55489999999999995</v>
      </c>
      <c r="M15" s="66">
        <f t="shared" si="5"/>
        <v>11</v>
      </c>
      <c r="N15" s="65">
        <f>VLOOKUP($A15,'Return Data'!$B$7:$R$1700,14,0)</f>
        <v>2.9681000000000002</v>
      </c>
      <c r="O15" s="66">
        <f t="shared" si="6"/>
        <v>8</v>
      </c>
      <c r="P15" s="65">
        <f>VLOOKUP($A15,'Return Data'!$B$7:$R$1700,15,0)</f>
        <v>4.5056000000000003</v>
      </c>
      <c r="Q15" s="66">
        <f>RANK(P15,P$8:P$40,0)</f>
        <v>10</v>
      </c>
      <c r="R15" s="65">
        <f>VLOOKUP($A15,'Return Data'!$B$7:$R$1700,16,0)</f>
        <v>8.5671999999999997</v>
      </c>
      <c r="S15" s="67">
        <f t="shared" si="4"/>
        <v>19</v>
      </c>
    </row>
    <row r="16" spans="1:20" x14ac:dyDescent="0.3">
      <c r="A16" s="63" t="s">
        <v>498</v>
      </c>
      <c r="B16" s="64">
        <f>VLOOKUP($A16,'Return Data'!$B$7:$R$1700,3,0)</f>
        <v>44015</v>
      </c>
      <c r="C16" s="65">
        <f>VLOOKUP($A16,'Return Data'!$B$7:$R$1700,4,0)</f>
        <v>9.9278999999999993</v>
      </c>
      <c r="D16" s="65">
        <f>VLOOKUP($A16,'Return Data'!$B$7:$R$1700,10,0)</f>
        <v>21.529900000000001</v>
      </c>
      <c r="E16" s="66">
        <f t="shared" si="0"/>
        <v>10</v>
      </c>
      <c r="F16" s="65">
        <f>VLOOKUP($A16,'Return Data'!$B$7:$R$1700,11,0)</f>
        <v>-10.636699999999999</v>
      </c>
      <c r="G16" s="66">
        <f t="shared" si="1"/>
        <v>26</v>
      </c>
      <c r="H16" s="65">
        <f>VLOOKUP($A16,'Return Data'!$B$7:$R$1700,12,0)</f>
        <v>-5.3944999999999999</v>
      </c>
      <c r="I16" s="66">
        <f t="shared" si="2"/>
        <v>25</v>
      </c>
      <c r="J16" s="65">
        <f>VLOOKUP($A16,'Return Data'!$B$7:$R$1700,13,0)</f>
        <v>-6.6048999999999998</v>
      </c>
      <c r="K16" s="66">
        <f t="shared" si="3"/>
        <v>18</v>
      </c>
      <c r="L16" s="65">
        <f>VLOOKUP($A16,'Return Data'!$B$7:$R$1700,17,0)</f>
        <v>0.5988</v>
      </c>
      <c r="M16" s="66">
        <f t="shared" si="5"/>
        <v>10</v>
      </c>
      <c r="N16" s="65"/>
      <c r="O16" s="66"/>
      <c r="P16" s="65"/>
      <c r="Q16" s="66"/>
      <c r="R16" s="65">
        <f>VLOOKUP($A16,'Return Data'!$B$7:$R$1700,16,0)</f>
        <v>-0.33169999999999999</v>
      </c>
      <c r="S16" s="67">
        <f t="shared" si="4"/>
        <v>32</v>
      </c>
    </row>
    <row r="17" spans="1:19" x14ac:dyDescent="0.3">
      <c r="A17" s="63" t="s">
        <v>499</v>
      </c>
      <c r="B17" s="64">
        <f>VLOOKUP($A17,'Return Data'!$B$7:$R$1700,3,0)</f>
        <v>44015</v>
      </c>
      <c r="C17" s="65">
        <f>VLOOKUP($A17,'Return Data'!$B$7:$R$1700,4,0)</f>
        <v>112.5791</v>
      </c>
      <c r="D17" s="65">
        <f>VLOOKUP($A17,'Return Data'!$B$7:$R$1700,10,0)</f>
        <v>19.516300000000001</v>
      </c>
      <c r="E17" s="66">
        <f t="shared" si="0"/>
        <v>19</v>
      </c>
      <c r="F17" s="65">
        <f>VLOOKUP($A17,'Return Data'!$B$7:$R$1700,11,0)</f>
        <v>-9.9931999999999999</v>
      </c>
      <c r="G17" s="66">
        <f t="shared" si="1"/>
        <v>23</v>
      </c>
      <c r="H17" s="65">
        <f>VLOOKUP($A17,'Return Data'!$B$7:$R$1700,12,0)</f>
        <v>-5.4371</v>
      </c>
      <c r="I17" s="66">
        <f t="shared" si="2"/>
        <v>27</v>
      </c>
      <c r="J17" s="65">
        <f>VLOOKUP($A17,'Return Data'!$B$7:$R$1700,13,0)</f>
        <v>-8.2454000000000001</v>
      </c>
      <c r="K17" s="66">
        <f t="shared" si="3"/>
        <v>23</v>
      </c>
      <c r="L17" s="65">
        <f>VLOOKUP($A17,'Return Data'!$B$7:$R$1700,17,0)</f>
        <v>-0.7631</v>
      </c>
      <c r="M17" s="66">
        <f t="shared" si="5"/>
        <v>15</v>
      </c>
      <c r="N17" s="65">
        <f>VLOOKUP($A17,'Return Data'!$B$7:$R$1700,14,0)</f>
        <v>1.3623000000000001</v>
      </c>
      <c r="O17" s="66">
        <f>RANK(N17,N$8:N$40,0)</f>
        <v>13</v>
      </c>
      <c r="P17" s="65">
        <f>VLOOKUP($A17,'Return Data'!$B$7:$R$1700,15,0)</f>
        <v>4.2070999999999996</v>
      </c>
      <c r="Q17" s="66">
        <f>RANK(P17,P$8:P$40,0)</f>
        <v>12</v>
      </c>
      <c r="R17" s="65">
        <f>VLOOKUP($A17,'Return Data'!$B$7:$R$1700,16,0)</f>
        <v>12.4854</v>
      </c>
      <c r="S17" s="67">
        <f t="shared" si="4"/>
        <v>7</v>
      </c>
    </row>
    <row r="18" spans="1:19" x14ac:dyDescent="0.3">
      <c r="A18" s="63" t="s">
        <v>501</v>
      </c>
      <c r="B18" s="64">
        <f>VLOOKUP($A18,'Return Data'!$B$7:$R$1700,3,0)</f>
        <v>44015</v>
      </c>
      <c r="C18" s="65">
        <f>VLOOKUP($A18,'Return Data'!$B$7:$R$1700,4,0)</f>
        <v>49.825000000000003</v>
      </c>
      <c r="D18" s="65">
        <f>VLOOKUP($A18,'Return Data'!$B$7:$R$1700,10,0)</f>
        <v>22.143999999999998</v>
      </c>
      <c r="E18" s="66">
        <f t="shared" si="0"/>
        <v>7</v>
      </c>
      <c r="F18" s="65">
        <f>VLOOKUP($A18,'Return Data'!$B$7:$R$1700,11,0)</f>
        <v>-10.531499999999999</v>
      </c>
      <c r="G18" s="66">
        <f t="shared" si="1"/>
        <v>25</v>
      </c>
      <c r="H18" s="65">
        <f>VLOOKUP($A18,'Return Data'!$B$7:$R$1700,12,0)</f>
        <v>-5.8750999999999998</v>
      </c>
      <c r="I18" s="66">
        <f t="shared" si="2"/>
        <v>29</v>
      </c>
      <c r="J18" s="65">
        <f>VLOOKUP($A18,'Return Data'!$B$7:$R$1700,13,0)</f>
        <v>-9.8026999999999997</v>
      </c>
      <c r="K18" s="66">
        <f t="shared" si="3"/>
        <v>28</v>
      </c>
      <c r="L18" s="65">
        <f>VLOOKUP($A18,'Return Data'!$B$7:$R$1700,17,0)</f>
        <v>-0.50719999999999998</v>
      </c>
      <c r="M18" s="66">
        <f t="shared" si="5"/>
        <v>14</v>
      </c>
      <c r="N18" s="65">
        <f>VLOOKUP($A18,'Return Data'!$B$7:$R$1700,14,0)</f>
        <v>-0.89859999999999995</v>
      </c>
      <c r="O18" s="66">
        <f>RANK(N18,N$8:N$40,0)</f>
        <v>20</v>
      </c>
      <c r="P18" s="65">
        <f>VLOOKUP($A18,'Return Data'!$B$7:$R$1700,15,0)</f>
        <v>2.7427000000000001</v>
      </c>
      <c r="Q18" s="66">
        <f>RANK(P18,P$8:P$40,0)</f>
        <v>18</v>
      </c>
      <c r="R18" s="65">
        <f>VLOOKUP($A18,'Return Data'!$B$7:$R$1700,16,0)</f>
        <v>11.1036</v>
      </c>
      <c r="S18" s="67">
        <f t="shared" si="4"/>
        <v>12</v>
      </c>
    </row>
    <row r="19" spans="1:19" x14ac:dyDescent="0.3">
      <c r="A19" s="63" t="s">
        <v>504</v>
      </c>
      <c r="B19" s="64">
        <f>VLOOKUP($A19,'Return Data'!$B$7:$R$1700,3,0)</f>
        <v>44015</v>
      </c>
      <c r="C19" s="65">
        <f>VLOOKUP($A19,'Return Data'!$B$7:$R$1700,4,0)</f>
        <v>10.7197</v>
      </c>
      <c r="D19" s="65">
        <f>VLOOKUP($A19,'Return Data'!$B$7:$R$1700,10,0)</f>
        <v>21.009</v>
      </c>
      <c r="E19" s="66">
        <f t="shared" si="0"/>
        <v>11</v>
      </c>
      <c r="F19" s="65">
        <f>VLOOKUP($A19,'Return Data'!$B$7:$R$1700,11,0)</f>
        <v>-6.6212</v>
      </c>
      <c r="G19" s="66">
        <f t="shared" si="1"/>
        <v>9</v>
      </c>
      <c r="H19" s="65">
        <f>VLOOKUP($A19,'Return Data'!$B$7:$R$1700,12,0)</f>
        <v>-3.2599999999999997E-2</v>
      </c>
      <c r="I19" s="66">
        <f t="shared" si="2"/>
        <v>6</v>
      </c>
      <c r="J19" s="65">
        <f>VLOOKUP($A19,'Return Data'!$B$7:$R$1700,13,0)</f>
        <v>-2.0790999999999999</v>
      </c>
      <c r="K19" s="66">
        <f t="shared" si="3"/>
        <v>6</v>
      </c>
      <c r="L19" s="65"/>
      <c r="M19" s="66"/>
      <c r="N19" s="65"/>
      <c r="O19" s="66"/>
      <c r="P19" s="65"/>
      <c r="Q19" s="66"/>
      <c r="R19" s="65">
        <f>VLOOKUP($A19,'Return Data'!$B$7:$R$1700,16,0)</f>
        <v>4.1763000000000003</v>
      </c>
      <c r="S19" s="67">
        <f t="shared" si="4"/>
        <v>25</v>
      </c>
    </row>
    <row r="20" spans="1:19" x14ac:dyDescent="0.3">
      <c r="A20" s="63" t="s">
        <v>505</v>
      </c>
      <c r="B20" s="64">
        <f>VLOOKUP($A20,'Return Data'!$B$7:$R$1700,3,0)</f>
        <v>44015</v>
      </c>
      <c r="C20" s="65">
        <f>VLOOKUP($A20,'Return Data'!$B$7:$R$1700,4,0)</f>
        <v>125.17</v>
      </c>
      <c r="D20" s="65">
        <f>VLOOKUP($A20,'Return Data'!$B$7:$R$1700,10,0)</f>
        <v>21.5715</v>
      </c>
      <c r="E20" s="66">
        <f t="shared" si="0"/>
        <v>8</v>
      </c>
      <c r="F20" s="65">
        <f>VLOOKUP($A20,'Return Data'!$B$7:$R$1700,11,0)</f>
        <v>-11.0124</v>
      </c>
      <c r="G20" s="66">
        <f t="shared" si="1"/>
        <v>29</v>
      </c>
      <c r="H20" s="65">
        <f>VLOOKUP($A20,'Return Data'!$B$7:$R$1700,12,0)</f>
        <v>-3.2016</v>
      </c>
      <c r="I20" s="66">
        <f t="shared" si="2"/>
        <v>16</v>
      </c>
      <c r="J20" s="65">
        <f>VLOOKUP($A20,'Return Data'!$B$7:$R$1700,13,0)</f>
        <v>-9.0731000000000002</v>
      </c>
      <c r="K20" s="66">
        <f t="shared" si="3"/>
        <v>26</v>
      </c>
      <c r="L20" s="65">
        <f>VLOOKUP($A20,'Return Data'!$B$7:$R$1700,17,0)</f>
        <v>0.46189999999999998</v>
      </c>
      <c r="M20" s="66">
        <f>RANK(L20,L$8:L$40,0)</f>
        <v>12</v>
      </c>
      <c r="N20" s="65">
        <f>VLOOKUP($A20,'Return Data'!$B$7:$R$1700,14,0)</f>
        <v>1.9408000000000001</v>
      </c>
      <c r="O20" s="66">
        <f>RANK(N20,N$8:N$40,0)</f>
        <v>12</v>
      </c>
      <c r="P20" s="65">
        <f>VLOOKUP($A20,'Return Data'!$B$7:$R$1700,15,0)</f>
        <v>6.2427000000000001</v>
      </c>
      <c r="Q20" s="66">
        <f>RANK(P20,P$8:P$40,0)</f>
        <v>7</v>
      </c>
      <c r="R20" s="65">
        <f>VLOOKUP($A20,'Return Data'!$B$7:$R$1700,16,0)</f>
        <v>12.9983</v>
      </c>
      <c r="S20" s="67">
        <f t="shared" si="4"/>
        <v>6</v>
      </c>
    </row>
    <row r="21" spans="1:19" x14ac:dyDescent="0.3">
      <c r="A21" s="63" t="s">
        <v>507</v>
      </c>
      <c r="B21" s="64">
        <f>VLOOKUP($A21,'Return Data'!$B$7:$R$1700,3,0)</f>
        <v>44015</v>
      </c>
      <c r="C21" s="65">
        <f>VLOOKUP($A21,'Return Data'!$B$7:$R$1700,4,0)</f>
        <v>11.145300000000001</v>
      </c>
      <c r="D21" s="65">
        <f>VLOOKUP($A21,'Return Data'!$B$7:$R$1700,10,0)</f>
        <v>19.439900000000002</v>
      </c>
      <c r="E21" s="66">
        <f t="shared" si="0"/>
        <v>20</v>
      </c>
      <c r="F21" s="65">
        <f>VLOOKUP($A21,'Return Data'!$B$7:$R$1700,11,0)</f>
        <v>-2.6381999999999999</v>
      </c>
      <c r="G21" s="66">
        <f t="shared" si="1"/>
        <v>1</v>
      </c>
      <c r="H21" s="65">
        <f>VLOOKUP($A21,'Return Data'!$B$7:$R$1700,12,0)</f>
        <v>-0.10580000000000001</v>
      </c>
      <c r="I21" s="66">
        <f t="shared" si="2"/>
        <v>7</v>
      </c>
      <c r="J21" s="65">
        <f>VLOOKUP($A21,'Return Data'!$B$7:$R$1700,13,0)</f>
        <v>-1.0468</v>
      </c>
      <c r="K21" s="66">
        <f t="shared" si="3"/>
        <v>5</v>
      </c>
      <c r="L21" s="65">
        <f>VLOOKUP($A21,'Return Data'!$B$7:$R$1700,17,0)</f>
        <v>-3.2121</v>
      </c>
      <c r="M21" s="66">
        <f>RANK(L21,L$8:L$40,0)</f>
        <v>20</v>
      </c>
      <c r="N21" s="65">
        <f>VLOOKUP($A21,'Return Data'!$B$7:$R$1700,14,0)</f>
        <v>-0.18840000000000001</v>
      </c>
      <c r="O21" s="66">
        <f>RANK(N21,N$8:N$40,0)</f>
        <v>18</v>
      </c>
      <c r="P21" s="65"/>
      <c r="Q21" s="66"/>
      <c r="R21" s="65">
        <f>VLOOKUP($A21,'Return Data'!$B$7:$R$1700,16,0)</f>
        <v>2.9796</v>
      </c>
      <c r="S21" s="67">
        <f t="shared" si="4"/>
        <v>28</v>
      </c>
    </row>
    <row r="22" spans="1:19" x14ac:dyDescent="0.3">
      <c r="A22" s="63" t="s">
        <v>510</v>
      </c>
      <c r="B22" s="64">
        <f>VLOOKUP($A22,'Return Data'!$B$7:$R$1700,3,0)</f>
        <v>44015</v>
      </c>
      <c r="C22" s="65">
        <f>VLOOKUP($A22,'Return Data'!$B$7:$R$1700,4,0)</f>
        <v>10.37</v>
      </c>
      <c r="D22" s="65">
        <f>VLOOKUP($A22,'Return Data'!$B$7:$R$1700,10,0)</f>
        <v>19.195399999999999</v>
      </c>
      <c r="E22" s="66">
        <f t="shared" si="0"/>
        <v>22</v>
      </c>
      <c r="F22" s="65">
        <f>VLOOKUP($A22,'Return Data'!$B$7:$R$1700,11,0)</f>
        <v>-11.7447</v>
      </c>
      <c r="G22" s="66">
        <f t="shared" si="1"/>
        <v>31</v>
      </c>
      <c r="H22" s="65">
        <f>VLOOKUP($A22,'Return Data'!$B$7:$R$1700,12,0)</f>
        <v>-7.6581000000000001</v>
      </c>
      <c r="I22" s="66">
        <f t="shared" si="2"/>
        <v>31</v>
      </c>
      <c r="J22" s="65">
        <f>VLOOKUP($A22,'Return Data'!$B$7:$R$1700,13,0)</f>
        <v>-11.139699999999999</v>
      </c>
      <c r="K22" s="66">
        <f t="shared" si="3"/>
        <v>29</v>
      </c>
      <c r="L22" s="65">
        <f>VLOOKUP($A22,'Return Data'!$B$7:$R$1700,17,0)</f>
        <v>-4.2561</v>
      </c>
      <c r="M22" s="66">
        <f>RANK(L22,L$8:L$40,0)</f>
        <v>23</v>
      </c>
      <c r="N22" s="65">
        <f>VLOOKUP($A22,'Return Data'!$B$7:$R$1700,14,0)</f>
        <v>-2.0232000000000001</v>
      </c>
      <c r="O22" s="66">
        <f>RANK(N22,N$8:N$40,0)</f>
        <v>24</v>
      </c>
      <c r="P22" s="65"/>
      <c r="Q22" s="66"/>
      <c r="R22" s="65">
        <f>VLOOKUP($A22,'Return Data'!$B$7:$R$1700,16,0)</f>
        <v>1.0406</v>
      </c>
      <c r="S22" s="67">
        <f t="shared" si="4"/>
        <v>30</v>
      </c>
    </row>
    <row r="23" spans="1:19" x14ac:dyDescent="0.3">
      <c r="A23" s="63" t="s">
        <v>512</v>
      </c>
      <c r="B23" s="64">
        <f>VLOOKUP($A23,'Return Data'!$B$7:$R$1700,3,0)</f>
        <v>44015</v>
      </c>
      <c r="C23" s="65">
        <f>VLOOKUP($A23,'Return Data'!$B$7:$R$1700,4,0)</f>
        <v>9.8926999999999996</v>
      </c>
      <c r="D23" s="65">
        <f>VLOOKUP($A23,'Return Data'!$B$7:$R$1700,10,0)</f>
        <v>17.921900000000001</v>
      </c>
      <c r="E23" s="66">
        <f t="shared" si="0"/>
        <v>31</v>
      </c>
      <c r="F23" s="65">
        <f>VLOOKUP($A23,'Return Data'!$B$7:$R$1700,11,0)</f>
        <v>-11.057700000000001</v>
      </c>
      <c r="G23" s="66">
        <f t="shared" si="1"/>
        <v>30</v>
      </c>
      <c r="H23" s="65">
        <f>VLOOKUP($A23,'Return Data'!$B$7:$R$1700,12,0)</f>
        <v>-6.7061000000000002</v>
      </c>
      <c r="I23" s="66">
        <f t="shared" si="2"/>
        <v>30</v>
      </c>
      <c r="J23" s="65">
        <f>VLOOKUP($A23,'Return Data'!$B$7:$R$1700,13,0)</f>
        <v>-8.6740999999999993</v>
      </c>
      <c r="K23" s="66">
        <f t="shared" si="3"/>
        <v>24</v>
      </c>
      <c r="L23" s="65"/>
      <c r="M23" s="66"/>
      <c r="N23" s="65"/>
      <c r="O23" s="66"/>
      <c r="P23" s="65"/>
      <c r="Q23" s="66"/>
      <c r="R23" s="65">
        <f>VLOOKUP($A23,'Return Data'!$B$7:$R$1700,16,0)</f>
        <v>-0.69079999999999997</v>
      </c>
      <c r="S23" s="67">
        <f t="shared" si="4"/>
        <v>33</v>
      </c>
    </row>
    <row r="24" spans="1:19" x14ac:dyDescent="0.3">
      <c r="A24" s="63" t="s">
        <v>514</v>
      </c>
      <c r="B24" s="64">
        <f>VLOOKUP($A24,'Return Data'!$B$7:$R$1700,3,0)</f>
        <v>44015</v>
      </c>
      <c r="C24" s="65">
        <f>VLOOKUP($A24,'Return Data'!$B$7:$R$1700,4,0)</f>
        <v>10.0966</v>
      </c>
      <c r="D24" s="65">
        <f>VLOOKUP($A24,'Return Data'!$B$7:$R$1700,10,0)</f>
        <v>18.401900000000001</v>
      </c>
      <c r="E24" s="66">
        <f t="shared" si="0"/>
        <v>28</v>
      </c>
      <c r="F24" s="65">
        <f>VLOOKUP($A24,'Return Data'!$B$7:$R$1700,11,0)</f>
        <v>-9.1517999999999997</v>
      </c>
      <c r="G24" s="66">
        <f t="shared" si="1"/>
        <v>18</v>
      </c>
      <c r="H24" s="65">
        <f>VLOOKUP($A24,'Return Data'!$B$7:$R$1700,12,0)</f>
        <v>-4.5185000000000004</v>
      </c>
      <c r="I24" s="66">
        <f t="shared" si="2"/>
        <v>23</v>
      </c>
      <c r="J24" s="65">
        <f>VLOOKUP($A24,'Return Data'!$B$7:$R$1700,13,0)</f>
        <v>-4.7112999999999996</v>
      </c>
      <c r="K24" s="66">
        <f t="shared" si="3"/>
        <v>14</v>
      </c>
      <c r="L24" s="65"/>
      <c r="M24" s="66"/>
      <c r="N24" s="65"/>
      <c r="O24" s="66"/>
      <c r="P24" s="65"/>
      <c r="Q24" s="66"/>
      <c r="R24" s="65">
        <f>VLOOKUP($A24,'Return Data'!$B$7:$R$1700,16,0)</f>
        <v>0.47860000000000003</v>
      </c>
      <c r="S24" s="67">
        <f t="shared" si="4"/>
        <v>31</v>
      </c>
    </row>
    <row r="25" spans="1:19" x14ac:dyDescent="0.3">
      <c r="A25" s="63" t="s">
        <v>515</v>
      </c>
      <c r="B25" s="64">
        <f>VLOOKUP($A25,'Return Data'!$B$7:$R$1700,3,0)</f>
        <v>44015</v>
      </c>
      <c r="C25" s="65">
        <f>VLOOKUP($A25,'Return Data'!$B$7:$R$1700,4,0)</f>
        <v>111.59520932161099</v>
      </c>
      <c r="D25" s="65">
        <f>VLOOKUP($A25,'Return Data'!$B$7:$R$1700,10,0)</f>
        <v>19.567599999999999</v>
      </c>
      <c r="E25" s="66">
        <f t="shared" si="0"/>
        <v>18</v>
      </c>
      <c r="F25" s="65">
        <f>VLOOKUP($A25,'Return Data'!$B$7:$R$1700,11,0)</f>
        <v>-10.370100000000001</v>
      </c>
      <c r="G25" s="66">
        <f t="shared" si="1"/>
        <v>24</v>
      </c>
      <c r="H25" s="65">
        <f>VLOOKUP($A25,'Return Data'!$B$7:$R$1700,12,0)</f>
        <v>-5.4245999999999999</v>
      </c>
      <c r="I25" s="66">
        <f t="shared" si="2"/>
        <v>26</v>
      </c>
      <c r="J25" s="65">
        <f>VLOOKUP($A25,'Return Data'!$B$7:$R$1700,13,0)</f>
        <v>-12.1333</v>
      </c>
      <c r="K25" s="66">
        <f t="shared" si="3"/>
        <v>30</v>
      </c>
      <c r="L25" s="65">
        <f>VLOOKUP($A25,'Return Data'!$B$7:$R$1700,17,0)</f>
        <v>-8.6928999999999998</v>
      </c>
      <c r="M25" s="66">
        <f>RANK(L25,L$8:L$40,0)</f>
        <v>26</v>
      </c>
      <c r="N25" s="65">
        <f>VLOOKUP($A25,'Return Data'!$B$7:$R$1700,14,0)</f>
        <v>-4.2093999999999996</v>
      </c>
      <c r="O25" s="66">
        <f>RANK(N25,N$8:N$40,0)</f>
        <v>25</v>
      </c>
      <c r="P25" s="65">
        <f>VLOOKUP($A25,'Return Data'!$B$7:$R$1700,15,0)</f>
        <v>-0.46760000000000002</v>
      </c>
      <c r="Q25" s="66">
        <f>RANK(P25,P$8:P$40,0)</f>
        <v>21</v>
      </c>
      <c r="R25" s="65">
        <f>VLOOKUP($A25,'Return Data'!$B$7:$R$1700,16,0)</f>
        <v>10.014900000000001</v>
      </c>
      <c r="S25" s="67">
        <f t="shared" si="4"/>
        <v>18</v>
      </c>
    </row>
    <row r="26" spans="1:19" x14ac:dyDescent="0.3">
      <c r="A26" s="63" t="s">
        <v>517</v>
      </c>
      <c r="B26" s="64">
        <f>VLOOKUP($A26,'Return Data'!$B$7:$R$1700,3,0)</f>
        <v>44015</v>
      </c>
      <c r="C26" s="65">
        <f>VLOOKUP($A26,'Return Data'!$B$7:$R$1700,4,0)</f>
        <v>94.5809074623496</v>
      </c>
      <c r="D26" s="65">
        <f>VLOOKUP($A26,'Return Data'!$B$7:$R$1700,10,0)</f>
        <v>24.3721</v>
      </c>
      <c r="E26" s="66">
        <f t="shared" si="0"/>
        <v>1</v>
      </c>
      <c r="F26" s="65">
        <f>VLOOKUP($A26,'Return Data'!$B$7:$R$1700,11,0)</f>
        <v>-10.6991</v>
      </c>
      <c r="G26" s="66">
        <f t="shared" si="1"/>
        <v>27</v>
      </c>
      <c r="H26" s="65">
        <f>VLOOKUP($A26,'Return Data'!$B$7:$R$1700,12,0)</f>
        <v>-3.7109000000000001</v>
      </c>
      <c r="I26" s="66">
        <f t="shared" si="2"/>
        <v>19</v>
      </c>
      <c r="J26" s="65">
        <f>VLOOKUP($A26,'Return Data'!$B$7:$R$1700,13,0)</f>
        <v>-6.1409000000000002</v>
      </c>
      <c r="K26" s="66">
        <f t="shared" si="3"/>
        <v>17</v>
      </c>
      <c r="L26" s="65">
        <f>VLOOKUP($A26,'Return Data'!$B$7:$R$1700,17,0)</f>
        <v>0.2079</v>
      </c>
      <c r="M26" s="66">
        <f>RANK(L26,L$8:L$40,0)</f>
        <v>13</v>
      </c>
      <c r="N26" s="65">
        <f>VLOOKUP($A26,'Return Data'!$B$7:$R$1700,14,0)</f>
        <v>0.80679999999999996</v>
      </c>
      <c r="O26" s="66">
        <f>RANK(N26,N$8:N$40,0)</f>
        <v>14</v>
      </c>
      <c r="P26" s="65">
        <f>VLOOKUP($A26,'Return Data'!$B$7:$R$1700,15,0)</f>
        <v>4.8159999999999998</v>
      </c>
      <c r="Q26" s="66">
        <f>RANK(P26,P$8:P$40,0)</f>
        <v>9</v>
      </c>
      <c r="R26" s="65">
        <f>VLOOKUP($A26,'Return Data'!$B$7:$R$1700,16,0)</f>
        <v>11.5129</v>
      </c>
      <c r="S26" s="67">
        <f t="shared" si="4"/>
        <v>9</v>
      </c>
    </row>
    <row r="27" spans="1:19" x14ac:dyDescent="0.3">
      <c r="A27" s="63" t="s">
        <v>520</v>
      </c>
      <c r="B27" s="64">
        <f>VLOOKUP($A27,'Return Data'!$B$7:$R$1700,3,0)</f>
        <v>44015</v>
      </c>
      <c r="C27" s="65">
        <f>VLOOKUP($A27,'Return Data'!$B$7:$R$1700,4,0)</f>
        <v>24.989000000000001</v>
      </c>
      <c r="D27" s="65">
        <f>VLOOKUP($A27,'Return Data'!$B$7:$R$1700,10,0)</f>
        <v>22.285299999999999</v>
      </c>
      <c r="E27" s="66">
        <f t="shared" si="0"/>
        <v>6</v>
      </c>
      <c r="F27" s="65">
        <f>VLOOKUP($A27,'Return Data'!$B$7:$R$1700,11,0)</f>
        <v>-8.4686000000000003</v>
      </c>
      <c r="G27" s="66">
        <f t="shared" si="1"/>
        <v>14</v>
      </c>
      <c r="H27" s="65">
        <f>VLOOKUP($A27,'Return Data'!$B$7:$R$1700,12,0)</f>
        <v>-2.7437999999999998</v>
      </c>
      <c r="I27" s="66">
        <f t="shared" si="2"/>
        <v>13</v>
      </c>
      <c r="J27" s="65">
        <f>VLOOKUP($A27,'Return Data'!$B$7:$R$1700,13,0)</f>
        <v>-6.6565000000000003</v>
      </c>
      <c r="K27" s="66">
        <f t="shared" si="3"/>
        <v>19</v>
      </c>
      <c r="L27" s="65">
        <f>VLOOKUP($A27,'Return Data'!$B$7:$R$1700,17,0)</f>
        <v>-1.7171000000000001</v>
      </c>
      <c r="M27" s="66">
        <f>RANK(L27,L$8:L$40,0)</f>
        <v>17</v>
      </c>
      <c r="N27" s="65">
        <f>VLOOKUP($A27,'Return Data'!$B$7:$R$1700,14,0)</f>
        <v>0.4017</v>
      </c>
      <c r="O27" s="66">
        <f>RANK(N27,N$8:N$40,0)</f>
        <v>15</v>
      </c>
      <c r="P27" s="65">
        <f>VLOOKUP($A27,'Return Data'!$B$7:$R$1700,15,0)</f>
        <v>5.1607000000000003</v>
      </c>
      <c r="Q27" s="66">
        <f>RANK(P27,P$8:P$40,0)</f>
        <v>8</v>
      </c>
      <c r="R27" s="65">
        <f>VLOOKUP($A27,'Return Data'!$B$7:$R$1700,16,0)</f>
        <v>10.2241</v>
      </c>
      <c r="S27" s="67">
        <f t="shared" si="4"/>
        <v>14</v>
      </c>
    </row>
    <row r="28" spans="1:19" x14ac:dyDescent="0.3">
      <c r="A28" s="63" t="s">
        <v>521</v>
      </c>
      <c r="B28" s="64">
        <f>VLOOKUP($A28,'Return Data'!$B$7:$R$1700,3,0)</f>
        <v>44015</v>
      </c>
      <c r="C28" s="65">
        <f>VLOOKUP($A28,'Return Data'!$B$7:$R$1700,4,0)</f>
        <v>100.2573</v>
      </c>
      <c r="D28" s="65">
        <f>VLOOKUP($A28,'Return Data'!$B$7:$R$1700,10,0)</f>
        <v>18.004300000000001</v>
      </c>
      <c r="E28" s="66">
        <f t="shared" si="0"/>
        <v>30</v>
      </c>
      <c r="F28" s="65">
        <f>VLOOKUP($A28,'Return Data'!$B$7:$R$1700,11,0)</f>
        <v>-9.3348999999999993</v>
      </c>
      <c r="G28" s="66">
        <f t="shared" si="1"/>
        <v>19</v>
      </c>
      <c r="H28" s="65">
        <f>VLOOKUP($A28,'Return Data'!$B$7:$R$1700,12,0)</f>
        <v>-3.7404999999999999</v>
      </c>
      <c r="I28" s="66">
        <f t="shared" si="2"/>
        <v>21</v>
      </c>
      <c r="J28" s="65">
        <f>VLOOKUP($A28,'Return Data'!$B$7:$R$1700,13,0)</f>
        <v>-4.2506000000000004</v>
      </c>
      <c r="K28" s="66">
        <f t="shared" si="3"/>
        <v>11</v>
      </c>
      <c r="L28" s="65">
        <f>VLOOKUP($A28,'Return Data'!$B$7:$R$1700,17,0)</f>
        <v>4.2302999999999997</v>
      </c>
      <c r="M28" s="66">
        <f>RANK(L28,L$8:L$40,0)</f>
        <v>3</v>
      </c>
      <c r="N28" s="65">
        <f>VLOOKUP($A28,'Return Data'!$B$7:$R$1700,14,0)</f>
        <v>2.9022000000000001</v>
      </c>
      <c r="O28" s="66">
        <f>RANK(N28,N$8:N$40,0)</f>
        <v>9</v>
      </c>
      <c r="P28" s="65">
        <f>VLOOKUP($A28,'Return Data'!$B$7:$R$1700,15,0)</f>
        <v>3.4049999999999998</v>
      </c>
      <c r="Q28" s="66">
        <f>RANK(P28,P$8:P$40,0)</f>
        <v>15</v>
      </c>
      <c r="R28" s="65">
        <f>VLOOKUP($A28,'Return Data'!$B$7:$R$1700,16,0)</f>
        <v>8.1207999999999991</v>
      </c>
      <c r="S28" s="67">
        <f t="shared" si="4"/>
        <v>20</v>
      </c>
    </row>
    <row r="29" spans="1:19" x14ac:dyDescent="0.3">
      <c r="A29" s="63" t="s">
        <v>524</v>
      </c>
      <c r="B29" s="64">
        <f>VLOOKUP($A29,'Return Data'!$B$7:$R$1700,3,0)</f>
        <v>44015</v>
      </c>
      <c r="C29" s="65">
        <f>VLOOKUP($A29,'Return Data'!$B$7:$R$1700,4,0)</f>
        <v>10.3931</v>
      </c>
      <c r="D29" s="65">
        <f>VLOOKUP($A29,'Return Data'!$B$7:$R$1700,10,0)</f>
        <v>19.292300000000001</v>
      </c>
      <c r="E29" s="66">
        <f t="shared" si="0"/>
        <v>21</v>
      </c>
      <c r="F29" s="65">
        <f>VLOOKUP($A29,'Return Data'!$B$7:$R$1700,11,0)</f>
        <v>-5.6356999999999999</v>
      </c>
      <c r="G29" s="66">
        <f t="shared" si="1"/>
        <v>8</v>
      </c>
      <c r="H29" s="65">
        <f>VLOOKUP($A29,'Return Data'!$B$7:$R$1700,12,0)</f>
        <v>0.10879999999999999</v>
      </c>
      <c r="I29" s="66">
        <f t="shared" si="2"/>
        <v>4</v>
      </c>
      <c r="J29" s="65"/>
      <c r="K29" s="66"/>
      <c r="L29" s="65"/>
      <c r="M29" s="66"/>
      <c r="N29" s="65"/>
      <c r="O29" s="66"/>
      <c r="P29" s="65"/>
      <c r="Q29" s="66"/>
      <c r="R29" s="65">
        <f>VLOOKUP($A29,'Return Data'!$B$7:$R$1700,16,0)</f>
        <v>3.931</v>
      </c>
      <c r="S29" s="67">
        <f t="shared" si="4"/>
        <v>26</v>
      </c>
    </row>
    <row r="30" spans="1:19" x14ac:dyDescent="0.3">
      <c r="A30" s="63" t="s">
        <v>527</v>
      </c>
      <c r="B30" s="64">
        <f>VLOOKUP($A30,'Return Data'!$B$7:$R$1700,3,0)</f>
        <v>44015</v>
      </c>
      <c r="C30" s="65">
        <f>VLOOKUP($A30,'Return Data'!$B$7:$R$1700,4,0)</f>
        <v>14.563000000000001</v>
      </c>
      <c r="D30" s="65">
        <f>VLOOKUP($A30,'Return Data'!$B$7:$R$1700,10,0)</f>
        <v>22.770199999999999</v>
      </c>
      <c r="E30" s="66">
        <f t="shared" si="0"/>
        <v>5</v>
      </c>
      <c r="F30" s="65">
        <f>VLOOKUP($A30,'Return Data'!$B$7:$R$1700,11,0)</f>
        <v>-7.6947000000000001</v>
      </c>
      <c r="G30" s="66">
        <f t="shared" si="1"/>
        <v>12</v>
      </c>
      <c r="H30" s="65">
        <f>VLOOKUP($A30,'Return Data'!$B$7:$R$1700,12,0)</f>
        <v>2.75E-2</v>
      </c>
      <c r="I30" s="66">
        <f t="shared" si="2"/>
        <v>5</v>
      </c>
      <c r="J30" s="65">
        <f>VLOOKUP($A30,'Return Data'!$B$7:$R$1700,13,0)</f>
        <v>-4.2664</v>
      </c>
      <c r="K30" s="66">
        <f t="shared" ref="K30:K40" si="7">RANK(J30,J$8:J$40,0)</f>
        <v>12</v>
      </c>
      <c r="L30" s="65">
        <f>VLOOKUP($A30,'Return Data'!$B$7:$R$1700,17,0)</f>
        <v>3.8955000000000002</v>
      </c>
      <c r="M30" s="66">
        <f>RANK(L30,L$8:L$40,0)</f>
        <v>5</v>
      </c>
      <c r="N30" s="65">
        <f>VLOOKUP($A30,'Return Data'!$B$7:$R$1700,14,0)</f>
        <v>5.0873999999999997</v>
      </c>
      <c r="O30" s="66">
        <f>RANK(N30,N$8:N$40,0)</f>
        <v>4</v>
      </c>
      <c r="P30" s="65"/>
      <c r="Q30" s="66"/>
      <c r="R30" s="65">
        <f>VLOOKUP($A30,'Return Data'!$B$7:$R$1700,16,0)</f>
        <v>7.9158999999999997</v>
      </c>
      <c r="S30" s="67">
        <f t="shared" si="4"/>
        <v>21</v>
      </c>
    </row>
    <row r="31" spans="1:19" x14ac:dyDescent="0.3">
      <c r="A31" s="63" t="s">
        <v>529</v>
      </c>
      <c r="B31" s="64">
        <f>VLOOKUP($A31,'Return Data'!$B$7:$R$1700,3,0)</f>
        <v>44015</v>
      </c>
      <c r="C31" s="65">
        <f>VLOOKUP($A31,'Return Data'!$B$7:$R$1700,4,0)</f>
        <v>11.049099999999999</v>
      </c>
      <c r="D31" s="65">
        <f>VLOOKUP($A31,'Return Data'!$B$7:$R$1700,10,0)</f>
        <v>20.558900000000001</v>
      </c>
      <c r="E31" s="66">
        <f t="shared" si="0"/>
        <v>14</v>
      </c>
      <c r="F31" s="65">
        <f>VLOOKUP($A31,'Return Data'!$B$7:$R$1700,11,0)</f>
        <v>-4.9458000000000002</v>
      </c>
      <c r="G31" s="66">
        <f t="shared" si="1"/>
        <v>5</v>
      </c>
      <c r="H31" s="65">
        <f>VLOOKUP($A31,'Return Data'!$B$7:$R$1700,12,0)</f>
        <v>-0.4173</v>
      </c>
      <c r="I31" s="66">
        <f t="shared" si="2"/>
        <v>8</v>
      </c>
      <c r="J31" s="65">
        <f>VLOOKUP($A31,'Return Data'!$B$7:$R$1700,13,0)</f>
        <v>2.1212</v>
      </c>
      <c r="K31" s="66">
        <f t="shared" si="7"/>
        <v>2</v>
      </c>
      <c r="L31" s="65"/>
      <c r="M31" s="66"/>
      <c r="N31" s="65"/>
      <c r="O31" s="66"/>
      <c r="P31" s="65"/>
      <c r="Q31" s="66"/>
      <c r="R31" s="65">
        <f>VLOOKUP($A31,'Return Data'!$B$7:$R$1700,16,0)</f>
        <v>5.69</v>
      </c>
      <c r="S31" s="67">
        <f t="shared" si="4"/>
        <v>24</v>
      </c>
    </row>
    <row r="32" spans="1:19" x14ac:dyDescent="0.3">
      <c r="A32" s="63" t="s">
        <v>530</v>
      </c>
      <c r="B32" s="64">
        <f>VLOOKUP($A32,'Return Data'!$B$7:$R$1700,3,0)</f>
        <v>44015</v>
      </c>
      <c r="C32" s="65">
        <f>VLOOKUP($A32,'Return Data'!$B$7:$R$1700,4,0)</f>
        <v>42.192900000000002</v>
      </c>
      <c r="D32" s="65">
        <f>VLOOKUP($A32,'Return Data'!$B$7:$R$1700,10,0)</f>
        <v>23.744800000000001</v>
      </c>
      <c r="E32" s="66">
        <f t="shared" si="0"/>
        <v>4</v>
      </c>
      <c r="F32" s="65">
        <f>VLOOKUP($A32,'Return Data'!$B$7:$R$1700,11,0)</f>
        <v>-23.237300000000001</v>
      </c>
      <c r="G32" s="66">
        <f t="shared" si="1"/>
        <v>33</v>
      </c>
      <c r="H32" s="65">
        <f>VLOOKUP($A32,'Return Data'!$B$7:$R$1700,12,0)</f>
        <v>-18.425699999999999</v>
      </c>
      <c r="I32" s="66">
        <f t="shared" si="2"/>
        <v>33</v>
      </c>
      <c r="J32" s="65">
        <f>VLOOKUP($A32,'Return Data'!$B$7:$R$1700,13,0)</f>
        <v>-22.913</v>
      </c>
      <c r="K32" s="66">
        <f t="shared" si="7"/>
        <v>32</v>
      </c>
      <c r="L32" s="65">
        <f>VLOOKUP($A32,'Return Data'!$B$7:$R$1700,17,0)</f>
        <v>-11.324400000000001</v>
      </c>
      <c r="M32" s="66">
        <f t="shared" ref="M32:M40" si="8">RANK(L32,L$8:L$40,0)</f>
        <v>27</v>
      </c>
      <c r="N32" s="65">
        <f>VLOOKUP($A32,'Return Data'!$B$7:$R$1700,14,0)</f>
        <v>-5.8704000000000001</v>
      </c>
      <c r="O32" s="66">
        <f t="shared" ref="O32:O40" si="9">RANK(N32,N$8:N$40,0)</f>
        <v>26</v>
      </c>
      <c r="P32" s="65">
        <f>VLOOKUP($A32,'Return Data'!$B$7:$R$1700,15,0)</f>
        <v>1.0590999999999999</v>
      </c>
      <c r="Q32" s="66">
        <f t="shared" ref="Q32:Q40" si="10">RANK(P32,P$8:P$40,0)</f>
        <v>20</v>
      </c>
      <c r="R32" s="65">
        <f>VLOOKUP($A32,'Return Data'!$B$7:$R$1700,16,0)</f>
        <v>10.021599999999999</v>
      </c>
      <c r="S32" s="67">
        <f t="shared" si="4"/>
        <v>17</v>
      </c>
    </row>
    <row r="33" spans="1:19" x14ac:dyDescent="0.3">
      <c r="A33" s="63" t="s">
        <v>536</v>
      </c>
      <c r="B33" s="64">
        <f>VLOOKUP($A33,'Return Data'!$B$7:$R$1700,3,0)</f>
        <v>44015</v>
      </c>
      <c r="C33" s="65">
        <f>VLOOKUP($A33,'Return Data'!$B$7:$R$1700,4,0)</f>
        <v>63.85</v>
      </c>
      <c r="D33" s="65">
        <f>VLOOKUP($A33,'Return Data'!$B$7:$R$1700,10,0)</f>
        <v>20.767900000000001</v>
      </c>
      <c r="E33" s="66">
        <f t="shared" si="0"/>
        <v>12</v>
      </c>
      <c r="F33" s="65">
        <f>VLOOKUP($A33,'Return Data'!$B$7:$R$1700,11,0)</f>
        <v>-10.911099999999999</v>
      </c>
      <c r="G33" s="66">
        <f t="shared" si="1"/>
        <v>28</v>
      </c>
      <c r="H33" s="65">
        <f>VLOOKUP($A33,'Return Data'!$B$7:$R$1700,12,0)</f>
        <v>-5.6032000000000002</v>
      </c>
      <c r="I33" s="66">
        <f t="shared" si="2"/>
        <v>28</v>
      </c>
      <c r="J33" s="65">
        <f>VLOOKUP($A33,'Return Data'!$B$7:$R$1700,13,0)</f>
        <v>-7.6645000000000003</v>
      </c>
      <c r="K33" s="66">
        <f t="shared" si="7"/>
        <v>21</v>
      </c>
      <c r="L33" s="65">
        <f>VLOOKUP($A33,'Return Data'!$B$7:$R$1700,17,0)</f>
        <v>-1.9068000000000001</v>
      </c>
      <c r="M33" s="66">
        <f t="shared" si="8"/>
        <v>19</v>
      </c>
      <c r="N33" s="65">
        <f>VLOOKUP($A33,'Return Data'!$B$7:$R$1700,14,0)</f>
        <v>-0.18190000000000001</v>
      </c>
      <c r="O33" s="66">
        <f t="shared" si="9"/>
        <v>17</v>
      </c>
      <c r="P33" s="65">
        <f>VLOOKUP($A33,'Return Data'!$B$7:$R$1700,15,0)</f>
        <v>1.8192999999999999</v>
      </c>
      <c r="Q33" s="66">
        <f t="shared" si="10"/>
        <v>19</v>
      </c>
      <c r="R33" s="65">
        <f>VLOOKUP($A33,'Return Data'!$B$7:$R$1700,16,0)</f>
        <v>11.9535</v>
      </c>
      <c r="S33" s="67">
        <f t="shared" si="4"/>
        <v>8</v>
      </c>
    </row>
    <row r="34" spans="1:19" x14ac:dyDescent="0.3">
      <c r="A34" s="63" t="s">
        <v>538</v>
      </c>
      <c r="B34" s="64">
        <f>VLOOKUP($A34,'Return Data'!$B$7:$R$1700,3,0)</f>
        <v>44015</v>
      </c>
      <c r="C34" s="65">
        <f>VLOOKUP($A34,'Return Data'!$B$7:$R$1700,4,0)</f>
        <v>71.81</v>
      </c>
      <c r="D34" s="65">
        <f>VLOOKUP($A34,'Return Data'!$B$7:$R$1700,10,0)</f>
        <v>20.123799999999999</v>
      </c>
      <c r="E34" s="66">
        <f t="shared" si="0"/>
        <v>16</v>
      </c>
      <c r="F34" s="65">
        <f>VLOOKUP($A34,'Return Data'!$B$7:$R$1700,11,0)</f>
        <v>-7.2582000000000004</v>
      </c>
      <c r="G34" s="66">
        <f t="shared" si="1"/>
        <v>11</v>
      </c>
      <c r="H34" s="65">
        <f>VLOOKUP($A34,'Return Data'!$B$7:$R$1700,12,0)</f>
        <v>-1.8319000000000001</v>
      </c>
      <c r="I34" s="66">
        <f t="shared" si="2"/>
        <v>11</v>
      </c>
      <c r="J34" s="65">
        <f>VLOOKUP($A34,'Return Data'!$B$7:$R$1700,13,0)</f>
        <v>-6.8250000000000002</v>
      </c>
      <c r="K34" s="66">
        <f t="shared" si="7"/>
        <v>20</v>
      </c>
      <c r="L34" s="65">
        <f>VLOOKUP($A34,'Return Data'!$B$7:$R$1700,17,0)</f>
        <v>-1.7866</v>
      </c>
      <c r="M34" s="66">
        <f t="shared" si="8"/>
        <v>18</v>
      </c>
      <c r="N34" s="65">
        <f>VLOOKUP($A34,'Return Data'!$B$7:$R$1700,14,0)</f>
        <v>2.3052999999999999</v>
      </c>
      <c r="O34" s="66">
        <f t="shared" si="9"/>
        <v>11</v>
      </c>
      <c r="P34" s="65">
        <f>VLOOKUP($A34,'Return Data'!$B$7:$R$1700,15,0)</f>
        <v>7.0503999999999998</v>
      </c>
      <c r="Q34" s="66">
        <f t="shared" si="10"/>
        <v>3</v>
      </c>
      <c r="R34" s="65">
        <f>VLOOKUP($A34,'Return Data'!$B$7:$R$1700,16,0)</f>
        <v>10.1036</v>
      </c>
      <c r="S34" s="67">
        <f t="shared" si="4"/>
        <v>16</v>
      </c>
    </row>
    <row r="35" spans="1:19" x14ac:dyDescent="0.3">
      <c r="A35" s="63" t="s">
        <v>540</v>
      </c>
      <c r="B35" s="64">
        <f>VLOOKUP($A35,'Return Data'!$B$7:$R$1700,3,0)</f>
        <v>44015</v>
      </c>
      <c r="C35" s="65">
        <f>VLOOKUP($A35,'Return Data'!$B$7:$R$1700,4,0)</f>
        <v>134.5025</v>
      </c>
      <c r="D35" s="65">
        <f>VLOOKUP($A35,'Return Data'!$B$7:$R$1700,10,0)</f>
        <v>24.266500000000001</v>
      </c>
      <c r="E35" s="66">
        <f t="shared" si="0"/>
        <v>2</v>
      </c>
      <c r="F35" s="65">
        <f>VLOOKUP($A35,'Return Data'!$B$7:$R$1700,11,0)</f>
        <v>-4.5491999999999999</v>
      </c>
      <c r="G35" s="66">
        <f t="shared" si="1"/>
        <v>4</v>
      </c>
      <c r="H35" s="65">
        <f>VLOOKUP($A35,'Return Data'!$B$7:$R$1700,12,0)</f>
        <v>-1.3357000000000001</v>
      </c>
      <c r="I35" s="66">
        <f t="shared" si="2"/>
        <v>10</v>
      </c>
      <c r="J35" s="65">
        <f>VLOOKUP($A35,'Return Data'!$B$7:$R$1700,13,0)</f>
        <v>-5.0823999999999998</v>
      </c>
      <c r="K35" s="66">
        <f t="shared" si="7"/>
        <v>15</v>
      </c>
      <c r="L35" s="65">
        <f>VLOOKUP($A35,'Return Data'!$B$7:$R$1700,17,0)</f>
        <v>2.6516999999999999</v>
      </c>
      <c r="M35" s="66">
        <f t="shared" si="8"/>
        <v>7</v>
      </c>
      <c r="N35" s="65">
        <f>VLOOKUP($A35,'Return Data'!$B$7:$R$1700,14,0)</f>
        <v>2.7984</v>
      </c>
      <c r="O35" s="66">
        <f t="shared" si="9"/>
        <v>10</v>
      </c>
      <c r="P35" s="65">
        <f>VLOOKUP($A35,'Return Data'!$B$7:$R$1700,15,0)</f>
        <v>6.2981999999999996</v>
      </c>
      <c r="Q35" s="66">
        <f t="shared" si="10"/>
        <v>6</v>
      </c>
      <c r="R35" s="65">
        <f>VLOOKUP($A35,'Return Data'!$B$7:$R$1700,16,0)</f>
        <v>14.414</v>
      </c>
      <c r="S35" s="67">
        <f t="shared" si="4"/>
        <v>3</v>
      </c>
    </row>
    <row r="36" spans="1:19" x14ac:dyDescent="0.3">
      <c r="A36" s="63" t="s">
        <v>543</v>
      </c>
      <c r="B36" s="64">
        <f>VLOOKUP($A36,'Return Data'!$B$7:$R$1700,3,0)</f>
        <v>44015</v>
      </c>
      <c r="C36" s="65">
        <f>VLOOKUP($A36,'Return Data'!$B$7:$R$1700,4,0)</f>
        <v>289.32908686527401</v>
      </c>
      <c r="D36" s="65">
        <f>VLOOKUP($A36,'Return Data'!$B$7:$R$1700,10,0)</f>
        <v>18.2042</v>
      </c>
      <c r="E36" s="66">
        <f t="shared" si="0"/>
        <v>29</v>
      </c>
      <c r="F36" s="65">
        <f>VLOOKUP($A36,'Return Data'!$B$7:$R$1700,11,0)</f>
        <v>-8.1790000000000003</v>
      </c>
      <c r="G36" s="66">
        <f t="shared" si="1"/>
        <v>13</v>
      </c>
      <c r="H36" s="65">
        <f>VLOOKUP($A36,'Return Data'!$B$7:$R$1700,12,0)</f>
        <v>-2.9588999999999999</v>
      </c>
      <c r="I36" s="66">
        <f t="shared" si="2"/>
        <v>15</v>
      </c>
      <c r="J36" s="65">
        <f>VLOOKUP($A36,'Return Data'!$B$7:$R$1700,13,0)</f>
        <v>-3.1480000000000001</v>
      </c>
      <c r="K36" s="66">
        <f t="shared" si="7"/>
        <v>8</v>
      </c>
      <c r="L36" s="65">
        <f>VLOOKUP($A36,'Return Data'!$B$7:$R$1700,17,0)</f>
        <v>3.4681000000000002</v>
      </c>
      <c r="M36" s="66">
        <f t="shared" si="8"/>
        <v>6</v>
      </c>
      <c r="N36" s="65">
        <f>VLOOKUP($A36,'Return Data'!$B$7:$R$1700,14,0)</f>
        <v>5.4470999999999998</v>
      </c>
      <c r="O36" s="66">
        <f t="shared" si="9"/>
        <v>3</v>
      </c>
      <c r="P36" s="65">
        <f>VLOOKUP($A36,'Return Data'!$B$7:$R$1700,15,0)</f>
        <v>6.9040999999999997</v>
      </c>
      <c r="Q36" s="66">
        <f t="shared" si="10"/>
        <v>4</v>
      </c>
      <c r="R36" s="65">
        <f>VLOOKUP($A36,'Return Data'!$B$7:$R$1700,16,0)</f>
        <v>14.707599999999999</v>
      </c>
      <c r="S36" s="67">
        <f t="shared" si="4"/>
        <v>2</v>
      </c>
    </row>
    <row r="37" spans="1:19" x14ac:dyDescent="0.3">
      <c r="A37" s="63" t="s">
        <v>545</v>
      </c>
      <c r="B37" s="64">
        <f>VLOOKUP($A37,'Return Data'!$B$7:$R$1700,3,0)</f>
        <v>44015</v>
      </c>
      <c r="C37" s="65">
        <f>VLOOKUP($A37,'Return Data'!$B$7:$R$1700,4,0)</f>
        <v>16.436399999999999</v>
      </c>
      <c r="D37" s="65">
        <f>VLOOKUP($A37,'Return Data'!$B$7:$R$1700,10,0)</f>
        <v>17.8093</v>
      </c>
      <c r="E37" s="66">
        <f t="shared" si="0"/>
        <v>32</v>
      </c>
      <c r="F37" s="65">
        <f>VLOOKUP($A37,'Return Data'!$B$7:$R$1700,11,0)</f>
        <v>-7.0228999999999999</v>
      </c>
      <c r="G37" s="66">
        <f t="shared" si="1"/>
        <v>10</v>
      </c>
      <c r="H37" s="65">
        <f>VLOOKUP($A37,'Return Data'!$B$7:$R$1700,12,0)</f>
        <v>-2.3433000000000002</v>
      </c>
      <c r="I37" s="66">
        <f t="shared" si="2"/>
        <v>12</v>
      </c>
      <c r="J37" s="65">
        <f>VLOOKUP($A37,'Return Data'!$B$7:$R$1700,13,0)</f>
        <v>-3.6271</v>
      </c>
      <c r="K37" s="66">
        <f t="shared" si="7"/>
        <v>10</v>
      </c>
      <c r="L37" s="65">
        <f>VLOOKUP($A37,'Return Data'!$B$7:$R$1700,17,0)</f>
        <v>0.90869999999999995</v>
      </c>
      <c r="M37" s="66">
        <f t="shared" si="8"/>
        <v>9</v>
      </c>
      <c r="N37" s="65">
        <f>VLOOKUP($A37,'Return Data'!$B$7:$R$1700,14,0)</f>
        <v>3.0518999999999998</v>
      </c>
      <c r="O37" s="66">
        <f t="shared" si="9"/>
        <v>7</v>
      </c>
      <c r="P37" s="65">
        <f>VLOOKUP($A37,'Return Data'!$B$7:$R$1700,15,0)</f>
        <v>4.2361000000000004</v>
      </c>
      <c r="Q37" s="66">
        <f t="shared" si="10"/>
        <v>11</v>
      </c>
      <c r="R37" s="65">
        <f>VLOOKUP($A37,'Return Data'!$B$7:$R$1700,16,0)</f>
        <v>7.8578999999999999</v>
      </c>
      <c r="S37" s="67">
        <f t="shared" si="4"/>
        <v>22</v>
      </c>
    </row>
    <row r="38" spans="1:19" x14ac:dyDescent="0.3">
      <c r="A38" s="63" t="s">
        <v>546</v>
      </c>
      <c r="B38" s="64">
        <f>VLOOKUP($A38,'Return Data'!$B$7:$R$1700,3,0)</f>
        <v>44015</v>
      </c>
      <c r="C38" s="65">
        <f>VLOOKUP($A38,'Return Data'!$B$7:$R$1700,4,0)</f>
        <v>88.420100000000005</v>
      </c>
      <c r="D38" s="65">
        <f>VLOOKUP($A38,'Return Data'!$B$7:$R$1700,10,0)</f>
        <v>18.784800000000001</v>
      </c>
      <c r="E38" s="66">
        <f t="shared" si="0"/>
        <v>27</v>
      </c>
      <c r="F38" s="65">
        <f>VLOOKUP($A38,'Return Data'!$B$7:$R$1700,11,0)</f>
        <v>-8.5536999999999992</v>
      </c>
      <c r="G38" s="66">
        <f t="shared" si="1"/>
        <v>16</v>
      </c>
      <c r="H38" s="65">
        <f>VLOOKUP($A38,'Return Data'!$B$7:$R$1700,12,0)</f>
        <v>-2.7519</v>
      </c>
      <c r="I38" s="66">
        <f t="shared" si="2"/>
        <v>14</v>
      </c>
      <c r="J38" s="65">
        <f>VLOOKUP($A38,'Return Data'!$B$7:$R$1700,13,0)</f>
        <v>-4.6036999999999999</v>
      </c>
      <c r="K38" s="66">
        <f t="shared" si="7"/>
        <v>13</v>
      </c>
      <c r="L38" s="65">
        <f>VLOOKUP($A38,'Return Data'!$B$7:$R$1700,17,0)</f>
        <v>1.4624999999999999</v>
      </c>
      <c r="M38" s="66">
        <f t="shared" si="8"/>
        <v>8</v>
      </c>
      <c r="N38" s="65">
        <f>VLOOKUP($A38,'Return Data'!$B$7:$R$1700,14,0)</f>
        <v>4.3830999999999998</v>
      </c>
      <c r="O38" s="66">
        <f t="shared" si="9"/>
        <v>5</v>
      </c>
      <c r="P38" s="65">
        <f>VLOOKUP($A38,'Return Data'!$B$7:$R$1700,15,0)</f>
        <v>6.4691000000000001</v>
      </c>
      <c r="Q38" s="66">
        <f t="shared" si="10"/>
        <v>5</v>
      </c>
      <c r="R38" s="65">
        <f>VLOOKUP($A38,'Return Data'!$B$7:$R$1700,16,0)</f>
        <v>11.4754</v>
      </c>
      <c r="S38" s="67">
        <f t="shared" si="4"/>
        <v>10</v>
      </c>
    </row>
    <row r="39" spans="1:19" x14ac:dyDescent="0.3">
      <c r="A39" s="63" t="s">
        <v>549</v>
      </c>
      <c r="B39" s="64">
        <f>VLOOKUP($A39,'Return Data'!$B$7:$R$1700,3,0)</f>
        <v>44015</v>
      </c>
      <c r="C39" s="65">
        <f>VLOOKUP($A39,'Return Data'!$B$7:$R$1700,4,0)</f>
        <v>271.11816909976699</v>
      </c>
      <c r="D39" s="65">
        <f>VLOOKUP($A39,'Return Data'!$B$7:$R$1700,10,0)</f>
        <v>20.662700000000001</v>
      </c>
      <c r="E39" s="66">
        <f t="shared" si="0"/>
        <v>13</v>
      </c>
      <c r="F39" s="65">
        <f>VLOOKUP($A39,'Return Data'!$B$7:$R$1700,11,0)</f>
        <v>-9.6811000000000007</v>
      </c>
      <c r="G39" s="66">
        <f t="shared" si="1"/>
        <v>22</v>
      </c>
      <c r="H39" s="65">
        <f>VLOOKUP($A39,'Return Data'!$B$7:$R$1700,12,0)</f>
        <v>-5.2367999999999997</v>
      </c>
      <c r="I39" s="66">
        <f t="shared" si="2"/>
        <v>24</v>
      </c>
      <c r="J39" s="65">
        <f>VLOOKUP($A39,'Return Data'!$B$7:$R$1700,13,0)</f>
        <v>-8.9612999999999996</v>
      </c>
      <c r="K39" s="66">
        <f t="shared" si="7"/>
        <v>25</v>
      </c>
      <c r="L39" s="65">
        <f>VLOOKUP($A39,'Return Data'!$B$7:$R$1700,17,0)</f>
        <v>-0.80089999999999995</v>
      </c>
      <c r="M39" s="66">
        <f t="shared" si="8"/>
        <v>16</v>
      </c>
      <c r="N39" s="65">
        <f>VLOOKUP($A39,'Return Data'!$B$7:$R$1700,14,0)</f>
        <v>0.192</v>
      </c>
      <c r="O39" s="66">
        <f t="shared" si="9"/>
        <v>16</v>
      </c>
      <c r="P39" s="65">
        <f>VLOOKUP($A39,'Return Data'!$B$7:$R$1700,15,0)</f>
        <v>3.1259000000000001</v>
      </c>
      <c r="Q39" s="66">
        <f t="shared" si="10"/>
        <v>17</v>
      </c>
      <c r="R39" s="65">
        <f>VLOOKUP($A39,'Return Data'!$B$7:$R$1700,16,0)</f>
        <v>14.2608</v>
      </c>
      <c r="S39" s="67">
        <f t="shared" si="4"/>
        <v>4</v>
      </c>
    </row>
    <row r="40" spans="1:19" x14ac:dyDescent="0.3">
      <c r="A40" s="63" t="s">
        <v>551</v>
      </c>
      <c r="B40" s="64">
        <f>VLOOKUP($A40,'Return Data'!$B$7:$R$1700,3,0)</f>
        <v>44015</v>
      </c>
      <c r="C40" s="65">
        <f>VLOOKUP($A40,'Return Data'!$B$7:$R$1700,4,0)</f>
        <v>157.64644504767301</v>
      </c>
      <c r="D40" s="65">
        <f>VLOOKUP($A40,'Return Data'!$B$7:$R$1700,10,0)</f>
        <v>24.0764</v>
      </c>
      <c r="E40" s="66">
        <f t="shared" si="0"/>
        <v>3</v>
      </c>
      <c r="F40" s="65">
        <f>VLOOKUP($A40,'Return Data'!$B$7:$R$1700,11,0)</f>
        <v>-9.5749999999999993</v>
      </c>
      <c r="G40" s="66">
        <f t="shared" si="1"/>
        <v>20</v>
      </c>
      <c r="H40" s="65">
        <f>VLOOKUP($A40,'Return Data'!$B$7:$R$1700,12,0)</f>
        <v>-3.7082999999999999</v>
      </c>
      <c r="I40" s="66">
        <f t="shared" si="2"/>
        <v>18</v>
      </c>
      <c r="J40" s="65">
        <f>VLOOKUP($A40,'Return Data'!$B$7:$R$1700,13,0)</f>
        <v>-9.5792000000000002</v>
      </c>
      <c r="K40" s="66">
        <f t="shared" si="7"/>
        <v>27</v>
      </c>
      <c r="L40" s="65">
        <f>VLOOKUP($A40,'Return Data'!$B$7:$R$1700,17,0)</f>
        <v>-3.5434999999999999</v>
      </c>
      <c r="M40" s="66">
        <f t="shared" si="8"/>
        <v>22</v>
      </c>
      <c r="N40" s="65">
        <f>VLOOKUP($A40,'Return Data'!$B$7:$R$1700,14,0)</f>
        <v>-1.1987000000000001</v>
      </c>
      <c r="O40" s="66">
        <f t="shared" si="9"/>
        <v>22</v>
      </c>
      <c r="P40" s="65">
        <f>VLOOKUP($A40,'Return Data'!$B$7:$R$1700,15,0)</f>
        <v>3.7948</v>
      </c>
      <c r="Q40" s="66">
        <f t="shared" si="10"/>
        <v>13</v>
      </c>
      <c r="R40" s="65">
        <f>VLOOKUP($A40,'Return Data'!$B$7:$R$1700,16,0)</f>
        <v>11.412800000000001</v>
      </c>
      <c r="S40" s="67">
        <f t="shared" si="4"/>
        <v>11</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20.256727272727272</v>
      </c>
      <c r="E42" s="74"/>
      <c r="F42" s="75">
        <f>AVERAGE(F8:F40)</f>
        <v>-8.691330303030302</v>
      </c>
      <c r="G42" s="74"/>
      <c r="H42" s="75">
        <f>AVERAGE(H8:H40)</f>
        <v>-3.4995151515151508</v>
      </c>
      <c r="I42" s="74"/>
      <c r="J42" s="75">
        <f>AVERAGE(J8:J40)</f>
        <v>-6.0587</v>
      </c>
      <c r="K42" s="74"/>
      <c r="L42" s="75">
        <f>AVERAGE(L8:L40)</f>
        <v>-0.72367777777777764</v>
      </c>
      <c r="M42" s="74"/>
      <c r="N42" s="75">
        <f>AVERAGE(N8:N40)</f>
        <v>1.2295615384615386</v>
      </c>
      <c r="O42" s="74"/>
      <c r="P42" s="75">
        <f>AVERAGE(P8:P40)</f>
        <v>4.4278714285714278</v>
      </c>
      <c r="Q42" s="74"/>
      <c r="R42" s="75">
        <f>AVERAGE(R8:R40)</f>
        <v>8.5230727272727282</v>
      </c>
      <c r="S42" s="76"/>
    </row>
    <row r="43" spans="1:19" x14ac:dyDescent="0.3">
      <c r="A43" s="73" t="s">
        <v>28</v>
      </c>
      <c r="B43" s="74"/>
      <c r="C43" s="74"/>
      <c r="D43" s="75">
        <f>MIN(D8:D40)</f>
        <v>14.540100000000001</v>
      </c>
      <c r="E43" s="74"/>
      <c r="F43" s="75">
        <f>MIN(F8:F40)</f>
        <v>-23.237300000000001</v>
      </c>
      <c r="G43" s="74"/>
      <c r="H43" s="75">
        <f>MIN(H8:H40)</f>
        <v>-18.425699999999999</v>
      </c>
      <c r="I43" s="74"/>
      <c r="J43" s="75">
        <f>MIN(J8:J40)</f>
        <v>-22.913</v>
      </c>
      <c r="K43" s="74"/>
      <c r="L43" s="75">
        <f>MIN(L8:L40)</f>
        <v>-11.324400000000001</v>
      </c>
      <c r="M43" s="74"/>
      <c r="N43" s="75">
        <f>MIN(N8:N40)</f>
        <v>-5.8704000000000001</v>
      </c>
      <c r="O43" s="74"/>
      <c r="P43" s="75">
        <f>MIN(P8:P40)</f>
        <v>-0.46760000000000002</v>
      </c>
      <c r="Q43" s="74"/>
      <c r="R43" s="75">
        <f>MIN(R8:R40)</f>
        <v>-0.69079999999999997</v>
      </c>
      <c r="S43" s="76"/>
    </row>
    <row r="44" spans="1:19" ht="15" thickBot="1" x14ac:dyDescent="0.35">
      <c r="A44" s="77" t="s">
        <v>29</v>
      </c>
      <c r="B44" s="78"/>
      <c r="C44" s="78"/>
      <c r="D44" s="79">
        <f>MAX(D8:D40)</f>
        <v>24.3721</v>
      </c>
      <c r="E44" s="78"/>
      <c r="F44" s="79">
        <f>MAX(F8:F40)</f>
        <v>-2.6381999999999999</v>
      </c>
      <c r="G44" s="78"/>
      <c r="H44" s="79">
        <f>MAX(H8:H40)</f>
        <v>3.1785000000000001</v>
      </c>
      <c r="I44" s="78"/>
      <c r="J44" s="79">
        <f>MAX(J8:J40)</f>
        <v>2.1890999999999998</v>
      </c>
      <c r="K44" s="78"/>
      <c r="L44" s="79">
        <f>MAX(L8:L40)</f>
        <v>6.5789</v>
      </c>
      <c r="M44" s="78"/>
      <c r="N44" s="79">
        <f>MAX(N8:N40)</f>
        <v>6.3329000000000004</v>
      </c>
      <c r="O44" s="78"/>
      <c r="P44" s="79">
        <f>MAX(P8:P40)</f>
        <v>7.6609999999999996</v>
      </c>
      <c r="Q44" s="78"/>
      <c r="R44" s="79">
        <f>MAX(R8:R40)</f>
        <v>17.994800000000001</v>
      </c>
      <c r="S44" s="80"/>
    </row>
    <row r="45" spans="1:19" x14ac:dyDescent="0.3">
      <c r="A45" s="112" t="s">
        <v>433</v>
      </c>
    </row>
    <row r="46" spans="1:19" x14ac:dyDescent="0.3">
      <c r="A46" s="14" t="s">
        <v>340</v>
      </c>
    </row>
  </sheetData>
  <sheetProtection algorithmName="SHA-512" hashValue="+YtBAalVpOpwBNvA+Hnel6QMNBfk73u8Ijv+DATHTdrEKwNrSZWrAHiEZSlX5qu9dHgTN1evatGMUZkEdSD5SA==" saltValue="KPc9nKZ6JZ18kb+SKZNlw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dimension ref="A1:T1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1665</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617</v>
      </c>
      <c r="B8" s="64">
        <f>VLOOKUP($A8,'Return Data'!$B$7:$R$1700,3,0)</f>
        <v>44015</v>
      </c>
      <c r="C8" s="65">
        <f>VLOOKUP($A8,'Return Data'!$B$7:$R$1700,4,0)</f>
        <v>50.67</v>
      </c>
      <c r="D8" s="65">
        <f>VLOOKUP($A8,'Return Data'!$B$7:$R$1700,10,0)</f>
        <v>32.852600000000002</v>
      </c>
      <c r="E8" s="66">
        <f>RANK(D8,D$8:D$10,0)</f>
        <v>1</v>
      </c>
      <c r="F8" s="65">
        <f>VLOOKUP($A8,'Return Data'!$B$7:$R$1700,11,0)</f>
        <v>-6.7194000000000003</v>
      </c>
      <c r="G8" s="66">
        <f>RANK(F8,F$8:F$10,0)</f>
        <v>1</v>
      </c>
      <c r="H8" s="65">
        <f>VLOOKUP($A8,'Return Data'!$B$7:$R$1700,12,0)</f>
        <v>0.5756</v>
      </c>
      <c r="I8" s="66">
        <f>RANK(H8,H$8:H$10,0)</f>
        <v>1</v>
      </c>
      <c r="J8" s="65">
        <f>VLOOKUP($A8,'Return Data'!$B$7:$R$1700,13,0)</f>
        <v>-4.2698</v>
      </c>
      <c r="K8" s="66">
        <f>RANK(J8,J$8:J$10,0)</f>
        <v>1</v>
      </c>
      <c r="L8" s="65">
        <f>VLOOKUP($A8,'Return Data'!$B$7:$R$1700,17,0)</f>
        <v>1.1121000000000001</v>
      </c>
      <c r="M8" s="66">
        <f>RANK(L8,L$8:L$10,0)</f>
        <v>1</v>
      </c>
      <c r="N8" s="65">
        <f>VLOOKUP($A8,'Return Data'!$B$7:$R$1700,14,0)</f>
        <v>6.3396999999999997</v>
      </c>
      <c r="O8" s="66">
        <f>RANK(N8,N$8:N$10,0)</f>
        <v>1</v>
      </c>
      <c r="P8" s="65">
        <f>VLOOKUP($A8,'Return Data'!$B$7:$R$1700,15,0)</f>
        <v>9.5007000000000001</v>
      </c>
      <c r="Q8" s="66">
        <f>RANK(P8,P$8:P$10,0)</f>
        <v>1</v>
      </c>
      <c r="R8" s="65">
        <f>VLOOKUP($A8,'Return Data'!$B$7:$R$1700,16,0)</f>
        <v>15.2316</v>
      </c>
      <c r="S8" s="67">
        <f>RANK(R8,R$8:R$10,0)</f>
        <v>1</v>
      </c>
    </row>
    <row r="9" spans="1:20" x14ac:dyDescent="0.3">
      <c r="A9" s="63" t="s">
        <v>619</v>
      </c>
      <c r="B9" s="64">
        <f>VLOOKUP($A9,'Return Data'!$B$7:$R$1700,3,0)</f>
        <v>44015</v>
      </c>
      <c r="C9" s="65">
        <f>VLOOKUP($A9,'Return Data'!$B$7:$R$1700,4,0)</f>
        <v>53.56</v>
      </c>
      <c r="D9" s="65">
        <f>VLOOKUP($A9,'Return Data'!$B$7:$R$1700,10,0)</f>
        <v>31.458200000000001</v>
      </c>
      <c r="E9" s="66">
        <f>RANK(D9,D$8:D$10,0)</f>
        <v>2</v>
      </c>
      <c r="F9" s="65">
        <f>VLOOKUP($A9,'Return Data'!$B$7:$R$1700,11,0)</f>
        <v>-11.8775</v>
      </c>
      <c r="G9" s="66">
        <f>RANK(F9,F$8:F$10,0)</f>
        <v>3</v>
      </c>
      <c r="H9" s="65">
        <f>VLOOKUP($A9,'Return Data'!$B$7:$R$1700,12,0)</f>
        <v>-5.6195000000000004</v>
      </c>
      <c r="I9" s="66">
        <f>RANK(H9,H$8:H$10,0)</f>
        <v>3</v>
      </c>
      <c r="J9" s="65">
        <f>VLOOKUP($A9,'Return Data'!$B$7:$R$1700,13,0)</f>
        <v>-8.0547000000000004</v>
      </c>
      <c r="K9" s="66">
        <f>RANK(J9,J$8:J$10,0)</f>
        <v>2</v>
      </c>
      <c r="L9" s="65">
        <f>VLOOKUP($A9,'Return Data'!$B$7:$R$1700,17,0)</f>
        <v>3.0800000000000001E-2</v>
      </c>
      <c r="M9" s="66">
        <f>RANK(L9,L$8:L$10,0)</f>
        <v>2</v>
      </c>
      <c r="N9" s="65">
        <f>VLOOKUP($A9,'Return Data'!$B$7:$R$1700,14,0)</f>
        <v>6.0140000000000002</v>
      </c>
      <c r="O9" s="66">
        <f>RANK(N9,N$8:N$10,0)</f>
        <v>2</v>
      </c>
      <c r="P9" s="65">
        <f>VLOOKUP($A9,'Return Data'!$B$7:$R$1700,15,0)</f>
        <v>7.6833999999999998</v>
      </c>
      <c r="Q9" s="66">
        <f>RANK(P9,P$8:P$10,0)</f>
        <v>2</v>
      </c>
      <c r="R9" s="65">
        <f>VLOOKUP($A9,'Return Data'!$B$7:$R$1700,16,0)</f>
        <v>11.6387</v>
      </c>
      <c r="S9" s="67">
        <f>RANK(R9,R$8:R$10,0)</f>
        <v>2</v>
      </c>
    </row>
    <row r="10" spans="1:20" x14ac:dyDescent="0.3">
      <c r="A10" s="63" t="s">
        <v>620</v>
      </c>
      <c r="B10" s="64">
        <f>VLOOKUP($A10,'Return Data'!$B$7:$R$1700,3,0)</f>
        <v>44015</v>
      </c>
      <c r="C10" s="65">
        <f>VLOOKUP($A10,'Return Data'!$B$7:$R$1700,4,0)</f>
        <v>28.7094895086131</v>
      </c>
      <c r="D10" s="65">
        <f>VLOOKUP($A10,'Return Data'!$B$7:$R$1700,10,0)</f>
        <v>28.349499999999999</v>
      </c>
      <c r="E10" s="66">
        <f>RANK(D10,D$8:D$10,0)</f>
        <v>3</v>
      </c>
      <c r="F10" s="65">
        <f>VLOOKUP($A10,'Return Data'!$B$7:$R$1700,11,0)</f>
        <v>-11.1525</v>
      </c>
      <c r="G10" s="66">
        <f>RANK(F10,F$8:F$10,0)</f>
        <v>2</v>
      </c>
      <c r="H10" s="65">
        <f>VLOOKUP($A10,'Return Data'!$B$7:$R$1700,12,0)</f>
        <v>-5.0186999999999999</v>
      </c>
      <c r="I10" s="66">
        <f>RANK(H10,H$8:H$10,0)</f>
        <v>2</v>
      </c>
      <c r="J10" s="65">
        <f>VLOOKUP($A10,'Return Data'!$B$7:$R$1700,13,0)</f>
        <v>-12.9674</v>
      </c>
      <c r="K10" s="66">
        <f>RANK(J10,J$8:J$10,0)</f>
        <v>3</v>
      </c>
      <c r="L10" s="65">
        <f>VLOOKUP($A10,'Return Data'!$B$7:$R$1700,17,0)</f>
        <v>-6.2447999999999997</v>
      </c>
      <c r="M10" s="66">
        <f>RANK(L10,L$8:L$10,0)</f>
        <v>3</v>
      </c>
      <c r="N10" s="65">
        <f>VLOOKUP($A10,'Return Data'!$B$7:$R$1700,14,0)</f>
        <v>-3.3812000000000002</v>
      </c>
      <c r="O10" s="66">
        <f>RANK(N10,N$8:N$10,0)</f>
        <v>3</v>
      </c>
      <c r="P10" s="65">
        <f>VLOOKUP($A10,'Return Data'!$B$7:$R$1700,15,0)</f>
        <v>1.9801</v>
      </c>
      <c r="Q10" s="66">
        <f>RANK(P10,P$8:P$10,0)</f>
        <v>3</v>
      </c>
      <c r="R10" s="65">
        <f>VLOOKUP($A10,'Return Data'!$B$7:$R$1700,16,0)</f>
        <v>6.9968000000000004</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30.88676666666667</v>
      </c>
      <c r="E12" s="74"/>
      <c r="F12" s="75">
        <f>AVERAGE(F8:F10)</f>
        <v>-9.9164666666666665</v>
      </c>
      <c r="G12" s="74"/>
      <c r="H12" s="75">
        <f>AVERAGE(H8:H10)</f>
        <v>-3.3542000000000001</v>
      </c>
      <c r="I12" s="74"/>
      <c r="J12" s="75">
        <f>AVERAGE(J8:J10)</f>
        <v>-8.4306333333333328</v>
      </c>
      <c r="K12" s="74"/>
      <c r="L12" s="75">
        <f>AVERAGE(L8:L10)</f>
        <v>-1.7006333333333332</v>
      </c>
      <c r="M12" s="74"/>
      <c r="N12" s="75">
        <f>AVERAGE(N8:N10)</f>
        <v>2.9908333333333332</v>
      </c>
      <c r="O12" s="74"/>
      <c r="P12" s="75">
        <f>AVERAGE(P8:P10)</f>
        <v>6.388066666666667</v>
      </c>
      <c r="Q12" s="74"/>
      <c r="R12" s="75">
        <f>AVERAGE(R8:R10)</f>
        <v>11.289033333333334</v>
      </c>
      <c r="S12" s="76"/>
    </row>
    <row r="13" spans="1:20" x14ac:dyDescent="0.3">
      <c r="A13" s="73" t="s">
        <v>28</v>
      </c>
      <c r="B13" s="74"/>
      <c r="C13" s="74"/>
      <c r="D13" s="75">
        <f>MIN(D8:D10)</f>
        <v>28.349499999999999</v>
      </c>
      <c r="E13" s="74"/>
      <c r="F13" s="75">
        <f>MIN(F8:F10)</f>
        <v>-11.8775</v>
      </c>
      <c r="G13" s="74"/>
      <c r="H13" s="75">
        <f>MIN(H8:H10)</f>
        <v>-5.6195000000000004</v>
      </c>
      <c r="I13" s="74"/>
      <c r="J13" s="75">
        <f>MIN(J8:J10)</f>
        <v>-12.9674</v>
      </c>
      <c r="K13" s="74"/>
      <c r="L13" s="75">
        <f>MIN(L8:L10)</f>
        <v>-6.2447999999999997</v>
      </c>
      <c r="M13" s="74"/>
      <c r="N13" s="75">
        <f>MIN(N8:N10)</f>
        <v>-3.3812000000000002</v>
      </c>
      <c r="O13" s="74"/>
      <c r="P13" s="75">
        <f>MIN(P8:P10)</f>
        <v>1.9801</v>
      </c>
      <c r="Q13" s="74"/>
      <c r="R13" s="75">
        <f>MIN(R8:R10)</f>
        <v>6.9968000000000004</v>
      </c>
      <c r="S13" s="76"/>
    </row>
    <row r="14" spans="1:20" ht="15" thickBot="1" x14ac:dyDescent="0.35">
      <c r="A14" s="77" t="s">
        <v>29</v>
      </c>
      <c r="B14" s="78"/>
      <c r="C14" s="78"/>
      <c r="D14" s="79">
        <f>MAX(D8:D10)</f>
        <v>32.852600000000002</v>
      </c>
      <c r="E14" s="78"/>
      <c r="F14" s="79">
        <f>MAX(F8:F10)</f>
        <v>-6.7194000000000003</v>
      </c>
      <c r="G14" s="78"/>
      <c r="H14" s="79">
        <f>MAX(H8:H10)</f>
        <v>0.5756</v>
      </c>
      <c r="I14" s="78"/>
      <c r="J14" s="79">
        <f>MAX(J8:J10)</f>
        <v>-4.2698</v>
      </c>
      <c r="K14" s="78"/>
      <c r="L14" s="79">
        <f>MAX(L8:L10)</f>
        <v>1.1121000000000001</v>
      </c>
      <c r="M14" s="78"/>
      <c r="N14" s="79">
        <f>MAX(N8:N10)</f>
        <v>6.3396999999999997</v>
      </c>
      <c r="O14" s="78"/>
      <c r="P14" s="79">
        <f>MAX(P8:P10)</f>
        <v>9.5007000000000001</v>
      </c>
      <c r="Q14" s="78"/>
      <c r="R14" s="79">
        <f>MAX(R8:R10)</f>
        <v>15.2316</v>
      </c>
      <c r="S14" s="80"/>
    </row>
    <row r="15" spans="1:20" x14ac:dyDescent="0.3">
      <c r="A15" s="112" t="s">
        <v>433</v>
      </c>
    </row>
    <row r="16" spans="1:20" x14ac:dyDescent="0.3">
      <c r="A16" s="14" t="s">
        <v>340</v>
      </c>
    </row>
  </sheetData>
  <sheetProtection algorithmName="SHA-512" hashValue="j23BcdC61afir6L2vilP8kWTLeM8DgImNVOkFuSqVX892648aDLWEAYCfnS10Dq013UFQQZV2IE+c40azhYvCQ==" saltValue="Mg22sZl4K6c67ekHRxsRi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FA2CDA9-A616-40D8-A3FE-50C5DF5A16AF}"/>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dimension ref="A1:T1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1666</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616</v>
      </c>
      <c r="B8" s="64">
        <f>VLOOKUP($A8,'Return Data'!$B$7:$R$1700,3,0)</f>
        <v>44015</v>
      </c>
      <c r="C8" s="65">
        <f>VLOOKUP($A8,'Return Data'!$B$7:$R$1700,4,0)</f>
        <v>45.93</v>
      </c>
      <c r="D8" s="65">
        <f>VLOOKUP($A8,'Return Data'!$B$7:$R$1700,10,0)</f>
        <v>32.477600000000002</v>
      </c>
      <c r="E8" s="66">
        <f>RANK(D8,D$8:D$10,0)</f>
        <v>1</v>
      </c>
      <c r="F8" s="65">
        <f>VLOOKUP($A8,'Return Data'!$B$7:$R$1700,11,0)</f>
        <v>-7.2309000000000001</v>
      </c>
      <c r="G8" s="66">
        <f>RANK(F8,F$8:F$10,0)</f>
        <v>1</v>
      </c>
      <c r="H8" s="65">
        <f>VLOOKUP($A8,'Return Data'!$B$7:$R$1700,12,0)</f>
        <v>-0.2606</v>
      </c>
      <c r="I8" s="66">
        <f>RANK(H8,H$8:H$10,0)</f>
        <v>1</v>
      </c>
      <c r="J8" s="65">
        <f>VLOOKUP($A8,'Return Data'!$B$7:$R$1700,13,0)</f>
        <v>-5.2990000000000004</v>
      </c>
      <c r="K8" s="66">
        <f>RANK(J8,J$8:J$10,0)</f>
        <v>1</v>
      </c>
      <c r="L8" s="65">
        <f>VLOOKUP($A8,'Return Data'!$B$7:$R$1700,17,0)</f>
        <v>-2.1700000000000001E-2</v>
      </c>
      <c r="M8" s="66">
        <f>RANK(L8,L$8:L$10,0)</f>
        <v>1</v>
      </c>
      <c r="N8" s="65">
        <f>VLOOKUP($A8,'Return Data'!$B$7:$R$1700,14,0)</f>
        <v>5.0007000000000001</v>
      </c>
      <c r="O8" s="66">
        <f>RANK(N8,N$8:N$10,0)</f>
        <v>1</v>
      </c>
      <c r="P8" s="65">
        <f>VLOOKUP($A8,'Return Data'!$B$7:$R$1700,15,0)</f>
        <v>7.9972000000000003</v>
      </c>
      <c r="Q8" s="66">
        <f>RANK(P8,P$8:P$10,0)</f>
        <v>1</v>
      </c>
      <c r="R8" s="65">
        <f>VLOOKUP($A8,'Return Data'!$B$7:$R$1700,16,0)</f>
        <v>12.205299999999999</v>
      </c>
      <c r="S8" s="67">
        <f>RANK(R8,R$8:R$10,0)</f>
        <v>2</v>
      </c>
    </row>
    <row r="9" spans="1:20" x14ac:dyDescent="0.3">
      <c r="A9" s="63" t="s">
        <v>618</v>
      </c>
      <c r="B9" s="64">
        <f>VLOOKUP($A9,'Return Data'!$B$7:$R$1700,3,0)</f>
        <v>44015</v>
      </c>
      <c r="C9" s="65">
        <f>VLOOKUP($A9,'Return Data'!$B$7:$R$1700,4,0)</f>
        <v>48.613999999999997</v>
      </c>
      <c r="D9" s="65">
        <f>VLOOKUP($A9,'Return Data'!$B$7:$R$1700,10,0)</f>
        <v>31.0139</v>
      </c>
      <c r="E9" s="66">
        <f>RANK(D9,D$8:D$10,0)</f>
        <v>2</v>
      </c>
      <c r="F9" s="65">
        <f>VLOOKUP($A9,'Return Data'!$B$7:$R$1700,11,0)</f>
        <v>-12.4498</v>
      </c>
      <c r="G9" s="66">
        <f>RANK(F9,F$8:F$10,0)</f>
        <v>3</v>
      </c>
      <c r="H9" s="65">
        <f>VLOOKUP($A9,'Return Data'!$B$7:$R$1700,12,0)</f>
        <v>-6.5564999999999998</v>
      </c>
      <c r="I9" s="66">
        <f>RANK(H9,H$8:H$10,0)</f>
        <v>3</v>
      </c>
      <c r="J9" s="65">
        <f>VLOOKUP($A9,'Return Data'!$B$7:$R$1700,13,0)</f>
        <v>-9.3241999999999994</v>
      </c>
      <c r="K9" s="66">
        <f>RANK(J9,J$8:J$10,0)</f>
        <v>2</v>
      </c>
      <c r="L9" s="65">
        <f>VLOOKUP($A9,'Return Data'!$B$7:$R$1700,17,0)</f>
        <v>-1.3109999999999999</v>
      </c>
      <c r="M9" s="66">
        <f>RANK(L9,L$8:L$10,0)</f>
        <v>2</v>
      </c>
      <c r="N9" s="65">
        <f>VLOOKUP($A9,'Return Data'!$B$7:$R$1700,14,0)</f>
        <v>4.5598000000000001</v>
      </c>
      <c r="O9" s="66">
        <f>RANK(N9,N$8:N$10,0)</f>
        <v>2</v>
      </c>
      <c r="P9" s="65">
        <f>VLOOKUP($A9,'Return Data'!$B$7:$R$1700,15,0)</f>
        <v>6.0774999999999997</v>
      </c>
      <c r="Q9" s="66">
        <f>RANK(P9,P$8:P$10,0)</f>
        <v>2</v>
      </c>
      <c r="R9" s="65">
        <f>VLOOKUP($A9,'Return Data'!$B$7:$R$1700,16,0)</f>
        <v>11.1609</v>
      </c>
      <c r="S9" s="67">
        <f>RANK(R9,R$8:R$10,0)</f>
        <v>3</v>
      </c>
    </row>
    <row r="10" spans="1:20" x14ac:dyDescent="0.3">
      <c r="A10" s="63" t="s">
        <v>621</v>
      </c>
      <c r="B10" s="64">
        <f>VLOOKUP($A10,'Return Data'!$B$7:$R$1700,3,0)</f>
        <v>44015</v>
      </c>
      <c r="C10" s="65">
        <f>VLOOKUP($A10,'Return Data'!$B$7:$R$1700,4,0)</f>
        <v>238.53860656217199</v>
      </c>
      <c r="D10" s="65">
        <f>VLOOKUP($A10,'Return Data'!$B$7:$R$1700,10,0)</f>
        <v>28.158100000000001</v>
      </c>
      <c r="E10" s="66">
        <f>RANK(D10,D$8:D$10,0)</f>
        <v>3</v>
      </c>
      <c r="F10" s="65">
        <f>VLOOKUP($A10,'Return Data'!$B$7:$R$1700,11,0)</f>
        <v>-11.397500000000001</v>
      </c>
      <c r="G10" s="66">
        <f>RANK(F10,F$8:F$10,0)</f>
        <v>2</v>
      </c>
      <c r="H10" s="65">
        <f>VLOOKUP($A10,'Return Data'!$B$7:$R$1700,12,0)</f>
        <v>-5.4253</v>
      </c>
      <c r="I10" s="66">
        <f>RANK(H10,H$8:H$10,0)</f>
        <v>2</v>
      </c>
      <c r="J10" s="65">
        <f>VLOOKUP($A10,'Return Data'!$B$7:$R$1700,13,0)</f>
        <v>-13.4697</v>
      </c>
      <c r="K10" s="66">
        <f>RANK(J10,J$8:J$10,0)</f>
        <v>3</v>
      </c>
      <c r="L10" s="65">
        <f>VLOOKUP($A10,'Return Data'!$B$7:$R$1700,17,0)</f>
        <v>-6.8189000000000002</v>
      </c>
      <c r="M10" s="66">
        <f>RANK(L10,L$8:L$10,0)</f>
        <v>3</v>
      </c>
      <c r="N10" s="65">
        <f>VLOOKUP($A10,'Return Data'!$B$7:$R$1700,14,0)</f>
        <v>-4.0037000000000003</v>
      </c>
      <c r="O10" s="66">
        <f>RANK(N10,N$8:N$10,0)</f>
        <v>3</v>
      </c>
      <c r="P10" s="65">
        <f>VLOOKUP($A10,'Return Data'!$B$7:$R$1700,15,0)</f>
        <v>1.3146</v>
      </c>
      <c r="Q10" s="66">
        <f>RANK(P10,P$8:P$10,0)</f>
        <v>3</v>
      </c>
      <c r="R10" s="65">
        <f>VLOOKUP($A10,'Return Data'!$B$7:$R$1700,16,0)</f>
        <v>16.2957</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30.54986666666667</v>
      </c>
      <c r="E12" s="74"/>
      <c r="F12" s="75">
        <f>AVERAGE(F8:F10)</f>
        <v>-10.359400000000001</v>
      </c>
      <c r="G12" s="74"/>
      <c r="H12" s="75">
        <f>AVERAGE(H8:H10)</f>
        <v>-4.0808</v>
      </c>
      <c r="I12" s="74"/>
      <c r="J12" s="75">
        <f>AVERAGE(J8:J10)</f>
        <v>-9.3643000000000001</v>
      </c>
      <c r="K12" s="74"/>
      <c r="L12" s="75">
        <f>AVERAGE(L8:L10)</f>
        <v>-2.7172000000000001</v>
      </c>
      <c r="M12" s="74"/>
      <c r="N12" s="75">
        <f>AVERAGE(N8:N10)</f>
        <v>1.8522666666666669</v>
      </c>
      <c r="O12" s="74"/>
      <c r="P12" s="75">
        <f>AVERAGE(P8:P10)</f>
        <v>5.1297666666666668</v>
      </c>
      <c r="Q12" s="74"/>
      <c r="R12" s="75">
        <f>AVERAGE(R8:R10)</f>
        <v>13.220633333333334</v>
      </c>
      <c r="S12" s="76"/>
    </row>
    <row r="13" spans="1:20" x14ac:dyDescent="0.3">
      <c r="A13" s="73" t="s">
        <v>28</v>
      </c>
      <c r="B13" s="74"/>
      <c r="C13" s="74"/>
      <c r="D13" s="75">
        <f>MIN(D8:D10)</f>
        <v>28.158100000000001</v>
      </c>
      <c r="E13" s="74"/>
      <c r="F13" s="75">
        <f>MIN(F8:F10)</f>
        <v>-12.4498</v>
      </c>
      <c r="G13" s="74"/>
      <c r="H13" s="75">
        <f>MIN(H8:H10)</f>
        <v>-6.5564999999999998</v>
      </c>
      <c r="I13" s="74"/>
      <c r="J13" s="75">
        <f>MIN(J8:J10)</f>
        <v>-13.4697</v>
      </c>
      <c r="K13" s="74"/>
      <c r="L13" s="75">
        <f>MIN(L8:L10)</f>
        <v>-6.8189000000000002</v>
      </c>
      <c r="M13" s="74"/>
      <c r="N13" s="75">
        <f>MIN(N8:N10)</f>
        <v>-4.0037000000000003</v>
      </c>
      <c r="O13" s="74"/>
      <c r="P13" s="75">
        <f>MIN(P8:P10)</f>
        <v>1.3146</v>
      </c>
      <c r="Q13" s="74"/>
      <c r="R13" s="75">
        <f>MIN(R8:R10)</f>
        <v>11.1609</v>
      </c>
      <c r="S13" s="76"/>
    </row>
    <row r="14" spans="1:20" ht="15" thickBot="1" x14ac:dyDescent="0.35">
      <c r="A14" s="77" t="s">
        <v>29</v>
      </c>
      <c r="B14" s="78"/>
      <c r="C14" s="78"/>
      <c r="D14" s="79">
        <f>MAX(D8:D10)</f>
        <v>32.477600000000002</v>
      </c>
      <c r="E14" s="78"/>
      <c r="F14" s="79">
        <f>MAX(F8:F10)</f>
        <v>-7.2309000000000001</v>
      </c>
      <c r="G14" s="78"/>
      <c r="H14" s="79">
        <f>MAX(H8:H10)</f>
        <v>-0.2606</v>
      </c>
      <c r="I14" s="78"/>
      <c r="J14" s="79">
        <f>MAX(J8:J10)</f>
        <v>-5.2990000000000004</v>
      </c>
      <c r="K14" s="78"/>
      <c r="L14" s="79">
        <f>MAX(L8:L10)</f>
        <v>-2.1700000000000001E-2</v>
      </c>
      <c r="M14" s="78"/>
      <c r="N14" s="79">
        <f>MAX(N8:N10)</f>
        <v>5.0007000000000001</v>
      </c>
      <c r="O14" s="78"/>
      <c r="P14" s="79">
        <f>MAX(P8:P10)</f>
        <v>7.9972000000000003</v>
      </c>
      <c r="Q14" s="78"/>
      <c r="R14" s="79">
        <f>MAX(R8:R10)</f>
        <v>16.2957</v>
      </c>
      <c r="S14" s="80"/>
    </row>
    <row r="15" spans="1:20" x14ac:dyDescent="0.3">
      <c r="A15" s="112" t="s">
        <v>433</v>
      </c>
    </row>
    <row r="16" spans="1:20" x14ac:dyDescent="0.3">
      <c r="A16" s="14" t="s">
        <v>340</v>
      </c>
    </row>
  </sheetData>
  <sheetProtection algorithmName="SHA-512" hashValue="kSFYHo+rvA3jKzvaxL0xENAQ99gJULCAUKSlZjl2/aQt6AJI6Sqo0cLVpyvViOs0zk4a0hxGle66n8xGj4EmJA==" saltValue="0aEQcOo+2ad+SNGFlcPU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5326EF56-EA74-463B-80AF-25117A64E61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dimension ref="A1:T1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1668</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784</v>
      </c>
      <c r="B8" s="64">
        <f>VLOOKUP($A8,'Return Data'!$B$7:$R$1700,3,0)</f>
        <v>44015</v>
      </c>
      <c r="C8" s="65">
        <f>VLOOKUP($A8,'Return Data'!$B$7:$R$1700,4,0)</f>
        <v>157.13</v>
      </c>
      <c r="D8" s="65">
        <f>VLOOKUP($A8,'Return Data'!$B$7:$R$1700,10,0)</f>
        <v>28.018599999999999</v>
      </c>
      <c r="E8" s="66">
        <f t="shared" ref="E8:E13" si="0">RANK(D8,D$8:D$13,0)</f>
        <v>2</v>
      </c>
      <c r="F8" s="65">
        <f>VLOOKUP($A8,'Return Data'!$B$7:$R$1700,11,0)</f>
        <v>-9.4924999999999997</v>
      </c>
      <c r="G8" s="66">
        <f t="shared" ref="G8:G13" si="1">RANK(F8,F$8:F$13,0)</f>
        <v>4</v>
      </c>
      <c r="H8" s="65">
        <f>VLOOKUP($A8,'Return Data'!$B$7:$R$1700,12,0)</f>
        <v>-1.2382</v>
      </c>
      <c r="I8" s="66">
        <f t="shared" ref="I8:I13" si="2">RANK(H8,H$8:H$13,0)</f>
        <v>3</v>
      </c>
      <c r="J8" s="65">
        <f>VLOOKUP($A8,'Return Data'!$B$7:$R$1700,13,0)</f>
        <v>-5.4061000000000003</v>
      </c>
      <c r="K8" s="66">
        <f t="shared" ref="K8:K13" si="3">RANK(J8,J$8:J$13,0)</f>
        <v>4</v>
      </c>
      <c r="L8" s="65">
        <f>VLOOKUP($A8,'Return Data'!$B$7:$R$1700,17,0)</f>
        <v>-3.8997999999999999</v>
      </c>
      <c r="M8" s="66">
        <f>RANK(L8,L$8:L$13,0)</f>
        <v>3</v>
      </c>
      <c r="N8" s="65">
        <f>VLOOKUP($A8,'Return Data'!$B$7:$R$1700,14,0)</f>
        <v>-3.1349</v>
      </c>
      <c r="O8" s="66">
        <f>RANK(N8,N$8:N$13,0)</f>
        <v>4</v>
      </c>
      <c r="P8" s="65">
        <f>VLOOKUP($A8,'Return Data'!$B$7:$R$1700,15,0)</f>
        <v>1.9317</v>
      </c>
      <c r="Q8" s="66">
        <f>RANK(P8,P$8:P$13,0)</f>
        <v>5</v>
      </c>
      <c r="R8" s="65">
        <f>VLOOKUP($A8,'Return Data'!$B$7:$R$1700,16,0)</f>
        <v>6.8627000000000002</v>
      </c>
      <c r="S8" s="67">
        <f t="shared" ref="S8:S13" si="4">RANK(R8,R$8:R$13,0)</f>
        <v>4</v>
      </c>
    </row>
    <row r="9" spans="1:20" x14ac:dyDescent="0.3">
      <c r="A9" s="63" t="s">
        <v>786</v>
      </c>
      <c r="B9" s="64">
        <f>VLOOKUP($A9,'Return Data'!$B$7:$R$1700,3,0)</f>
        <v>44015</v>
      </c>
      <c r="C9" s="65">
        <f>VLOOKUP($A9,'Return Data'!$B$7:$R$1700,4,0)</f>
        <v>14.55</v>
      </c>
      <c r="D9" s="65">
        <f>VLOOKUP($A9,'Return Data'!$B$7:$R$1700,10,0)</f>
        <v>26.192499999999999</v>
      </c>
      <c r="E9" s="66">
        <f t="shared" si="0"/>
        <v>3</v>
      </c>
      <c r="F9" s="65">
        <f>VLOOKUP($A9,'Return Data'!$B$7:$R$1700,11,0)</f>
        <v>-13.7011</v>
      </c>
      <c r="G9" s="66">
        <f t="shared" si="1"/>
        <v>6</v>
      </c>
      <c r="H9" s="65">
        <f>VLOOKUP($A9,'Return Data'!$B$7:$R$1700,12,0)</f>
        <v>-10.7362</v>
      </c>
      <c r="I9" s="66">
        <f t="shared" si="2"/>
        <v>6</v>
      </c>
      <c r="J9" s="65">
        <f>VLOOKUP($A9,'Return Data'!$B$7:$R$1700,13,0)</f>
        <v>-15.2098</v>
      </c>
      <c r="K9" s="66">
        <f t="shared" si="3"/>
        <v>6</v>
      </c>
      <c r="L9" s="65">
        <f>VLOOKUP($A9,'Return Data'!$B$7:$R$1700,17,0)</f>
        <v>-7.8274999999999997</v>
      </c>
      <c r="M9" s="66">
        <f>RANK(L9,L$8:L$13,0)</f>
        <v>5</v>
      </c>
      <c r="N9" s="65">
        <f>VLOOKUP($A9,'Return Data'!$B$7:$R$1700,14,0)</f>
        <v>-5.0133999999999999</v>
      </c>
      <c r="O9" s="66">
        <f>RANK(N9,N$8:N$13,0)</f>
        <v>5</v>
      </c>
      <c r="P9" s="65">
        <f>VLOOKUP($A9,'Return Data'!$B$7:$R$1700,15,0)</f>
        <v>3.4803999999999999</v>
      </c>
      <c r="Q9" s="66">
        <f>RANK(P9,P$8:P$13,0)</f>
        <v>4</v>
      </c>
      <c r="R9" s="65">
        <f>VLOOKUP($A9,'Return Data'!$B$7:$R$1700,16,0)</f>
        <v>6.3010999999999999</v>
      </c>
      <c r="S9" s="67">
        <f t="shared" si="4"/>
        <v>5</v>
      </c>
    </row>
    <row r="10" spans="1:20" x14ac:dyDescent="0.3">
      <c r="A10" s="63" t="s">
        <v>787</v>
      </c>
      <c r="B10" s="64">
        <f>VLOOKUP($A10,'Return Data'!$B$7:$R$1700,3,0)</f>
        <v>44015</v>
      </c>
      <c r="C10" s="65">
        <f>VLOOKUP($A10,'Return Data'!$B$7:$R$1700,4,0)</f>
        <v>10.65</v>
      </c>
      <c r="D10" s="65">
        <f>VLOOKUP($A10,'Return Data'!$B$7:$R$1700,10,0)</f>
        <v>25.146899999999999</v>
      </c>
      <c r="E10" s="66">
        <f t="shared" si="0"/>
        <v>5</v>
      </c>
      <c r="F10" s="65">
        <f>VLOOKUP($A10,'Return Data'!$B$7:$R$1700,11,0)</f>
        <v>-4.0541</v>
      </c>
      <c r="G10" s="66">
        <f t="shared" si="1"/>
        <v>1</v>
      </c>
      <c r="H10" s="65">
        <f>VLOOKUP($A10,'Return Data'!$B$7:$R$1700,12,0)</f>
        <v>1.2357</v>
      </c>
      <c r="I10" s="66">
        <f t="shared" si="2"/>
        <v>1</v>
      </c>
      <c r="J10" s="65">
        <f>VLOOKUP($A10,'Return Data'!$B$7:$R$1700,13,0)</f>
        <v>3.8012000000000001</v>
      </c>
      <c r="K10" s="66">
        <f t="shared" si="3"/>
        <v>1</v>
      </c>
      <c r="L10" s="65"/>
      <c r="M10" s="66"/>
      <c r="N10" s="65"/>
      <c r="O10" s="66"/>
      <c r="P10" s="65"/>
      <c r="Q10" s="66"/>
      <c r="R10" s="65">
        <f>VLOOKUP($A10,'Return Data'!$B$7:$R$1700,16,0)</f>
        <v>4.1900000000000004</v>
      </c>
      <c r="S10" s="67">
        <f t="shared" si="4"/>
        <v>6</v>
      </c>
    </row>
    <row r="11" spans="1:20" x14ac:dyDescent="0.3">
      <c r="A11" s="63" t="s">
        <v>790</v>
      </c>
      <c r="B11" s="64">
        <f>VLOOKUP($A11,'Return Data'!$B$7:$R$1700,3,0)</f>
        <v>44015</v>
      </c>
      <c r="C11" s="65">
        <f>VLOOKUP($A11,'Return Data'!$B$7:$R$1700,4,0)</f>
        <v>53.16</v>
      </c>
      <c r="D11" s="65">
        <f>VLOOKUP($A11,'Return Data'!$B$7:$R$1700,10,0)</f>
        <v>25.6738</v>
      </c>
      <c r="E11" s="66">
        <f t="shared" si="0"/>
        <v>4</v>
      </c>
      <c r="F11" s="65">
        <f>VLOOKUP($A11,'Return Data'!$B$7:$R$1700,11,0)</f>
        <v>-6.0113000000000003</v>
      </c>
      <c r="G11" s="66">
        <f t="shared" si="1"/>
        <v>2</v>
      </c>
      <c r="H11" s="65">
        <f>VLOOKUP($A11,'Return Data'!$B$7:$R$1700,12,0)</f>
        <v>0.24510000000000001</v>
      </c>
      <c r="I11" s="66">
        <f t="shared" si="2"/>
        <v>2</v>
      </c>
      <c r="J11" s="65">
        <f>VLOOKUP($A11,'Return Data'!$B$7:$R$1700,13,0)</f>
        <v>-3.363</v>
      </c>
      <c r="K11" s="66">
        <f t="shared" si="3"/>
        <v>2</v>
      </c>
      <c r="L11" s="65">
        <f>VLOOKUP($A11,'Return Data'!$B$7:$R$1700,17,0)</f>
        <v>0.25459999999999999</v>
      </c>
      <c r="M11" s="66">
        <f>RANK(L11,L$8:L$13,0)</f>
        <v>2</v>
      </c>
      <c r="N11" s="65">
        <f>VLOOKUP($A11,'Return Data'!$B$7:$R$1700,14,0)</f>
        <v>4.1131000000000002</v>
      </c>
      <c r="O11" s="66">
        <f>RANK(N11,N$8:N$13,0)</f>
        <v>1</v>
      </c>
      <c r="P11" s="65">
        <f>VLOOKUP($A11,'Return Data'!$B$7:$R$1700,15,0)</f>
        <v>7.8068999999999997</v>
      </c>
      <c r="Q11" s="66">
        <f>RANK(P11,P$8:P$13,0)</f>
        <v>1</v>
      </c>
      <c r="R11" s="65">
        <f>VLOOKUP($A11,'Return Data'!$B$7:$R$1700,16,0)</f>
        <v>9.7393999999999998</v>
      </c>
      <c r="S11" s="67">
        <f t="shared" si="4"/>
        <v>1</v>
      </c>
    </row>
    <row r="12" spans="1:20" x14ac:dyDescent="0.3">
      <c r="A12" s="63" t="s">
        <v>792</v>
      </c>
      <c r="B12" s="64">
        <f>VLOOKUP($A12,'Return Data'!$B$7:$R$1700,3,0)</f>
        <v>44015</v>
      </c>
      <c r="C12" s="65">
        <f>VLOOKUP($A12,'Return Data'!$B$7:$R$1700,4,0)</f>
        <v>44.1327</v>
      </c>
      <c r="D12" s="65">
        <f>VLOOKUP($A12,'Return Data'!$B$7:$R$1700,10,0)</f>
        <v>28.6694</v>
      </c>
      <c r="E12" s="66">
        <f t="shared" si="0"/>
        <v>1</v>
      </c>
      <c r="F12" s="65">
        <f>VLOOKUP($A12,'Return Data'!$B$7:$R$1700,11,0)</f>
        <v>-10.037000000000001</v>
      </c>
      <c r="G12" s="66">
        <f t="shared" si="1"/>
        <v>5</v>
      </c>
      <c r="H12" s="65">
        <f>VLOOKUP($A12,'Return Data'!$B$7:$R$1700,12,0)</f>
        <v>-5.3174000000000001</v>
      </c>
      <c r="I12" s="66">
        <f t="shared" si="2"/>
        <v>5</v>
      </c>
      <c r="J12" s="65">
        <f>VLOOKUP($A12,'Return Data'!$B$7:$R$1700,13,0)</f>
        <v>-9.5748999999999995</v>
      </c>
      <c r="K12" s="66">
        <f t="shared" si="3"/>
        <v>5</v>
      </c>
      <c r="L12" s="65">
        <f>VLOOKUP($A12,'Return Data'!$B$7:$R$1700,17,0)</f>
        <v>-3.9725000000000001</v>
      </c>
      <c r="M12" s="66">
        <f>RANK(L12,L$8:L$13,0)</f>
        <v>4</v>
      </c>
      <c r="N12" s="65">
        <f>VLOOKUP($A12,'Return Data'!$B$7:$R$1700,14,0)</f>
        <v>0.74890000000000001</v>
      </c>
      <c r="O12" s="66">
        <f>RANK(N12,N$8:N$13,0)</f>
        <v>3</v>
      </c>
      <c r="P12" s="65">
        <f>VLOOKUP($A12,'Return Data'!$B$7:$R$1700,15,0)</f>
        <v>5.0960999999999999</v>
      </c>
      <c r="Q12" s="66">
        <f>RANK(P12,P$8:P$13,0)</f>
        <v>3</v>
      </c>
      <c r="R12" s="65">
        <f>VLOOKUP($A12,'Return Data'!$B$7:$R$1700,16,0)</f>
        <v>8.8350000000000009</v>
      </c>
      <c r="S12" s="67">
        <f t="shared" si="4"/>
        <v>2</v>
      </c>
    </row>
    <row r="13" spans="1:20" x14ac:dyDescent="0.3">
      <c r="A13" s="63" t="s">
        <v>793</v>
      </c>
      <c r="B13" s="64">
        <f>VLOOKUP($A13,'Return Data'!$B$7:$R$1700,3,0)</f>
        <v>44015</v>
      </c>
      <c r="C13" s="65">
        <f>VLOOKUP($A13,'Return Data'!$B$7:$R$1700,4,0)</f>
        <v>64.523600000000002</v>
      </c>
      <c r="D13" s="65">
        <f>VLOOKUP($A13,'Return Data'!$B$7:$R$1700,10,0)</f>
        <v>24.6462</v>
      </c>
      <c r="E13" s="66">
        <f t="shared" si="0"/>
        <v>6</v>
      </c>
      <c r="F13" s="65">
        <f>VLOOKUP($A13,'Return Data'!$B$7:$R$1700,11,0)</f>
        <v>-6.6757</v>
      </c>
      <c r="G13" s="66">
        <f t="shared" si="1"/>
        <v>3</v>
      </c>
      <c r="H13" s="65">
        <f>VLOOKUP($A13,'Return Data'!$B$7:$R$1700,12,0)</f>
        <v>-3.8149999999999999</v>
      </c>
      <c r="I13" s="66">
        <f t="shared" si="2"/>
        <v>4</v>
      </c>
      <c r="J13" s="65">
        <f>VLOOKUP($A13,'Return Data'!$B$7:$R$1700,13,0)</f>
        <v>-4.4794999999999998</v>
      </c>
      <c r="K13" s="66">
        <f t="shared" si="3"/>
        <v>3</v>
      </c>
      <c r="L13" s="65">
        <f>VLOOKUP($A13,'Return Data'!$B$7:$R$1700,17,0)</f>
        <v>0.26889999999999997</v>
      </c>
      <c r="M13" s="66">
        <f>RANK(L13,L$8:L$13,0)</f>
        <v>1</v>
      </c>
      <c r="N13" s="65">
        <f>VLOOKUP($A13,'Return Data'!$B$7:$R$1700,14,0)</f>
        <v>2.96</v>
      </c>
      <c r="O13" s="66">
        <f>RANK(N13,N$8:N$13,0)</f>
        <v>2</v>
      </c>
      <c r="P13" s="65">
        <f>VLOOKUP($A13,'Return Data'!$B$7:$R$1700,15,0)</f>
        <v>5.7949000000000002</v>
      </c>
      <c r="Q13" s="66">
        <f>RANK(P13,P$8:P$13,0)</f>
        <v>2</v>
      </c>
      <c r="R13" s="65">
        <f>VLOOKUP($A13,'Return Data'!$B$7:$R$1700,16,0)</f>
        <v>8.5724</v>
      </c>
      <c r="S13" s="67">
        <f t="shared" si="4"/>
        <v>3</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26.391233333333332</v>
      </c>
      <c r="E15" s="74"/>
      <c r="F15" s="75">
        <f>AVERAGE(F8:F13)</f>
        <v>-8.328616666666667</v>
      </c>
      <c r="G15" s="74"/>
      <c r="H15" s="75">
        <f>AVERAGE(H8:H13)</f>
        <v>-3.2710000000000004</v>
      </c>
      <c r="I15" s="74"/>
      <c r="J15" s="75">
        <f>AVERAGE(J8:J13)</f>
        <v>-5.7053499999999993</v>
      </c>
      <c r="K15" s="74"/>
      <c r="L15" s="75">
        <f>AVERAGE(L8:L13)</f>
        <v>-3.0352600000000001</v>
      </c>
      <c r="M15" s="74"/>
      <c r="N15" s="75">
        <f>AVERAGE(N8:N13)</f>
        <v>-6.525999999999979E-2</v>
      </c>
      <c r="O15" s="74"/>
      <c r="P15" s="75">
        <f>AVERAGE(P8:P13)</f>
        <v>4.8220000000000001</v>
      </c>
      <c r="Q15" s="74"/>
      <c r="R15" s="75">
        <f>AVERAGE(R8:R13)</f>
        <v>7.4167666666666676</v>
      </c>
      <c r="S15" s="76"/>
    </row>
    <row r="16" spans="1:20" x14ac:dyDescent="0.3">
      <c r="A16" s="73" t="s">
        <v>28</v>
      </c>
      <c r="B16" s="74"/>
      <c r="C16" s="74"/>
      <c r="D16" s="75">
        <f>MIN(D8:D13)</f>
        <v>24.6462</v>
      </c>
      <c r="E16" s="74"/>
      <c r="F16" s="75">
        <f>MIN(F8:F13)</f>
        <v>-13.7011</v>
      </c>
      <c r="G16" s="74"/>
      <c r="H16" s="75">
        <f>MIN(H8:H13)</f>
        <v>-10.7362</v>
      </c>
      <c r="I16" s="74"/>
      <c r="J16" s="75">
        <f>MIN(J8:J13)</f>
        <v>-15.2098</v>
      </c>
      <c r="K16" s="74"/>
      <c r="L16" s="75">
        <f>MIN(L8:L13)</f>
        <v>-7.8274999999999997</v>
      </c>
      <c r="M16" s="74"/>
      <c r="N16" s="75">
        <f>MIN(N8:N13)</f>
        <v>-5.0133999999999999</v>
      </c>
      <c r="O16" s="74"/>
      <c r="P16" s="75">
        <f>MIN(P8:P13)</f>
        <v>1.9317</v>
      </c>
      <c r="Q16" s="74"/>
      <c r="R16" s="75">
        <f>MIN(R8:R13)</f>
        <v>4.1900000000000004</v>
      </c>
      <c r="S16" s="76"/>
    </row>
    <row r="17" spans="1:19" ht="15" thickBot="1" x14ac:dyDescent="0.35">
      <c r="A17" s="77" t="s">
        <v>29</v>
      </c>
      <c r="B17" s="78"/>
      <c r="C17" s="78"/>
      <c r="D17" s="79">
        <f>MAX(D8:D13)</f>
        <v>28.6694</v>
      </c>
      <c r="E17" s="78"/>
      <c r="F17" s="79">
        <f>MAX(F8:F13)</f>
        <v>-4.0541</v>
      </c>
      <c r="G17" s="78"/>
      <c r="H17" s="79">
        <f>MAX(H8:H13)</f>
        <v>1.2357</v>
      </c>
      <c r="I17" s="78"/>
      <c r="J17" s="79">
        <f>MAX(J8:J13)</f>
        <v>3.8012000000000001</v>
      </c>
      <c r="K17" s="78"/>
      <c r="L17" s="79">
        <f>MAX(L8:L13)</f>
        <v>0.26889999999999997</v>
      </c>
      <c r="M17" s="78"/>
      <c r="N17" s="79">
        <f>MAX(N8:N13)</f>
        <v>4.1131000000000002</v>
      </c>
      <c r="O17" s="78"/>
      <c r="P17" s="79">
        <f>MAX(P8:P13)</f>
        <v>7.8068999999999997</v>
      </c>
      <c r="Q17" s="78"/>
      <c r="R17" s="79">
        <f>MAX(R8:R13)</f>
        <v>9.7393999999999998</v>
      </c>
      <c r="S17" s="80"/>
    </row>
    <row r="18" spans="1:19" x14ac:dyDescent="0.3">
      <c r="A18" s="112" t="s">
        <v>433</v>
      </c>
    </row>
    <row r="19" spans="1:19" x14ac:dyDescent="0.3">
      <c r="A19" s="14" t="s">
        <v>340</v>
      </c>
    </row>
  </sheetData>
  <sheetProtection algorithmName="SHA-512" hashValue="nc7PPbTmh3CtCzPEzkcvZbVxW7YqOyJrYAqLrAkMA6hIlceRPUdZ/H1DRJ668NkmJ395ODE7hemdhsOf9GphaQ==" saltValue="1od/jfie8/qqdFZackBwg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7FB6C53-7103-484C-8118-B5C88BBA5E44}"/>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dimension ref="A1:T1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1667</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783</v>
      </c>
      <c r="B8" s="64">
        <f>VLOOKUP($A8,'Return Data'!$B$7:$R$1700,3,0)</f>
        <v>44015</v>
      </c>
      <c r="C8" s="65">
        <f>VLOOKUP($A8,'Return Data'!$B$7:$R$1700,4,0)</f>
        <v>148.55000000000001</v>
      </c>
      <c r="D8" s="65">
        <f>VLOOKUP($A8,'Return Data'!$B$7:$R$1700,10,0)</f>
        <v>27.774000000000001</v>
      </c>
      <c r="E8" s="66">
        <f t="shared" ref="E8:E13" si="0">RANK(D8,D$8:D$13,0)</f>
        <v>2</v>
      </c>
      <c r="F8" s="65">
        <f>VLOOKUP($A8,'Return Data'!$B$7:$R$1700,11,0)</f>
        <v>-9.8385999999999996</v>
      </c>
      <c r="G8" s="66">
        <f t="shared" ref="G8:G13" si="1">RANK(F8,F$8:F$13,0)</f>
        <v>4</v>
      </c>
      <c r="H8" s="65">
        <f>VLOOKUP($A8,'Return Data'!$B$7:$R$1700,12,0)</f>
        <v>-1.7265999999999999</v>
      </c>
      <c r="I8" s="66">
        <f t="shared" ref="I8:I13" si="2">RANK(H8,H$8:H$13,0)</f>
        <v>3</v>
      </c>
      <c r="J8" s="65">
        <f>VLOOKUP($A8,'Return Data'!$B$7:$R$1700,13,0)</f>
        <v>-6.0048000000000004</v>
      </c>
      <c r="K8" s="66">
        <f t="shared" ref="K8:K13" si="3">RANK(J8,J$8:J$13,0)</f>
        <v>4</v>
      </c>
      <c r="L8" s="65">
        <f>VLOOKUP($A8,'Return Data'!$B$7:$R$1700,17,0)</f>
        <v>-4.5350999999999999</v>
      </c>
      <c r="M8" s="66">
        <f>RANK(L8,L$8:L$13,0)</f>
        <v>3</v>
      </c>
      <c r="N8" s="65">
        <f>VLOOKUP($A8,'Return Data'!$B$7:$R$1700,14,0)</f>
        <v>-3.8161</v>
      </c>
      <c r="O8" s="66">
        <f>RANK(N8,N$8:N$13,0)</f>
        <v>4</v>
      </c>
      <c r="P8" s="65">
        <f>VLOOKUP($A8,'Return Data'!$B$7:$R$1700,15,0)</f>
        <v>1.1711</v>
      </c>
      <c r="Q8" s="66">
        <f>RANK(P8,P$8:P$13,0)</f>
        <v>5</v>
      </c>
      <c r="R8" s="65">
        <f>VLOOKUP($A8,'Return Data'!$B$7:$R$1700,16,0)</f>
        <v>16.769100000000002</v>
      </c>
      <c r="S8" s="67">
        <f t="shared" ref="S8:S13" si="4">RANK(R8,R$8:R$13,0)</f>
        <v>1</v>
      </c>
    </row>
    <row r="9" spans="1:20" x14ac:dyDescent="0.3">
      <c r="A9" s="63" t="s">
        <v>785</v>
      </c>
      <c r="B9" s="64">
        <f>VLOOKUP($A9,'Return Data'!$B$7:$R$1700,3,0)</f>
        <v>44015</v>
      </c>
      <c r="C9" s="65">
        <f>VLOOKUP($A9,'Return Data'!$B$7:$R$1700,4,0)</f>
        <v>13.91</v>
      </c>
      <c r="D9" s="65">
        <f>VLOOKUP($A9,'Return Data'!$B$7:$R$1700,10,0)</f>
        <v>25.996400000000001</v>
      </c>
      <c r="E9" s="66">
        <f t="shared" si="0"/>
        <v>3</v>
      </c>
      <c r="F9" s="65">
        <f>VLOOKUP($A9,'Return Data'!$B$7:$R$1700,11,0)</f>
        <v>-14.0297</v>
      </c>
      <c r="G9" s="66">
        <f t="shared" si="1"/>
        <v>6</v>
      </c>
      <c r="H9" s="65">
        <f>VLOOKUP($A9,'Return Data'!$B$7:$R$1700,12,0)</f>
        <v>-11.2317</v>
      </c>
      <c r="I9" s="66">
        <f t="shared" si="2"/>
        <v>6</v>
      </c>
      <c r="J9" s="65">
        <f>VLOOKUP($A9,'Return Data'!$B$7:$R$1700,13,0)</f>
        <v>-15.9008</v>
      </c>
      <c r="K9" s="66">
        <f t="shared" si="3"/>
        <v>6</v>
      </c>
      <c r="L9" s="65">
        <f>VLOOKUP($A9,'Return Data'!$B$7:$R$1700,17,0)</f>
        <v>-8.5592000000000006</v>
      </c>
      <c r="M9" s="66">
        <f>RANK(L9,L$8:L$13,0)</f>
        <v>5</v>
      </c>
      <c r="N9" s="65">
        <f>VLOOKUP($A9,'Return Data'!$B$7:$R$1700,14,0)</f>
        <v>-5.7744999999999997</v>
      </c>
      <c r="O9" s="66">
        <f>RANK(N9,N$8:N$13,0)</f>
        <v>5</v>
      </c>
      <c r="P9" s="65">
        <f>VLOOKUP($A9,'Return Data'!$B$7:$R$1700,15,0)</f>
        <v>2.7395</v>
      </c>
      <c r="Q9" s="66">
        <f>RANK(P9,P$8:P$13,0)</f>
        <v>4</v>
      </c>
      <c r="R9" s="65">
        <f>VLOOKUP($A9,'Return Data'!$B$7:$R$1700,16,0)</f>
        <v>5.5247999999999999</v>
      </c>
      <c r="S9" s="67">
        <f t="shared" si="4"/>
        <v>5</v>
      </c>
    </row>
    <row r="10" spans="1:20" x14ac:dyDescent="0.3">
      <c r="A10" s="63" t="s">
        <v>788</v>
      </c>
      <c r="B10" s="64">
        <f>VLOOKUP($A10,'Return Data'!$B$7:$R$1700,3,0)</f>
        <v>44015</v>
      </c>
      <c r="C10" s="65">
        <f>VLOOKUP($A10,'Return Data'!$B$7:$R$1700,4,0)</f>
        <v>10.38</v>
      </c>
      <c r="D10" s="65">
        <f>VLOOKUP($A10,'Return Data'!$B$7:$R$1700,10,0)</f>
        <v>24.759599999999999</v>
      </c>
      <c r="E10" s="66">
        <f t="shared" si="0"/>
        <v>5</v>
      </c>
      <c r="F10" s="65">
        <f>VLOOKUP($A10,'Return Data'!$B$7:$R$1700,11,0)</f>
        <v>-4.7706</v>
      </c>
      <c r="G10" s="66">
        <f t="shared" si="1"/>
        <v>1</v>
      </c>
      <c r="H10" s="65">
        <f>VLOOKUP($A10,'Return Data'!$B$7:$R$1700,12,0)</f>
        <v>9.64E-2</v>
      </c>
      <c r="I10" s="66">
        <f t="shared" si="2"/>
        <v>1</v>
      </c>
      <c r="J10" s="65">
        <f>VLOOKUP($A10,'Return Data'!$B$7:$R$1700,13,0)</f>
        <v>2.1654</v>
      </c>
      <c r="K10" s="66">
        <f t="shared" si="3"/>
        <v>1</v>
      </c>
      <c r="L10" s="65"/>
      <c r="M10" s="66"/>
      <c r="N10" s="65"/>
      <c r="O10" s="66"/>
      <c r="P10" s="65"/>
      <c r="Q10" s="66"/>
      <c r="R10" s="65">
        <f>VLOOKUP($A10,'Return Data'!$B$7:$R$1700,16,0)</f>
        <v>2.4607000000000001</v>
      </c>
      <c r="S10" s="67">
        <f t="shared" si="4"/>
        <v>6</v>
      </c>
    </row>
    <row r="11" spans="1:20" x14ac:dyDescent="0.3">
      <c r="A11" s="63" t="s">
        <v>789</v>
      </c>
      <c r="B11" s="64">
        <f>VLOOKUP($A11,'Return Data'!$B$7:$R$1700,3,0)</f>
        <v>44015</v>
      </c>
      <c r="C11" s="65">
        <f>VLOOKUP($A11,'Return Data'!$B$7:$R$1700,4,0)</f>
        <v>51.1</v>
      </c>
      <c r="D11" s="65">
        <f>VLOOKUP($A11,'Return Data'!$B$7:$R$1700,10,0)</f>
        <v>25.491199999999999</v>
      </c>
      <c r="E11" s="66">
        <f t="shared" si="0"/>
        <v>4</v>
      </c>
      <c r="F11" s="65">
        <f>VLOOKUP($A11,'Return Data'!$B$7:$R$1700,11,0)</f>
        <v>-6.2728999999999999</v>
      </c>
      <c r="G11" s="66">
        <f t="shared" si="1"/>
        <v>2</v>
      </c>
      <c r="H11" s="65">
        <f>VLOOKUP($A11,'Return Data'!$B$7:$R$1700,12,0)</f>
        <v>-0.17580000000000001</v>
      </c>
      <c r="I11" s="66">
        <f t="shared" si="2"/>
        <v>2</v>
      </c>
      <c r="J11" s="65">
        <f>VLOOKUP($A11,'Return Data'!$B$7:$R$1700,13,0)</f>
        <v>-3.9112</v>
      </c>
      <c r="K11" s="66">
        <f t="shared" si="3"/>
        <v>2</v>
      </c>
      <c r="L11" s="65">
        <f>VLOOKUP($A11,'Return Data'!$B$7:$R$1700,17,0)</f>
        <v>-0.43680000000000002</v>
      </c>
      <c r="M11" s="66">
        <f>RANK(L11,L$8:L$13,0)</f>
        <v>2</v>
      </c>
      <c r="N11" s="65">
        <f>VLOOKUP($A11,'Return Data'!$B$7:$R$1700,14,0)</f>
        <v>3.5112000000000001</v>
      </c>
      <c r="O11" s="66">
        <f>RANK(N11,N$8:N$13,0)</f>
        <v>1</v>
      </c>
      <c r="P11" s="65">
        <f>VLOOKUP($A11,'Return Data'!$B$7:$R$1700,15,0)</f>
        <v>7.2662000000000004</v>
      </c>
      <c r="Q11" s="66">
        <f>RANK(P11,P$8:P$13,0)</f>
        <v>1</v>
      </c>
      <c r="R11" s="65">
        <f>VLOOKUP($A11,'Return Data'!$B$7:$R$1700,16,0)</f>
        <v>10.9297</v>
      </c>
      <c r="S11" s="67">
        <f t="shared" si="4"/>
        <v>3</v>
      </c>
    </row>
    <row r="12" spans="1:20" x14ac:dyDescent="0.3">
      <c r="A12" s="63" t="s">
        <v>791</v>
      </c>
      <c r="B12" s="64">
        <f>VLOOKUP($A12,'Return Data'!$B$7:$R$1700,3,0)</f>
        <v>44015</v>
      </c>
      <c r="C12" s="65">
        <f>VLOOKUP($A12,'Return Data'!$B$7:$R$1700,4,0)</f>
        <v>41.999899999999997</v>
      </c>
      <c r="D12" s="65">
        <f>VLOOKUP($A12,'Return Data'!$B$7:$R$1700,10,0)</f>
        <v>28.2698</v>
      </c>
      <c r="E12" s="66">
        <f t="shared" si="0"/>
        <v>1</v>
      </c>
      <c r="F12" s="65">
        <f>VLOOKUP($A12,'Return Data'!$B$7:$R$1700,11,0)</f>
        <v>-10.569100000000001</v>
      </c>
      <c r="G12" s="66">
        <f t="shared" si="1"/>
        <v>5</v>
      </c>
      <c r="H12" s="65">
        <f>VLOOKUP($A12,'Return Data'!$B$7:$R$1700,12,0)</f>
        <v>-6.0824999999999996</v>
      </c>
      <c r="I12" s="66">
        <f t="shared" si="2"/>
        <v>5</v>
      </c>
      <c r="J12" s="65">
        <f>VLOOKUP($A12,'Return Data'!$B$7:$R$1700,13,0)</f>
        <v>-10.448499999999999</v>
      </c>
      <c r="K12" s="66">
        <f t="shared" si="3"/>
        <v>5</v>
      </c>
      <c r="L12" s="65">
        <f>VLOOKUP($A12,'Return Data'!$B$7:$R$1700,17,0)</f>
        <v>-4.7274000000000003</v>
      </c>
      <c r="M12" s="66">
        <f>RANK(L12,L$8:L$13,0)</f>
        <v>4</v>
      </c>
      <c r="N12" s="65">
        <f>VLOOKUP($A12,'Return Data'!$B$7:$R$1700,14,0)</f>
        <v>-2.01E-2</v>
      </c>
      <c r="O12" s="66">
        <f>RANK(N12,N$8:N$13,0)</f>
        <v>3</v>
      </c>
      <c r="P12" s="65">
        <f>VLOOKUP($A12,'Return Data'!$B$7:$R$1700,15,0)</f>
        <v>4.3376000000000001</v>
      </c>
      <c r="Q12" s="66">
        <f>RANK(P12,P$8:P$13,0)</f>
        <v>3</v>
      </c>
      <c r="R12" s="65">
        <f>VLOOKUP($A12,'Return Data'!$B$7:$R$1700,16,0)</f>
        <v>10.6844</v>
      </c>
      <c r="S12" s="67">
        <f t="shared" si="4"/>
        <v>4</v>
      </c>
    </row>
    <row r="13" spans="1:20" x14ac:dyDescent="0.3">
      <c r="A13" s="63" t="s">
        <v>794</v>
      </c>
      <c r="B13" s="64">
        <f>VLOOKUP($A13,'Return Data'!$B$7:$R$1700,3,0)</f>
        <v>44015</v>
      </c>
      <c r="C13" s="65">
        <f>VLOOKUP($A13,'Return Data'!$B$7:$R$1700,4,0)</f>
        <v>61.6145</v>
      </c>
      <c r="D13" s="65">
        <f>VLOOKUP($A13,'Return Data'!$B$7:$R$1700,10,0)</f>
        <v>24.478999999999999</v>
      </c>
      <c r="E13" s="66">
        <f t="shared" si="0"/>
        <v>6</v>
      </c>
      <c r="F13" s="65">
        <f>VLOOKUP($A13,'Return Data'!$B$7:$R$1700,11,0)</f>
        <v>-6.9268999999999998</v>
      </c>
      <c r="G13" s="66">
        <f t="shared" si="1"/>
        <v>3</v>
      </c>
      <c r="H13" s="65">
        <f>VLOOKUP($A13,'Return Data'!$B$7:$R$1700,12,0)</f>
        <v>-4.2026000000000003</v>
      </c>
      <c r="I13" s="66">
        <f t="shared" si="2"/>
        <v>4</v>
      </c>
      <c r="J13" s="65">
        <f>VLOOKUP($A13,'Return Data'!$B$7:$R$1700,13,0)</f>
        <v>-4.9999000000000002</v>
      </c>
      <c r="K13" s="66">
        <f t="shared" si="3"/>
        <v>3</v>
      </c>
      <c r="L13" s="65">
        <f>VLOOKUP($A13,'Return Data'!$B$7:$R$1700,17,0)</f>
        <v>-0.32140000000000002</v>
      </c>
      <c r="M13" s="66">
        <f>RANK(L13,L$8:L$13,0)</f>
        <v>1</v>
      </c>
      <c r="N13" s="65">
        <f>VLOOKUP($A13,'Return Data'!$B$7:$R$1700,14,0)</f>
        <v>2.3389000000000002</v>
      </c>
      <c r="O13" s="66">
        <f>RANK(N13,N$8:N$13,0)</f>
        <v>2</v>
      </c>
      <c r="P13" s="65">
        <f>VLOOKUP($A13,'Return Data'!$B$7:$R$1700,15,0)</f>
        <v>5.1449999999999996</v>
      </c>
      <c r="Q13" s="66">
        <f>RANK(P13,P$8:P$13,0)</f>
        <v>2</v>
      </c>
      <c r="R13" s="65">
        <f>VLOOKUP($A13,'Return Data'!$B$7:$R$1700,16,0)</f>
        <v>12.727</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26.12833333333333</v>
      </c>
      <c r="E15" s="74"/>
      <c r="F15" s="75">
        <f>AVERAGE(F8:F13)</f>
        <v>-8.734633333333333</v>
      </c>
      <c r="G15" s="74"/>
      <c r="H15" s="75">
        <f>AVERAGE(H8:H13)</f>
        <v>-3.8871333333333333</v>
      </c>
      <c r="I15" s="74"/>
      <c r="J15" s="75">
        <f>AVERAGE(J8:J13)</f>
        <v>-6.5166333333333339</v>
      </c>
      <c r="K15" s="74"/>
      <c r="L15" s="75">
        <f>AVERAGE(L8:L13)</f>
        <v>-3.7159800000000005</v>
      </c>
      <c r="M15" s="74"/>
      <c r="N15" s="75">
        <f>AVERAGE(N8:N13)</f>
        <v>-0.7521199999999999</v>
      </c>
      <c r="O15" s="74"/>
      <c r="P15" s="75">
        <f>AVERAGE(P8:P13)</f>
        <v>4.1318799999999998</v>
      </c>
      <c r="Q15" s="74"/>
      <c r="R15" s="75">
        <f>AVERAGE(R8:R13)</f>
        <v>9.8492833333333341</v>
      </c>
      <c r="S15" s="76"/>
    </row>
    <row r="16" spans="1:20" x14ac:dyDescent="0.3">
      <c r="A16" s="73" t="s">
        <v>28</v>
      </c>
      <c r="B16" s="74"/>
      <c r="C16" s="74"/>
      <c r="D16" s="75">
        <f>MIN(D8:D13)</f>
        <v>24.478999999999999</v>
      </c>
      <c r="E16" s="74"/>
      <c r="F16" s="75">
        <f>MIN(F8:F13)</f>
        <v>-14.0297</v>
      </c>
      <c r="G16" s="74"/>
      <c r="H16" s="75">
        <f>MIN(H8:H13)</f>
        <v>-11.2317</v>
      </c>
      <c r="I16" s="74"/>
      <c r="J16" s="75">
        <f>MIN(J8:J13)</f>
        <v>-15.9008</v>
      </c>
      <c r="K16" s="74"/>
      <c r="L16" s="75">
        <f>MIN(L8:L13)</f>
        <v>-8.5592000000000006</v>
      </c>
      <c r="M16" s="74"/>
      <c r="N16" s="75">
        <f>MIN(N8:N13)</f>
        <v>-5.7744999999999997</v>
      </c>
      <c r="O16" s="74"/>
      <c r="P16" s="75">
        <f>MIN(P8:P13)</f>
        <v>1.1711</v>
      </c>
      <c r="Q16" s="74"/>
      <c r="R16" s="75">
        <f>MIN(R8:R13)</f>
        <v>2.4607000000000001</v>
      </c>
      <c r="S16" s="76"/>
    </row>
    <row r="17" spans="1:19" ht="15" thickBot="1" x14ac:dyDescent="0.35">
      <c r="A17" s="77" t="s">
        <v>29</v>
      </c>
      <c r="B17" s="78"/>
      <c r="C17" s="78"/>
      <c r="D17" s="79">
        <f>MAX(D8:D13)</f>
        <v>28.2698</v>
      </c>
      <c r="E17" s="78"/>
      <c r="F17" s="79">
        <f>MAX(F8:F13)</f>
        <v>-4.7706</v>
      </c>
      <c r="G17" s="78"/>
      <c r="H17" s="79">
        <f>MAX(H8:H13)</f>
        <v>9.64E-2</v>
      </c>
      <c r="I17" s="78"/>
      <c r="J17" s="79">
        <f>MAX(J8:J13)</f>
        <v>2.1654</v>
      </c>
      <c r="K17" s="78"/>
      <c r="L17" s="79">
        <f>MAX(L8:L13)</f>
        <v>-0.32140000000000002</v>
      </c>
      <c r="M17" s="78"/>
      <c r="N17" s="79">
        <f>MAX(N8:N13)</f>
        <v>3.5112000000000001</v>
      </c>
      <c r="O17" s="78"/>
      <c r="P17" s="79">
        <f>MAX(P8:P13)</f>
        <v>7.2662000000000004</v>
      </c>
      <c r="Q17" s="78"/>
      <c r="R17" s="79">
        <f>MAX(R8:R13)</f>
        <v>16.769100000000002</v>
      </c>
      <c r="S17" s="80"/>
    </row>
    <row r="18" spans="1:19" x14ac:dyDescent="0.3">
      <c r="A18" s="112" t="s">
        <v>433</v>
      </c>
    </row>
    <row r="19" spans="1:19" x14ac:dyDescent="0.3">
      <c r="A19" s="14" t="s">
        <v>340</v>
      </c>
    </row>
  </sheetData>
  <sheetProtection algorithmName="SHA-512" hashValue="6FxCVIe/wn3+kKp8JIq3sXNe7b5ZCoFmBvUrryzLVIJ7tMXwFbwPoAn7Ci010LtmtF5JdW0CCxfbAMacRGkEzA==" saltValue="srEtl+8De0HHvObeUipGo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8207DAE-00FA-43C2-84D3-4B9C99347703}"/>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dimension ref="A1:T35"/>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839</v>
      </c>
      <c r="B8" s="64">
        <f>VLOOKUP($A8,'Return Data'!$B$7:$R$1700,3,0)</f>
        <v>44015</v>
      </c>
      <c r="C8" s="65">
        <f>VLOOKUP($A8,'Return Data'!$B$7:$R$1700,4,0)</f>
        <v>59.718499999999999</v>
      </c>
      <c r="D8" s="65">
        <f>VLOOKUP($A8,'Return Data'!$B$7:$R$1700,10,0)</f>
        <v>28.412800000000001</v>
      </c>
      <c r="E8" s="66">
        <f t="shared" ref="E8:E29" si="0">RANK(D8,D$8:D$29,0)</f>
        <v>10</v>
      </c>
      <c r="F8" s="65">
        <f>VLOOKUP($A8,'Return Data'!$B$7:$R$1700,11,0)</f>
        <v>-11.683199999999999</v>
      </c>
      <c r="G8" s="66">
        <f t="shared" ref="G8:G29" si="1">RANK(F8,F$8:F$29,0)</f>
        <v>16</v>
      </c>
      <c r="H8" s="65">
        <f>VLOOKUP($A8,'Return Data'!$B$7:$R$1700,12,0)</f>
        <v>-3.8212000000000002</v>
      </c>
      <c r="I8" s="66">
        <f t="shared" ref="I8:I27" si="2">RANK(H8,H$8:H$29,0)</f>
        <v>13</v>
      </c>
      <c r="J8" s="65">
        <f>VLOOKUP($A8,'Return Data'!$B$7:$R$1700,13,0)</f>
        <v>-8.8567999999999998</v>
      </c>
      <c r="K8" s="66">
        <f t="shared" ref="K8:K18" si="3">RANK(J8,J$8:J$29,0)</f>
        <v>15</v>
      </c>
      <c r="L8" s="65">
        <f>VLOOKUP($A8,'Return Data'!$B$7:$R$1700,17,0)</f>
        <v>0.58850000000000002</v>
      </c>
      <c r="M8" s="66">
        <f t="shared" ref="M8:M18" si="4">RANK(L8,L$8:L$29,0)</f>
        <v>8</v>
      </c>
      <c r="N8" s="65">
        <f>VLOOKUP($A8,'Return Data'!$B$7:$R$1700,14,0)</f>
        <v>2.3472</v>
      </c>
      <c r="O8" s="66">
        <f>RANK(N8,N$8:N$29,0)</f>
        <v>10</v>
      </c>
      <c r="P8" s="65">
        <f>VLOOKUP($A8,'Return Data'!$B$7:$R$1700,15,0)</f>
        <v>6.1443000000000003</v>
      </c>
      <c r="Q8" s="66">
        <f>RANK(P8,P$8:P$29,0)</f>
        <v>9</v>
      </c>
      <c r="R8" s="65">
        <f>VLOOKUP($A8,'Return Data'!$B$7:$R$1700,16,0)</f>
        <v>11.5845</v>
      </c>
      <c r="S8" s="67">
        <f t="shared" ref="S8:S29" si="5">RANK(R8,R$8:R$29,0)</f>
        <v>7</v>
      </c>
    </row>
    <row r="9" spans="1:20" x14ac:dyDescent="0.3">
      <c r="A9" s="63" t="s">
        <v>840</v>
      </c>
      <c r="B9" s="64">
        <f>VLOOKUP($A9,'Return Data'!$B$7:$R$1700,3,0)</f>
        <v>44015</v>
      </c>
      <c r="C9" s="65">
        <f>VLOOKUP($A9,'Return Data'!$B$7:$R$1700,4,0)</f>
        <v>30.14</v>
      </c>
      <c r="D9" s="65">
        <f>VLOOKUP($A9,'Return Data'!$B$7:$R$1700,10,0)</f>
        <v>25.426600000000001</v>
      </c>
      <c r="E9" s="66">
        <f t="shared" si="0"/>
        <v>17</v>
      </c>
      <c r="F9" s="65">
        <f>VLOOKUP($A9,'Return Data'!$B$7:$R$1700,11,0)</f>
        <v>-10.110300000000001</v>
      </c>
      <c r="G9" s="66">
        <f t="shared" si="1"/>
        <v>13</v>
      </c>
      <c r="H9" s="65">
        <f>VLOOKUP($A9,'Return Data'!$B$7:$R$1700,12,0)</f>
        <v>-4.4085000000000001</v>
      </c>
      <c r="I9" s="66">
        <f t="shared" si="2"/>
        <v>15</v>
      </c>
      <c r="J9" s="65">
        <f>VLOOKUP($A9,'Return Data'!$B$7:$R$1700,13,0)</f>
        <v>-3.3974000000000002</v>
      </c>
      <c r="K9" s="66">
        <f t="shared" si="3"/>
        <v>5</v>
      </c>
      <c r="L9" s="65">
        <f>VLOOKUP($A9,'Return Data'!$B$7:$R$1700,17,0)</f>
        <v>1.0946</v>
      </c>
      <c r="M9" s="66">
        <f t="shared" si="4"/>
        <v>6</v>
      </c>
      <c r="N9" s="65">
        <f>VLOOKUP($A9,'Return Data'!$B$7:$R$1700,14,0)</f>
        <v>7.3627000000000002</v>
      </c>
      <c r="O9" s="66">
        <f>RANK(N9,N$8:N$29,0)</f>
        <v>3</v>
      </c>
      <c r="P9" s="65">
        <f>VLOOKUP($A9,'Return Data'!$B$7:$R$1700,15,0)</f>
        <v>9.7026000000000003</v>
      </c>
      <c r="Q9" s="66">
        <f>RANK(P9,P$8:P$29,0)</f>
        <v>3</v>
      </c>
      <c r="R9" s="65">
        <f>VLOOKUP($A9,'Return Data'!$B$7:$R$1700,16,0)</f>
        <v>13.486000000000001</v>
      </c>
      <c r="S9" s="67">
        <f t="shared" si="5"/>
        <v>2</v>
      </c>
    </row>
    <row r="10" spans="1:20" x14ac:dyDescent="0.3">
      <c r="A10" s="63" t="s">
        <v>842</v>
      </c>
      <c r="B10" s="64">
        <f>VLOOKUP($A10,'Return Data'!$B$7:$R$1700,3,0)</f>
        <v>44015</v>
      </c>
      <c r="C10" s="65">
        <f>VLOOKUP($A10,'Return Data'!$B$7:$R$1700,4,0)</f>
        <v>9.625</v>
      </c>
      <c r="D10" s="65">
        <f>VLOOKUP($A10,'Return Data'!$B$7:$R$1700,10,0)</f>
        <v>24.337900000000001</v>
      </c>
      <c r="E10" s="66">
        <f t="shared" si="0"/>
        <v>19</v>
      </c>
      <c r="F10" s="65">
        <f>VLOOKUP($A10,'Return Data'!$B$7:$R$1700,11,0)</f>
        <v>-9.5989000000000004</v>
      </c>
      <c r="G10" s="66">
        <f t="shared" si="1"/>
        <v>12</v>
      </c>
      <c r="H10" s="65">
        <f>VLOOKUP($A10,'Return Data'!$B$7:$R$1700,12,0)</f>
        <v>-3.6537000000000002</v>
      </c>
      <c r="I10" s="66">
        <f t="shared" si="2"/>
        <v>12</v>
      </c>
      <c r="J10" s="65">
        <f>VLOOKUP($A10,'Return Data'!$B$7:$R$1700,13,0)</f>
        <v>-4.8536999999999999</v>
      </c>
      <c r="K10" s="66">
        <f t="shared" si="3"/>
        <v>9</v>
      </c>
      <c r="L10" s="65">
        <f>VLOOKUP($A10,'Return Data'!$B$7:$R$1700,17,0)</f>
        <v>-0.37140000000000001</v>
      </c>
      <c r="M10" s="66">
        <f t="shared" si="4"/>
        <v>11</v>
      </c>
      <c r="N10" s="65"/>
      <c r="O10" s="66"/>
      <c r="P10" s="65"/>
      <c r="Q10" s="66"/>
      <c r="R10" s="65">
        <f>VLOOKUP($A10,'Return Data'!$B$7:$R$1700,16,0)</f>
        <v>-1.3839999999999999</v>
      </c>
      <c r="S10" s="67">
        <f t="shared" si="5"/>
        <v>20</v>
      </c>
    </row>
    <row r="11" spans="1:20" x14ac:dyDescent="0.3">
      <c r="A11" s="63" t="s">
        <v>844</v>
      </c>
      <c r="B11" s="64">
        <f>VLOOKUP($A11,'Return Data'!$B$7:$R$1700,3,0)</f>
        <v>44015</v>
      </c>
      <c r="C11" s="65">
        <f>VLOOKUP($A11,'Return Data'!$B$7:$R$1700,4,0)</f>
        <v>23.071000000000002</v>
      </c>
      <c r="D11" s="65">
        <f>VLOOKUP($A11,'Return Data'!$B$7:$R$1700,10,0)</f>
        <v>31.0703</v>
      </c>
      <c r="E11" s="66">
        <f t="shared" si="0"/>
        <v>4</v>
      </c>
      <c r="F11" s="65">
        <f>VLOOKUP($A11,'Return Data'!$B$7:$R$1700,11,0)</f>
        <v>-15.4939</v>
      </c>
      <c r="G11" s="66">
        <f t="shared" si="1"/>
        <v>20</v>
      </c>
      <c r="H11" s="65">
        <f>VLOOKUP($A11,'Return Data'!$B$7:$R$1700,12,0)</f>
        <v>-6.4170999999999996</v>
      </c>
      <c r="I11" s="66">
        <f t="shared" si="2"/>
        <v>18</v>
      </c>
      <c r="J11" s="65">
        <f>VLOOKUP($A11,'Return Data'!$B$7:$R$1700,13,0)</f>
        <v>-8.2628000000000004</v>
      </c>
      <c r="K11" s="66">
        <f t="shared" si="3"/>
        <v>14</v>
      </c>
      <c r="L11" s="65">
        <f>VLOOKUP($A11,'Return Data'!$B$7:$R$1700,17,0)</f>
        <v>0.37869999999999998</v>
      </c>
      <c r="M11" s="66">
        <f t="shared" si="4"/>
        <v>9</v>
      </c>
      <c r="N11" s="65">
        <f>VLOOKUP($A11,'Return Data'!$B$7:$R$1700,14,0)</f>
        <v>2.3479000000000001</v>
      </c>
      <c r="O11" s="66">
        <f>RANK(N11,N$8:N$29,0)</f>
        <v>9</v>
      </c>
      <c r="P11" s="65">
        <f>VLOOKUP($A11,'Return Data'!$B$7:$R$1700,15,0)</f>
        <v>4.8945999999999996</v>
      </c>
      <c r="Q11" s="66">
        <f>RANK(P11,P$8:P$29,0)</f>
        <v>14</v>
      </c>
      <c r="R11" s="65">
        <f>VLOOKUP($A11,'Return Data'!$B$7:$R$1700,16,0)</f>
        <v>10.274100000000001</v>
      </c>
      <c r="S11" s="67">
        <f t="shared" si="5"/>
        <v>11</v>
      </c>
    </row>
    <row r="12" spans="1:20" x14ac:dyDescent="0.3">
      <c r="A12" s="63" t="s">
        <v>847</v>
      </c>
      <c r="B12" s="64">
        <f>VLOOKUP($A12,'Return Data'!$B$7:$R$1700,3,0)</f>
        <v>44015</v>
      </c>
      <c r="C12" s="65">
        <f>VLOOKUP($A12,'Return Data'!$B$7:$R$1700,4,0)</f>
        <v>39.2121</v>
      </c>
      <c r="D12" s="65">
        <f>VLOOKUP($A12,'Return Data'!$B$7:$R$1700,10,0)</f>
        <v>29.352699999999999</v>
      </c>
      <c r="E12" s="66">
        <f t="shared" si="0"/>
        <v>7</v>
      </c>
      <c r="F12" s="65">
        <f>VLOOKUP($A12,'Return Data'!$B$7:$R$1700,11,0)</f>
        <v>-14.2845</v>
      </c>
      <c r="G12" s="66">
        <f t="shared" si="1"/>
        <v>18</v>
      </c>
      <c r="H12" s="65">
        <f>VLOOKUP($A12,'Return Data'!$B$7:$R$1700,12,0)</f>
        <v>-6.4702000000000002</v>
      </c>
      <c r="I12" s="66">
        <f t="shared" si="2"/>
        <v>19</v>
      </c>
      <c r="J12" s="65">
        <f>VLOOKUP($A12,'Return Data'!$B$7:$R$1700,13,0)</f>
        <v>-14.6374</v>
      </c>
      <c r="K12" s="66">
        <f t="shared" si="3"/>
        <v>18</v>
      </c>
      <c r="L12" s="65">
        <f>VLOOKUP($A12,'Return Data'!$B$7:$R$1700,17,0)</f>
        <v>1.7399999999999999E-2</v>
      </c>
      <c r="M12" s="66">
        <f t="shared" si="4"/>
        <v>10</v>
      </c>
      <c r="N12" s="65">
        <f>VLOOKUP($A12,'Return Data'!$B$7:$R$1700,14,0)</f>
        <v>1.1648000000000001</v>
      </c>
      <c r="O12" s="66">
        <f>RANK(N12,N$8:N$29,0)</f>
        <v>13</v>
      </c>
      <c r="P12" s="65">
        <f>VLOOKUP($A12,'Return Data'!$B$7:$R$1700,15,0)</f>
        <v>4.9692999999999996</v>
      </c>
      <c r="Q12" s="66">
        <f>RANK(P12,P$8:P$29,0)</f>
        <v>13</v>
      </c>
      <c r="R12" s="65">
        <f>VLOOKUP($A12,'Return Data'!$B$7:$R$1700,16,0)</f>
        <v>14.0474</v>
      </c>
      <c r="S12" s="67">
        <f t="shared" si="5"/>
        <v>1</v>
      </c>
    </row>
    <row r="13" spans="1:20" x14ac:dyDescent="0.3">
      <c r="A13" s="63" t="s">
        <v>849</v>
      </c>
      <c r="B13" s="64">
        <f>VLOOKUP($A13,'Return Data'!$B$7:$R$1700,3,0)</f>
        <v>44015</v>
      </c>
      <c r="C13" s="65">
        <f>VLOOKUP($A13,'Return Data'!$B$7:$R$1700,4,0)</f>
        <v>69.036000000000001</v>
      </c>
      <c r="D13" s="65">
        <f>VLOOKUP($A13,'Return Data'!$B$7:$R$1700,10,0)</f>
        <v>27.042200000000001</v>
      </c>
      <c r="E13" s="66">
        <f t="shared" si="0"/>
        <v>14</v>
      </c>
      <c r="F13" s="65">
        <f>VLOOKUP($A13,'Return Data'!$B$7:$R$1700,11,0)</f>
        <v>-16.854099999999999</v>
      </c>
      <c r="G13" s="66">
        <f t="shared" si="1"/>
        <v>22</v>
      </c>
      <c r="H13" s="65">
        <f>VLOOKUP($A13,'Return Data'!$B$7:$R$1700,12,0)</f>
        <v>-13.446400000000001</v>
      </c>
      <c r="I13" s="66">
        <f t="shared" si="2"/>
        <v>20</v>
      </c>
      <c r="J13" s="65">
        <f>VLOOKUP($A13,'Return Data'!$B$7:$R$1700,13,0)</f>
        <v>-18.7315</v>
      </c>
      <c r="K13" s="66">
        <f t="shared" si="3"/>
        <v>19</v>
      </c>
      <c r="L13" s="65">
        <f>VLOOKUP($A13,'Return Data'!$B$7:$R$1700,17,0)</f>
        <v>-6.5769000000000002</v>
      </c>
      <c r="M13" s="66">
        <f t="shared" si="4"/>
        <v>17</v>
      </c>
      <c r="N13" s="65">
        <f>VLOOKUP($A13,'Return Data'!$B$7:$R$1700,14,0)</f>
        <v>-3.9586999999999999</v>
      </c>
      <c r="O13" s="66">
        <f>RANK(N13,N$8:N$29,0)</f>
        <v>15</v>
      </c>
      <c r="P13" s="65">
        <f>VLOOKUP($A13,'Return Data'!$B$7:$R$1700,15,0)</f>
        <v>2.9722</v>
      </c>
      <c r="Q13" s="66">
        <f>RANK(P13,P$8:P$29,0)</f>
        <v>15</v>
      </c>
      <c r="R13" s="65">
        <f>VLOOKUP($A13,'Return Data'!$B$7:$R$1700,16,0)</f>
        <v>7.617</v>
      </c>
      <c r="S13" s="67">
        <f t="shared" si="5"/>
        <v>16</v>
      </c>
    </row>
    <row r="14" spans="1:20" x14ac:dyDescent="0.3">
      <c r="A14" s="63" t="s">
        <v>852</v>
      </c>
      <c r="B14" s="64">
        <f>VLOOKUP($A14,'Return Data'!$B$7:$R$1700,3,0)</f>
        <v>44015</v>
      </c>
      <c r="C14" s="65">
        <f>VLOOKUP($A14,'Return Data'!$B$7:$R$1700,4,0)</f>
        <v>31.29</v>
      </c>
      <c r="D14" s="65">
        <f>VLOOKUP($A14,'Return Data'!$B$7:$R$1700,10,0)</f>
        <v>32.2485</v>
      </c>
      <c r="E14" s="66">
        <f t="shared" si="0"/>
        <v>3</v>
      </c>
      <c r="F14" s="65">
        <f>VLOOKUP($A14,'Return Data'!$B$7:$R$1700,11,0)</f>
        <v>-0.6351</v>
      </c>
      <c r="G14" s="66">
        <f t="shared" si="1"/>
        <v>1</v>
      </c>
      <c r="H14" s="65">
        <f>VLOOKUP($A14,'Return Data'!$B$7:$R$1700,12,0)</f>
        <v>2.6238000000000001</v>
      </c>
      <c r="I14" s="66">
        <f t="shared" si="2"/>
        <v>1</v>
      </c>
      <c r="J14" s="65">
        <f>VLOOKUP($A14,'Return Data'!$B$7:$R$1700,13,0)</f>
        <v>-3.7823000000000002</v>
      </c>
      <c r="K14" s="66">
        <f t="shared" si="3"/>
        <v>8</v>
      </c>
      <c r="L14" s="65">
        <f>VLOOKUP($A14,'Return Data'!$B$7:$R$1700,17,0)</f>
        <v>0.72589999999999999</v>
      </c>
      <c r="M14" s="66">
        <f t="shared" si="4"/>
        <v>7</v>
      </c>
      <c r="N14" s="65">
        <f>VLOOKUP($A14,'Return Data'!$B$7:$R$1700,14,0)</f>
        <v>3.8679999999999999</v>
      </c>
      <c r="O14" s="66">
        <f>RANK(N14,N$8:N$29,0)</f>
        <v>7</v>
      </c>
      <c r="P14" s="65">
        <f>VLOOKUP($A14,'Return Data'!$B$7:$R$1700,15,0)</f>
        <v>5.9496000000000002</v>
      </c>
      <c r="Q14" s="66">
        <f>RANK(P14,P$8:P$29,0)</f>
        <v>11</v>
      </c>
      <c r="R14" s="65">
        <f>VLOOKUP($A14,'Return Data'!$B$7:$R$1700,16,0)</f>
        <v>9.9823000000000004</v>
      </c>
      <c r="S14" s="67">
        <f t="shared" si="5"/>
        <v>12</v>
      </c>
    </row>
    <row r="15" spans="1:20" x14ac:dyDescent="0.3">
      <c r="A15" s="63" t="s">
        <v>853</v>
      </c>
      <c r="B15" s="64">
        <f>VLOOKUP($A15,'Return Data'!$B$7:$R$1700,3,0)</f>
        <v>44015</v>
      </c>
      <c r="C15" s="65">
        <f>VLOOKUP($A15,'Return Data'!$B$7:$R$1700,4,0)</f>
        <v>9.82</v>
      </c>
      <c r="D15" s="65">
        <f>VLOOKUP($A15,'Return Data'!$B$7:$R$1700,10,0)</f>
        <v>28.871400000000001</v>
      </c>
      <c r="E15" s="66">
        <f t="shared" si="0"/>
        <v>9</v>
      </c>
      <c r="F15" s="65">
        <f>VLOOKUP($A15,'Return Data'!$B$7:$R$1700,11,0)</f>
        <v>-8.0524000000000004</v>
      </c>
      <c r="G15" s="66">
        <f t="shared" si="1"/>
        <v>5</v>
      </c>
      <c r="H15" s="65">
        <f>VLOOKUP($A15,'Return Data'!$B$7:$R$1700,12,0)</f>
        <v>-3.5363000000000002</v>
      </c>
      <c r="I15" s="66">
        <f t="shared" si="2"/>
        <v>11</v>
      </c>
      <c r="J15" s="65">
        <f>VLOOKUP($A15,'Return Data'!$B$7:$R$1700,13,0)</f>
        <v>-5.7582000000000004</v>
      </c>
      <c r="K15" s="66">
        <f t="shared" si="3"/>
        <v>11</v>
      </c>
      <c r="L15" s="65">
        <f>VLOOKUP($A15,'Return Data'!$B$7:$R$1700,17,0)</f>
        <v>-1.0017</v>
      </c>
      <c r="M15" s="66">
        <f t="shared" si="4"/>
        <v>12</v>
      </c>
      <c r="N15" s="65"/>
      <c r="O15" s="66"/>
      <c r="P15" s="65"/>
      <c r="Q15" s="66"/>
      <c r="R15" s="65">
        <f>VLOOKUP($A15,'Return Data'!$B$7:$R$1700,16,0)</f>
        <v>-0.68889999999999996</v>
      </c>
      <c r="S15" s="67">
        <f t="shared" si="5"/>
        <v>19</v>
      </c>
    </row>
    <row r="16" spans="1:20" x14ac:dyDescent="0.3">
      <c r="A16" s="63" t="s">
        <v>855</v>
      </c>
      <c r="B16" s="64">
        <f>VLOOKUP($A16,'Return Data'!$B$7:$R$1700,3,0)</f>
        <v>44015</v>
      </c>
      <c r="C16" s="65">
        <f>VLOOKUP($A16,'Return Data'!$B$7:$R$1700,4,0)</f>
        <v>38.229999999999997</v>
      </c>
      <c r="D16" s="65">
        <f>VLOOKUP($A16,'Return Data'!$B$7:$R$1700,10,0)</f>
        <v>28.2456</v>
      </c>
      <c r="E16" s="66">
        <f t="shared" si="0"/>
        <v>11</v>
      </c>
      <c r="F16" s="65">
        <f>VLOOKUP($A16,'Return Data'!$B$7:$R$1700,11,0)</f>
        <v>-9.0627999999999993</v>
      </c>
      <c r="G16" s="66">
        <f t="shared" si="1"/>
        <v>8</v>
      </c>
      <c r="H16" s="65">
        <f>VLOOKUP($A16,'Return Data'!$B$7:$R$1700,12,0)</f>
        <v>-0.4168</v>
      </c>
      <c r="I16" s="66">
        <f t="shared" si="2"/>
        <v>6</v>
      </c>
      <c r="J16" s="65">
        <f>VLOOKUP($A16,'Return Data'!$B$7:$R$1700,13,0)</f>
        <v>-5.0658000000000003</v>
      </c>
      <c r="K16" s="66">
        <f t="shared" si="3"/>
        <v>10</v>
      </c>
      <c r="L16" s="65">
        <f>VLOOKUP($A16,'Return Data'!$B$7:$R$1700,17,0)</f>
        <v>-4.5716999999999999</v>
      </c>
      <c r="M16" s="66">
        <f t="shared" si="4"/>
        <v>16</v>
      </c>
      <c r="N16" s="65">
        <f>VLOOKUP($A16,'Return Data'!$B$7:$R$1700,14,0)</f>
        <v>1.8592</v>
      </c>
      <c r="O16" s="66">
        <f>RANK(N16,N$8:N$29,0)</f>
        <v>11</v>
      </c>
      <c r="P16" s="65">
        <f>VLOOKUP($A16,'Return Data'!$B$7:$R$1700,15,0)</f>
        <v>6.1208999999999998</v>
      </c>
      <c r="Q16" s="66">
        <f>RANK(P16,P$8:P$29,0)</f>
        <v>10</v>
      </c>
      <c r="R16" s="65">
        <f>VLOOKUP($A16,'Return Data'!$B$7:$R$1700,16,0)</f>
        <v>9.0280000000000005</v>
      </c>
      <c r="S16" s="67">
        <f t="shared" si="5"/>
        <v>14</v>
      </c>
    </row>
    <row r="17" spans="1:19" x14ac:dyDescent="0.3">
      <c r="A17" s="63" t="s">
        <v>857</v>
      </c>
      <c r="B17" s="64">
        <f>VLOOKUP($A17,'Return Data'!$B$7:$R$1700,3,0)</f>
        <v>44015</v>
      </c>
      <c r="C17" s="65">
        <f>VLOOKUP($A17,'Return Data'!$B$7:$R$1700,4,0)</f>
        <v>17.769200000000001</v>
      </c>
      <c r="D17" s="65">
        <f>VLOOKUP($A17,'Return Data'!$B$7:$R$1700,10,0)</f>
        <v>27.2437</v>
      </c>
      <c r="E17" s="66">
        <f t="shared" si="0"/>
        <v>13</v>
      </c>
      <c r="F17" s="65">
        <f>VLOOKUP($A17,'Return Data'!$B$7:$R$1700,11,0)</f>
        <v>-9.1392000000000007</v>
      </c>
      <c r="G17" s="66">
        <f t="shared" si="1"/>
        <v>9</v>
      </c>
      <c r="H17" s="65">
        <f>VLOOKUP($A17,'Return Data'!$B$7:$R$1700,12,0)</f>
        <v>-0.26829999999999998</v>
      </c>
      <c r="I17" s="66">
        <f t="shared" si="2"/>
        <v>5</v>
      </c>
      <c r="J17" s="65">
        <f>VLOOKUP($A17,'Return Data'!$B$7:$R$1700,13,0)</f>
        <v>-0.5958</v>
      </c>
      <c r="K17" s="66">
        <f t="shared" si="3"/>
        <v>2</v>
      </c>
      <c r="L17" s="65">
        <f>VLOOKUP($A17,'Return Data'!$B$7:$R$1700,17,0)</f>
        <v>8.3909000000000002</v>
      </c>
      <c r="M17" s="66">
        <f t="shared" si="4"/>
        <v>1</v>
      </c>
      <c r="N17" s="65">
        <f>VLOOKUP($A17,'Return Data'!$B$7:$R$1700,14,0)</f>
        <v>7.9390999999999998</v>
      </c>
      <c r="O17" s="66">
        <f>RANK(N17,N$8:N$29,0)</f>
        <v>2</v>
      </c>
      <c r="P17" s="65">
        <f>VLOOKUP($A17,'Return Data'!$B$7:$R$1700,15,0)</f>
        <v>9.9567999999999994</v>
      </c>
      <c r="Q17" s="66">
        <f>RANK(P17,P$8:P$29,0)</f>
        <v>2</v>
      </c>
      <c r="R17" s="65">
        <f>VLOOKUP($A17,'Return Data'!$B$7:$R$1700,16,0)</f>
        <v>10.652100000000001</v>
      </c>
      <c r="S17" s="67">
        <f t="shared" si="5"/>
        <v>10</v>
      </c>
    </row>
    <row r="18" spans="1:19" x14ac:dyDescent="0.3">
      <c r="A18" s="63" t="s">
        <v>860</v>
      </c>
      <c r="B18" s="64">
        <f>VLOOKUP($A18,'Return Data'!$B$7:$R$1700,3,0)</f>
        <v>44015</v>
      </c>
      <c r="C18" s="65">
        <f>VLOOKUP($A18,'Return Data'!$B$7:$R$1700,4,0)</f>
        <v>8.5356000000000005</v>
      </c>
      <c r="D18" s="65">
        <f>VLOOKUP($A18,'Return Data'!$B$7:$R$1700,10,0)</f>
        <v>25.339200000000002</v>
      </c>
      <c r="E18" s="66">
        <f t="shared" si="0"/>
        <v>18</v>
      </c>
      <c r="F18" s="65">
        <f>VLOOKUP($A18,'Return Data'!$B$7:$R$1700,11,0)</f>
        <v>-16.444600000000001</v>
      </c>
      <c r="G18" s="66">
        <f t="shared" si="1"/>
        <v>21</v>
      </c>
      <c r="H18" s="65">
        <f>VLOOKUP($A18,'Return Data'!$B$7:$R$1700,12,0)</f>
        <v>-13.8271</v>
      </c>
      <c r="I18" s="66">
        <f t="shared" si="2"/>
        <v>21</v>
      </c>
      <c r="J18" s="65">
        <f>VLOOKUP($A18,'Return Data'!$B$7:$R$1700,13,0)</f>
        <v>-13.5311</v>
      </c>
      <c r="K18" s="66">
        <f t="shared" si="3"/>
        <v>16</v>
      </c>
      <c r="L18" s="65">
        <f>VLOOKUP($A18,'Return Data'!$B$7:$R$1700,17,0)</f>
        <v>-2.7475999999999998</v>
      </c>
      <c r="M18" s="66">
        <f t="shared" si="4"/>
        <v>14</v>
      </c>
      <c r="N18" s="65">
        <f>VLOOKUP($A18,'Return Data'!$B$7:$R$1700,14,0)</f>
        <v>1.2326999999999999</v>
      </c>
      <c r="O18" s="66">
        <f>RANK(N18,N$8:N$29,0)</f>
        <v>12</v>
      </c>
      <c r="P18" s="65">
        <f>VLOOKUP($A18,'Return Data'!$B$7:$R$1700,15,0)</f>
        <v>6.8928000000000003</v>
      </c>
      <c r="Q18" s="66">
        <f>RANK(P18,P$8:P$29,0)</f>
        <v>6</v>
      </c>
      <c r="R18" s="65">
        <f>VLOOKUP($A18,'Return Data'!$B$7:$R$1700,16,0)</f>
        <v>11.0526</v>
      </c>
      <c r="S18" s="67">
        <f t="shared" si="5"/>
        <v>8</v>
      </c>
    </row>
    <row r="19" spans="1:19" x14ac:dyDescent="0.3">
      <c r="A19" s="63" t="s">
        <v>861</v>
      </c>
      <c r="B19" s="64">
        <f>VLOOKUP($A19,'Return Data'!$B$7:$R$1700,3,0)</f>
        <v>44015</v>
      </c>
      <c r="C19" s="65">
        <f>VLOOKUP($A19,'Return Data'!$B$7:$R$1700,4,0)</f>
        <v>9.8360000000000003</v>
      </c>
      <c r="D19" s="65">
        <f>VLOOKUP($A19,'Return Data'!$B$7:$R$1700,10,0)</f>
        <v>29.6599</v>
      </c>
      <c r="E19" s="66">
        <f t="shared" si="0"/>
        <v>5</v>
      </c>
      <c r="F19" s="65">
        <f>VLOOKUP($A19,'Return Data'!$B$7:$R$1700,11,0)</f>
        <v>-11.1713</v>
      </c>
      <c r="G19" s="66">
        <f t="shared" si="1"/>
        <v>14</v>
      </c>
      <c r="H19" s="65">
        <f>VLOOKUP($A19,'Return Data'!$B$7:$R$1700,12,0)</f>
        <v>-4.6806999999999999</v>
      </c>
      <c r="I19" s="66">
        <f t="shared" si="2"/>
        <v>16</v>
      </c>
      <c r="J19" s="65"/>
      <c r="K19" s="66"/>
      <c r="L19" s="65"/>
      <c r="M19" s="66"/>
      <c r="N19" s="65"/>
      <c r="O19" s="66"/>
      <c r="P19" s="65"/>
      <c r="Q19" s="66"/>
      <c r="R19" s="65">
        <f>VLOOKUP($A19,'Return Data'!$B$7:$R$1700,16,0)</f>
        <v>-1.64</v>
      </c>
      <c r="S19" s="67">
        <f t="shared" si="5"/>
        <v>21</v>
      </c>
    </row>
    <row r="20" spans="1:19" x14ac:dyDescent="0.3">
      <c r="A20" s="63" t="s">
        <v>863</v>
      </c>
      <c r="B20" s="64">
        <f>VLOOKUP($A20,'Return Data'!$B$7:$R$1700,3,0)</f>
        <v>44015</v>
      </c>
      <c r="C20" s="65">
        <f>VLOOKUP($A20,'Return Data'!$B$7:$R$1700,4,0)</f>
        <v>10.648</v>
      </c>
      <c r="D20" s="65">
        <f>VLOOKUP($A20,'Return Data'!$B$7:$R$1700,10,0)</f>
        <v>23.254999999999999</v>
      </c>
      <c r="E20" s="66">
        <f t="shared" si="0"/>
        <v>21</v>
      </c>
      <c r="F20" s="65">
        <f>VLOOKUP($A20,'Return Data'!$B$7:$R$1700,11,0)</f>
        <v>-9.2706</v>
      </c>
      <c r="G20" s="66">
        <f t="shared" si="1"/>
        <v>10</v>
      </c>
      <c r="H20" s="65">
        <f>VLOOKUP($A20,'Return Data'!$B$7:$R$1700,12,0)</f>
        <v>-1.4348000000000001</v>
      </c>
      <c r="I20" s="66">
        <f t="shared" si="2"/>
        <v>8</v>
      </c>
      <c r="J20" s="65">
        <f>VLOOKUP($A20,'Return Data'!$B$7:$R$1700,13,0)</f>
        <v>-3.7599</v>
      </c>
      <c r="K20" s="66">
        <f t="shared" ref="K20:K27" si="6">RANK(J20,J$8:J$29,0)</f>
        <v>7</v>
      </c>
      <c r="L20" s="65"/>
      <c r="M20" s="66"/>
      <c r="N20" s="65"/>
      <c r="O20" s="66"/>
      <c r="P20" s="65"/>
      <c r="Q20" s="66"/>
      <c r="R20" s="65">
        <f>VLOOKUP($A20,'Return Data'!$B$7:$R$1700,16,0)</f>
        <v>3.8540999999999999</v>
      </c>
      <c r="S20" s="67">
        <f t="shared" si="5"/>
        <v>18</v>
      </c>
    </row>
    <row r="21" spans="1:19" x14ac:dyDescent="0.3">
      <c r="A21" s="63" t="s">
        <v>865</v>
      </c>
      <c r="B21" s="64">
        <f>VLOOKUP($A21,'Return Data'!$B$7:$R$1700,3,0)</f>
        <v>44015</v>
      </c>
      <c r="C21" s="65">
        <f>VLOOKUP($A21,'Return Data'!$B$7:$R$1700,4,0)</f>
        <v>10.967000000000001</v>
      </c>
      <c r="D21" s="65">
        <f>VLOOKUP($A21,'Return Data'!$B$7:$R$1700,10,0)</f>
        <v>34.251399999999997</v>
      </c>
      <c r="E21" s="66">
        <f t="shared" si="0"/>
        <v>1</v>
      </c>
      <c r="F21" s="65">
        <f>VLOOKUP($A21,'Return Data'!$B$7:$R$1700,11,0)</f>
        <v>-9.3935999999999993</v>
      </c>
      <c r="G21" s="66">
        <f t="shared" si="1"/>
        <v>11</v>
      </c>
      <c r="H21" s="65">
        <f>VLOOKUP($A21,'Return Data'!$B$7:$R$1700,12,0)</f>
        <v>0.37530000000000002</v>
      </c>
      <c r="I21" s="66">
        <f t="shared" si="2"/>
        <v>3</v>
      </c>
      <c r="J21" s="65">
        <f>VLOOKUP($A21,'Return Data'!$B$7:$R$1700,13,0)</f>
        <v>1.7912999999999999</v>
      </c>
      <c r="K21" s="66">
        <f t="shared" si="6"/>
        <v>1</v>
      </c>
      <c r="L21" s="65"/>
      <c r="M21" s="66"/>
      <c r="N21" s="65"/>
      <c r="O21" s="66"/>
      <c r="P21" s="65"/>
      <c r="Q21" s="66"/>
      <c r="R21" s="65">
        <f>VLOOKUP($A21,'Return Data'!$B$7:$R$1700,16,0)</f>
        <v>8.4359000000000002</v>
      </c>
      <c r="S21" s="67">
        <f t="shared" si="5"/>
        <v>15</v>
      </c>
    </row>
    <row r="22" spans="1:19" x14ac:dyDescent="0.3">
      <c r="A22" s="63" t="s">
        <v>867</v>
      </c>
      <c r="B22" s="64">
        <f>VLOOKUP($A22,'Return Data'!$B$7:$R$1700,3,0)</f>
        <v>44015</v>
      </c>
      <c r="C22" s="65">
        <f>VLOOKUP($A22,'Return Data'!$B$7:$R$1700,4,0)</f>
        <v>24.3567</v>
      </c>
      <c r="D22" s="65">
        <f>VLOOKUP($A22,'Return Data'!$B$7:$R$1700,10,0)</f>
        <v>26.595400000000001</v>
      </c>
      <c r="E22" s="66">
        <f t="shared" si="0"/>
        <v>16</v>
      </c>
      <c r="F22" s="65">
        <f>VLOOKUP($A22,'Return Data'!$B$7:$R$1700,11,0)</f>
        <v>-8.9451999999999998</v>
      </c>
      <c r="G22" s="66">
        <f t="shared" si="1"/>
        <v>7</v>
      </c>
      <c r="H22" s="65">
        <f>VLOOKUP($A22,'Return Data'!$B$7:$R$1700,12,0)</f>
        <v>-2.1053000000000002</v>
      </c>
      <c r="I22" s="66">
        <f t="shared" si="2"/>
        <v>9</v>
      </c>
      <c r="J22" s="65">
        <f>VLOOKUP($A22,'Return Data'!$B$7:$R$1700,13,0)</f>
        <v>-0.60109999999999997</v>
      </c>
      <c r="K22" s="66">
        <f t="shared" si="6"/>
        <v>3</v>
      </c>
      <c r="L22" s="65">
        <f>VLOOKUP($A22,'Return Data'!$B$7:$R$1700,17,0)</f>
        <v>3.1816</v>
      </c>
      <c r="M22" s="66">
        <f t="shared" ref="M22:M27" si="7">RANK(L22,L$8:L$29,0)</f>
        <v>4</v>
      </c>
      <c r="N22" s="65">
        <f>VLOOKUP($A22,'Return Data'!$B$7:$R$1700,14,0)</f>
        <v>4.7961999999999998</v>
      </c>
      <c r="O22" s="66">
        <f t="shared" ref="O22:O27" si="8">RANK(N22,N$8:N$29,0)</f>
        <v>6</v>
      </c>
      <c r="P22" s="65">
        <f>VLOOKUP($A22,'Return Data'!$B$7:$R$1700,15,0)</f>
        <v>7.476</v>
      </c>
      <c r="Q22" s="66">
        <f t="shared" ref="Q22:Q27" si="9">RANK(P22,P$8:P$29,0)</f>
        <v>4</v>
      </c>
      <c r="R22" s="65">
        <f>VLOOKUP($A22,'Return Data'!$B$7:$R$1700,16,0)</f>
        <v>13.2684</v>
      </c>
      <c r="S22" s="67">
        <f t="shared" si="5"/>
        <v>3</v>
      </c>
    </row>
    <row r="23" spans="1:19" x14ac:dyDescent="0.3">
      <c r="A23" s="63" t="s">
        <v>870</v>
      </c>
      <c r="B23" s="64">
        <f>VLOOKUP($A23,'Return Data'!$B$7:$R$1700,3,0)</f>
        <v>44015</v>
      </c>
      <c r="C23" s="65">
        <f>VLOOKUP($A23,'Return Data'!$B$7:$R$1700,4,0)</f>
        <v>43.722000000000001</v>
      </c>
      <c r="D23" s="65">
        <f>VLOOKUP($A23,'Return Data'!$B$7:$R$1700,10,0)</f>
        <v>33.978099999999998</v>
      </c>
      <c r="E23" s="66">
        <f t="shared" si="0"/>
        <v>2</v>
      </c>
      <c r="F23" s="65">
        <f>VLOOKUP($A23,'Return Data'!$B$7:$R$1700,11,0)</f>
        <v>-14.301299999999999</v>
      </c>
      <c r="G23" s="66">
        <f t="shared" si="1"/>
        <v>19</v>
      </c>
      <c r="H23" s="65">
        <f>VLOOKUP($A23,'Return Data'!$B$7:$R$1700,12,0)</f>
        <v>-6.3613999999999997</v>
      </c>
      <c r="I23" s="66">
        <f t="shared" si="2"/>
        <v>17</v>
      </c>
      <c r="J23" s="65">
        <f>VLOOKUP($A23,'Return Data'!$B$7:$R$1700,13,0)</f>
        <v>-14.22</v>
      </c>
      <c r="K23" s="66">
        <f t="shared" si="6"/>
        <v>17</v>
      </c>
      <c r="L23" s="65">
        <f>VLOOKUP($A23,'Return Data'!$B$7:$R$1700,17,0)</f>
        <v>-3.7887</v>
      </c>
      <c r="M23" s="66">
        <f t="shared" si="7"/>
        <v>15</v>
      </c>
      <c r="N23" s="65">
        <f>VLOOKUP($A23,'Return Data'!$B$7:$R$1700,14,0)</f>
        <v>-1.5141</v>
      </c>
      <c r="O23" s="66">
        <f t="shared" si="8"/>
        <v>14</v>
      </c>
      <c r="P23" s="65">
        <f>VLOOKUP($A23,'Return Data'!$B$7:$R$1700,15,0)</f>
        <v>5.5547000000000004</v>
      </c>
      <c r="Q23" s="66">
        <f t="shared" si="9"/>
        <v>12</v>
      </c>
      <c r="R23" s="65">
        <f>VLOOKUP($A23,'Return Data'!$B$7:$R$1700,16,0)</f>
        <v>13.1562</v>
      </c>
      <c r="S23" s="67">
        <f t="shared" si="5"/>
        <v>4</v>
      </c>
    </row>
    <row r="24" spans="1:19" x14ac:dyDescent="0.3">
      <c r="A24" s="63" t="s">
        <v>872</v>
      </c>
      <c r="B24" s="64">
        <f>VLOOKUP($A24,'Return Data'!$B$7:$R$1700,3,0)</f>
        <v>44015</v>
      </c>
      <c r="C24" s="65">
        <f>VLOOKUP($A24,'Return Data'!$B$7:$R$1700,4,0)</f>
        <v>67.42</v>
      </c>
      <c r="D24" s="65">
        <f>VLOOKUP($A24,'Return Data'!$B$7:$R$1700,10,0)</f>
        <v>23.299199999999999</v>
      </c>
      <c r="E24" s="66">
        <f t="shared" si="0"/>
        <v>20</v>
      </c>
      <c r="F24" s="65">
        <f>VLOOKUP($A24,'Return Data'!$B$7:$R$1700,11,0)</f>
        <v>-7.1860999999999997</v>
      </c>
      <c r="G24" s="66">
        <f t="shared" si="1"/>
        <v>3</v>
      </c>
      <c r="H24" s="65">
        <f>VLOOKUP($A24,'Return Data'!$B$7:$R$1700,12,0)</f>
        <v>1.7506999999999999</v>
      </c>
      <c r="I24" s="66">
        <f t="shared" si="2"/>
        <v>2</v>
      </c>
      <c r="J24" s="65">
        <f>VLOOKUP($A24,'Return Data'!$B$7:$R$1700,13,0)</f>
        <v>-1.2884</v>
      </c>
      <c r="K24" s="66">
        <f t="shared" si="6"/>
        <v>4</v>
      </c>
      <c r="L24" s="65">
        <f>VLOOKUP($A24,'Return Data'!$B$7:$R$1700,17,0)</f>
        <v>3.7896999999999998</v>
      </c>
      <c r="M24" s="66">
        <f t="shared" si="7"/>
        <v>3</v>
      </c>
      <c r="N24" s="65">
        <f>VLOOKUP($A24,'Return Data'!$B$7:$R$1700,14,0)</f>
        <v>5.1216999999999997</v>
      </c>
      <c r="O24" s="66">
        <f t="shared" si="8"/>
        <v>5</v>
      </c>
      <c r="P24" s="65">
        <f>VLOOKUP($A24,'Return Data'!$B$7:$R$1700,15,0)</f>
        <v>7.1840999999999999</v>
      </c>
      <c r="Q24" s="66">
        <f t="shared" si="9"/>
        <v>5</v>
      </c>
      <c r="R24" s="65">
        <f>VLOOKUP($A24,'Return Data'!$B$7:$R$1700,16,0)</f>
        <v>10.899699999999999</v>
      </c>
      <c r="S24" s="67">
        <f t="shared" si="5"/>
        <v>9</v>
      </c>
    </row>
    <row r="25" spans="1:19" x14ac:dyDescent="0.3">
      <c r="A25" s="63" t="s">
        <v>874</v>
      </c>
      <c r="B25" s="64">
        <f>VLOOKUP($A25,'Return Data'!$B$7:$R$1700,3,0)</f>
        <v>44015</v>
      </c>
      <c r="C25" s="65">
        <f>VLOOKUP($A25,'Return Data'!$B$7:$R$1700,4,0)</f>
        <v>30.4222</v>
      </c>
      <c r="D25" s="65">
        <f>VLOOKUP($A25,'Return Data'!$B$7:$R$1700,10,0)</f>
        <v>29.4727</v>
      </c>
      <c r="E25" s="66">
        <f t="shared" si="0"/>
        <v>6</v>
      </c>
      <c r="F25" s="65">
        <f>VLOOKUP($A25,'Return Data'!$B$7:$R$1700,11,0)</f>
        <v>-6.4531000000000001</v>
      </c>
      <c r="G25" s="66">
        <f t="shared" si="1"/>
        <v>2</v>
      </c>
      <c r="H25" s="65">
        <f>VLOOKUP($A25,'Return Data'!$B$7:$R$1700,12,0)</f>
        <v>-2.9338000000000002</v>
      </c>
      <c r="I25" s="66">
        <f t="shared" si="2"/>
        <v>10</v>
      </c>
      <c r="J25" s="65">
        <f>VLOOKUP($A25,'Return Data'!$B$7:$R$1700,13,0)</f>
        <v>-6.2819000000000003</v>
      </c>
      <c r="K25" s="66">
        <f t="shared" si="6"/>
        <v>12</v>
      </c>
      <c r="L25" s="65">
        <f>VLOOKUP($A25,'Return Data'!$B$7:$R$1700,17,0)</f>
        <v>-1.24</v>
      </c>
      <c r="M25" s="66">
        <f t="shared" si="7"/>
        <v>13</v>
      </c>
      <c r="N25" s="65">
        <f>VLOOKUP($A25,'Return Data'!$B$7:$R$1700,14,0)</f>
        <v>2.5402</v>
      </c>
      <c r="O25" s="66">
        <f t="shared" si="8"/>
        <v>8</v>
      </c>
      <c r="P25" s="65">
        <f>VLOOKUP($A25,'Return Data'!$B$7:$R$1700,15,0)</f>
        <v>6.4574999999999996</v>
      </c>
      <c r="Q25" s="66">
        <f t="shared" si="9"/>
        <v>8</v>
      </c>
      <c r="R25" s="65">
        <f>VLOOKUP($A25,'Return Data'!$B$7:$R$1700,16,0)</f>
        <v>12.4781</v>
      </c>
      <c r="S25" s="67">
        <f t="shared" si="5"/>
        <v>6</v>
      </c>
    </row>
    <row r="26" spans="1:19" x14ac:dyDescent="0.3">
      <c r="A26" s="63" t="s">
        <v>875</v>
      </c>
      <c r="B26" s="64">
        <f>VLOOKUP($A26,'Return Data'!$B$7:$R$1700,3,0)</f>
        <v>44015</v>
      </c>
      <c r="C26" s="65">
        <f>VLOOKUP($A26,'Return Data'!$B$7:$R$1700,4,0)</f>
        <v>149.43369999999999</v>
      </c>
      <c r="D26" s="65">
        <f>VLOOKUP($A26,'Return Data'!$B$7:$R$1700,10,0)</f>
        <v>20.8889</v>
      </c>
      <c r="E26" s="66">
        <f t="shared" si="0"/>
        <v>22</v>
      </c>
      <c r="F26" s="65">
        <f>VLOOKUP($A26,'Return Data'!$B$7:$R$1700,11,0)</f>
        <v>-8.6913999999999998</v>
      </c>
      <c r="G26" s="66">
        <f t="shared" si="1"/>
        <v>6</v>
      </c>
      <c r="H26" s="65">
        <f>VLOOKUP($A26,'Return Data'!$B$7:$R$1700,12,0)</f>
        <v>-1.3842000000000001</v>
      </c>
      <c r="I26" s="66">
        <f t="shared" si="2"/>
        <v>7</v>
      </c>
      <c r="J26" s="65">
        <f>VLOOKUP($A26,'Return Data'!$B$7:$R$1700,13,0)</f>
        <v>-3.67</v>
      </c>
      <c r="K26" s="66">
        <f t="shared" si="6"/>
        <v>6</v>
      </c>
      <c r="L26" s="65">
        <f>VLOOKUP($A26,'Return Data'!$B$7:$R$1700,17,0)</f>
        <v>4.1154000000000002</v>
      </c>
      <c r="M26" s="66">
        <f t="shared" si="7"/>
        <v>2</v>
      </c>
      <c r="N26" s="65">
        <f>VLOOKUP($A26,'Return Data'!$B$7:$R$1700,14,0)</f>
        <v>8.0206999999999997</v>
      </c>
      <c r="O26" s="66">
        <f t="shared" si="8"/>
        <v>1</v>
      </c>
      <c r="P26" s="65">
        <f>VLOOKUP($A26,'Return Data'!$B$7:$R$1700,15,0)</f>
        <v>10.0829</v>
      </c>
      <c r="Q26" s="66">
        <f t="shared" si="9"/>
        <v>1</v>
      </c>
      <c r="R26" s="65">
        <f>VLOOKUP($A26,'Return Data'!$B$7:$R$1700,16,0)</f>
        <v>12.564299999999999</v>
      </c>
      <c r="S26" s="67">
        <f t="shared" si="5"/>
        <v>5</v>
      </c>
    </row>
    <row r="27" spans="1:19" x14ac:dyDescent="0.3">
      <c r="A27" s="63" t="s">
        <v>878</v>
      </c>
      <c r="B27" s="64">
        <f>VLOOKUP($A27,'Return Data'!$B$7:$R$1700,3,0)</f>
        <v>44015</v>
      </c>
      <c r="C27" s="65">
        <f>VLOOKUP($A27,'Return Data'!$B$7:$R$1700,4,0)</f>
        <v>180.67920000000001</v>
      </c>
      <c r="D27" s="65">
        <f>VLOOKUP($A27,'Return Data'!$B$7:$R$1700,10,0)</f>
        <v>27.0061</v>
      </c>
      <c r="E27" s="66">
        <f t="shared" si="0"/>
        <v>15</v>
      </c>
      <c r="F27" s="65">
        <f>VLOOKUP($A27,'Return Data'!$B$7:$R$1700,11,0)</f>
        <v>-11.2492</v>
      </c>
      <c r="G27" s="66">
        <f t="shared" si="1"/>
        <v>15</v>
      </c>
      <c r="H27" s="65">
        <f>VLOOKUP($A27,'Return Data'!$B$7:$R$1700,12,0)</f>
        <v>-3.9910000000000001</v>
      </c>
      <c r="I27" s="66">
        <f t="shared" si="2"/>
        <v>14</v>
      </c>
      <c r="J27" s="65">
        <f>VLOOKUP($A27,'Return Data'!$B$7:$R$1700,13,0)</f>
        <v>-7.6265000000000001</v>
      </c>
      <c r="K27" s="66">
        <f t="shared" si="6"/>
        <v>13</v>
      </c>
      <c r="L27" s="65">
        <f>VLOOKUP($A27,'Return Data'!$B$7:$R$1700,17,0)</f>
        <v>1.7154</v>
      </c>
      <c r="M27" s="66">
        <f t="shared" si="7"/>
        <v>5</v>
      </c>
      <c r="N27" s="65">
        <f>VLOOKUP($A27,'Return Data'!$B$7:$R$1700,14,0)</f>
        <v>5.7725999999999997</v>
      </c>
      <c r="O27" s="66">
        <f t="shared" si="8"/>
        <v>4</v>
      </c>
      <c r="P27" s="65">
        <f>VLOOKUP($A27,'Return Data'!$B$7:$R$1700,15,0)</f>
        <v>6.8224</v>
      </c>
      <c r="Q27" s="66">
        <f t="shared" si="9"/>
        <v>7</v>
      </c>
      <c r="R27" s="65">
        <f>VLOOKUP($A27,'Return Data'!$B$7:$R$1700,16,0)</f>
        <v>9.5077999999999996</v>
      </c>
      <c r="S27" s="67">
        <f t="shared" si="5"/>
        <v>13</v>
      </c>
    </row>
    <row r="28" spans="1:19" x14ac:dyDescent="0.3">
      <c r="A28" s="63" t="s">
        <v>879</v>
      </c>
      <c r="B28" s="64">
        <f>VLOOKUP($A28,'Return Data'!$B$7:$R$1700,3,0)</f>
        <v>44015</v>
      </c>
      <c r="C28" s="65">
        <f>VLOOKUP($A28,'Return Data'!$B$7:$R$1700,4,0)</f>
        <v>8.6992999999999991</v>
      </c>
      <c r="D28" s="65">
        <f>VLOOKUP($A28,'Return Data'!$B$7:$R$1700,10,0)</f>
        <v>27.565100000000001</v>
      </c>
      <c r="E28" s="66">
        <f t="shared" si="0"/>
        <v>12</v>
      </c>
      <c r="F28" s="65">
        <f>VLOOKUP($A28,'Return Data'!$B$7:$R$1700,11,0)</f>
        <v>-14.1852</v>
      </c>
      <c r="G28" s="66">
        <f t="shared" si="1"/>
        <v>17</v>
      </c>
      <c r="H28" s="65"/>
      <c r="I28" s="66"/>
      <c r="J28" s="65"/>
      <c r="K28" s="66"/>
      <c r="L28" s="65"/>
      <c r="M28" s="66"/>
      <c r="N28" s="65"/>
      <c r="O28" s="66"/>
      <c r="P28" s="65"/>
      <c r="Q28" s="66"/>
      <c r="R28" s="65">
        <f>VLOOKUP($A28,'Return Data'!$B$7:$R$1700,16,0)</f>
        <v>-13.007</v>
      </c>
      <c r="S28" s="67">
        <f t="shared" si="5"/>
        <v>22</v>
      </c>
    </row>
    <row r="29" spans="1:19" x14ac:dyDescent="0.3">
      <c r="A29" s="63" t="s">
        <v>881</v>
      </c>
      <c r="B29" s="64">
        <f>VLOOKUP($A29,'Return Data'!$B$7:$R$1700,3,0)</f>
        <v>44015</v>
      </c>
      <c r="C29" s="65">
        <f>VLOOKUP($A29,'Return Data'!$B$7:$R$1700,4,0)</f>
        <v>10.49</v>
      </c>
      <c r="D29" s="65">
        <f>VLOOKUP($A29,'Return Data'!$B$7:$R$1700,10,0)</f>
        <v>29.187200000000001</v>
      </c>
      <c r="E29" s="66">
        <f t="shared" si="0"/>
        <v>8</v>
      </c>
      <c r="F29" s="65">
        <f>VLOOKUP($A29,'Return Data'!$B$7:$R$1700,11,0)</f>
        <v>-7.5770999999999997</v>
      </c>
      <c r="G29" s="66">
        <f t="shared" si="1"/>
        <v>4</v>
      </c>
      <c r="H29" s="65">
        <f>VLOOKUP($A29,'Return Data'!$B$7:$R$1700,12,0)</f>
        <v>0.2868</v>
      </c>
      <c r="I29" s="66">
        <f>RANK(H29,H$8:H$29,0)</f>
        <v>4</v>
      </c>
      <c r="J29" s="65"/>
      <c r="K29" s="66"/>
      <c r="L29" s="65"/>
      <c r="M29" s="66"/>
      <c r="N29" s="65"/>
      <c r="O29" s="66"/>
      <c r="P29" s="65"/>
      <c r="Q29" s="66"/>
      <c r="R29" s="65">
        <f>VLOOKUP($A29,'Return Data'!$B$7:$R$1700,16,0)</f>
        <v>4.9000000000000004</v>
      </c>
      <c r="S29" s="67">
        <f t="shared" si="5"/>
        <v>17</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27.852268181818179</v>
      </c>
      <c r="E31" s="74"/>
      <c r="F31" s="75">
        <f>AVERAGE(F8:F29)</f>
        <v>-10.444686363636364</v>
      </c>
      <c r="G31" s="74"/>
      <c r="H31" s="75">
        <f>AVERAGE(H8:H29)</f>
        <v>-3.5295333333333345</v>
      </c>
      <c r="I31" s="74"/>
      <c r="J31" s="75">
        <f>AVERAGE(J8:J29)</f>
        <v>-6.4804894736842087</v>
      </c>
      <c r="K31" s="74"/>
      <c r="L31" s="75">
        <f>AVERAGE(L8:L29)</f>
        <v>0.21765294117647058</v>
      </c>
      <c r="M31" s="74"/>
      <c r="N31" s="75">
        <f>AVERAGE(N8:N29)</f>
        <v>3.2600133333333328</v>
      </c>
      <c r="O31" s="74"/>
      <c r="P31" s="75">
        <f>AVERAGE(P8:P29)</f>
        <v>6.7453799999999999</v>
      </c>
      <c r="Q31" s="74"/>
      <c r="R31" s="75">
        <f>AVERAGE(R8:R29)</f>
        <v>7.7303909090909109</v>
      </c>
      <c r="S31" s="76"/>
    </row>
    <row r="32" spans="1:19" x14ac:dyDescent="0.3">
      <c r="A32" s="73" t="s">
        <v>28</v>
      </c>
      <c r="B32" s="74"/>
      <c r="C32" s="74"/>
      <c r="D32" s="75">
        <f>MIN(D8:D29)</f>
        <v>20.8889</v>
      </c>
      <c r="E32" s="74"/>
      <c r="F32" s="75">
        <f>MIN(F8:F29)</f>
        <v>-16.854099999999999</v>
      </c>
      <c r="G32" s="74"/>
      <c r="H32" s="75">
        <f>MIN(H8:H29)</f>
        <v>-13.8271</v>
      </c>
      <c r="I32" s="74"/>
      <c r="J32" s="75">
        <f>MIN(J8:J29)</f>
        <v>-18.7315</v>
      </c>
      <c r="K32" s="74"/>
      <c r="L32" s="75">
        <f>MIN(L8:L29)</f>
        <v>-6.5769000000000002</v>
      </c>
      <c r="M32" s="74"/>
      <c r="N32" s="75">
        <f>MIN(N8:N29)</f>
        <v>-3.9586999999999999</v>
      </c>
      <c r="O32" s="74"/>
      <c r="P32" s="75">
        <f>MIN(P8:P29)</f>
        <v>2.9722</v>
      </c>
      <c r="Q32" s="74"/>
      <c r="R32" s="75">
        <f>MIN(R8:R29)</f>
        <v>-13.007</v>
      </c>
      <c r="S32" s="76"/>
    </row>
    <row r="33" spans="1:19" ht="15" thickBot="1" x14ac:dyDescent="0.35">
      <c r="A33" s="77" t="s">
        <v>29</v>
      </c>
      <c r="B33" s="78"/>
      <c r="C33" s="78"/>
      <c r="D33" s="79">
        <f>MAX(D8:D29)</f>
        <v>34.251399999999997</v>
      </c>
      <c r="E33" s="78"/>
      <c r="F33" s="79">
        <f>MAX(F8:F29)</f>
        <v>-0.6351</v>
      </c>
      <c r="G33" s="78"/>
      <c r="H33" s="79">
        <f>MAX(H8:H29)</f>
        <v>2.6238000000000001</v>
      </c>
      <c r="I33" s="78"/>
      <c r="J33" s="79">
        <f>MAX(J8:J29)</f>
        <v>1.7912999999999999</v>
      </c>
      <c r="K33" s="78"/>
      <c r="L33" s="79">
        <f>MAX(L8:L29)</f>
        <v>8.3909000000000002</v>
      </c>
      <c r="M33" s="78"/>
      <c r="N33" s="79">
        <f>MAX(N8:N29)</f>
        <v>8.0206999999999997</v>
      </c>
      <c r="O33" s="78"/>
      <c r="P33" s="79">
        <f>MAX(P8:P29)</f>
        <v>10.0829</v>
      </c>
      <c r="Q33" s="78"/>
      <c r="R33" s="79">
        <f>MAX(R8:R29)</f>
        <v>14.0474</v>
      </c>
      <c r="S33" s="80"/>
    </row>
    <row r="34" spans="1:19" x14ac:dyDescent="0.3">
      <c r="A34" s="112" t="s">
        <v>433</v>
      </c>
    </row>
    <row r="35" spans="1:19" x14ac:dyDescent="0.3">
      <c r="A35" s="14" t="s">
        <v>340</v>
      </c>
    </row>
  </sheetData>
  <sheetProtection algorithmName="SHA-512" hashValue="mncGNqMVh7KwyC3weZad1Gc/epxgLHAkqi8b1/8IbnGpc/cw8PIpySA8HEwjHilg/jBNy+KtC6hO5K6QtwReHw==" saltValue="waNiHTN4I/0hXJPkQO3UO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4E1C30BF-C45F-4F60-966E-B5BB011BDE7A}"/>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dimension ref="A1:T35"/>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838</v>
      </c>
      <c r="B8" s="64">
        <f>VLOOKUP($A8,'Return Data'!$B$7:$R$1700,3,0)</f>
        <v>44015</v>
      </c>
      <c r="C8" s="65">
        <f>VLOOKUP($A8,'Return Data'!$B$7:$R$1700,4,0)</f>
        <v>55.584299999999999</v>
      </c>
      <c r="D8" s="65">
        <f>VLOOKUP($A8,'Return Data'!$B$7:$R$1700,10,0)</f>
        <v>28.1096</v>
      </c>
      <c r="E8" s="66">
        <f t="shared" ref="E8:E29" si="0">RANK(D8,D$8:D$29,0)</f>
        <v>10</v>
      </c>
      <c r="F8" s="65">
        <f>VLOOKUP($A8,'Return Data'!$B$7:$R$1700,11,0)</f>
        <v>-12.062099999999999</v>
      </c>
      <c r="G8" s="66">
        <f t="shared" ref="G8:G29" si="1">RANK(F8,F$8:F$29,0)</f>
        <v>16</v>
      </c>
      <c r="H8" s="65">
        <f>VLOOKUP($A8,'Return Data'!$B$7:$R$1700,12,0)</f>
        <v>-4.4463999999999997</v>
      </c>
      <c r="I8" s="66">
        <f t="shared" ref="I8:I27" si="2">RANK(H8,H$8:H$29,0)</f>
        <v>12</v>
      </c>
      <c r="J8" s="65">
        <f>VLOOKUP($A8,'Return Data'!$B$7:$R$1700,13,0)</f>
        <v>-9.6556999999999995</v>
      </c>
      <c r="K8" s="66">
        <f t="shared" ref="K8:K18" si="3">RANK(J8,J$8:J$29,0)</f>
        <v>15</v>
      </c>
      <c r="L8" s="65">
        <f>VLOOKUP($A8,'Return Data'!$B$7:$R$1700,17,0)</f>
        <v>-0.30709999999999998</v>
      </c>
      <c r="M8" s="66">
        <f t="shared" ref="M8:M18" si="4">RANK(L8,L$8:L$29,0)</f>
        <v>7</v>
      </c>
      <c r="N8" s="65">
        <f>VLOOKUP($A8,'Return Data'!$B$7:$R$1700,14,0)</f>
        <v>1.3174999999999999</v>
      </c>
      <c r="O8" s="66">
        <f>RANK(N8,N$8:N$29,0)</f>
        <v>10</v>
      </c>
      <c r="P8" s="65">
        <f>VLOOKUP($A8,'Return Data'!$B$7:$R$1700,15,0)</f>
        <v>5.0396999999999998</v>
      </c>
      <c r="Q8" s="66">
        <f>RANK(P8,P$8:P$29,0)</f>
        <v>9</v>
      </c>
      <c r="R8" s="65">
        <f>VLOOKUP($A8,'Return Data'!$B$7:$R$1700,16,0)</f>
        <v>12.3757</v>
      </c>
      <c r="S8" s="67">
        <f t="shared" ref="S8:S29" si="5">RANK(R8,R$8:R$29,0)</f>
        <v>6</v>
      </c>
    </row>
    <row r="9" spans="1:20" x14ac:dyDescent="0.3">
      <c r="A9" s="63" t="s">
        <v>841</v>
      </c>
      <c r="B9" s="64">
        <f>VLOOKUP($A9,'Return Data'!$B$7:$R$1700,3,0)</f>
        <v>44015</v>
      </c>
      <c r="C9" s="65">
        <f>VLOOKUP($A9,'Return Data'!$B$7:$R$1700,4,0)</f>
        <v>27.52</v>
      </c>
      <c r="D9" s="65">
        <f>VLOOKUP($A9,'Return Data'!$B$7:$R$1700,10,0)</f>
        <v>25.034099999999999</v>
      </c>
      <c r="E9" s="66">
        <f t="shared" si="0"/>
        <v>17</v>
      </c>
      <c r="F9" s="65">
        <f>VLOOKUP($A9,'Return Data'!$B$7:$R$1700,11,0)</f>
        <v>-10.5913</v>
      </c>
      <c r="G9" s="66">
        <f t="shared" si="1"/>
        <v>13</v>
      </c>
      <c r="H9" s="65">
        <f>VLOOKUP($A9,'Return Data'!$B$7:$R$1700,12,0)</f>
        <v>-5.2015000000000002</v>
      </c>
      <c r="I9" s="66">
        <f t="shared" si="2"/>
        <v>15</v>
      </c>
      <c r="J9" s="65">
        <f>VLOOKUP($A9,'Return Data'!$B$7:$R$1700,13,0)</f>
        <v>-4.5107999999999997</v>
      </c>
      <c r="K9" s="66">
        <f t="shared" si="3"/>
        <v>5</v>
      </c>
      <c r="L9" s="65">
        <f>VLOOKUP($A9,'Return Data'!$B$7:$R$1700,17,0)</f>
        <v>-0.18090000000000001</v>
      </c>
      <c r="M9" s="66">
        <f t="shared" si="4"/>
        <v>6</v>
      </c>
      <c r="N9" s="65">
        <f>VLOOKUP($A9,'Return Data'!$B$7:$R$1700,14,0)</f>
        <v>6.0651999999999999</v>
      </c>
      <c r="O9" s="66">
        <f>RANK(N9,N$8:N$29,0)</f>
        <v>3</v>
      </c>
      <c r="P9" s="65">
        <f>VLOOKUP($A9,'Return Data'!$B$7:$R$1700,15,0)</f>
        <v>8.3864999999999998</v>
      </c>
      <c r="Q9" s="66">
        <f>RANK(P9,P$8:P$29,0)</f>
        <v>3</v>
      </c>
      <c r="R9" s="65">
        <f>VLOOKUP($A9,'Return Data'!$B$7:$R$1700,16,0)</f>
        <v>13.4602</v>
      </c>
      <c r="S9" s="67">
        <f t="shared" si="5"/>
        <v>4</v>
      </c>
    </row>
    <row r="10" spans="1:20" x14ac:dyDescent="0.3">
      <c r="A10" s="63" t="s">
        <v>843</v>
      </c>
      <c r="B10" s="64">
        <f>VLOOKUP($A10,'Return Data'!$B$7:$R$1700,3,0)</f>
        <v>44015</v>
      </c>
      <c r="C10" s="65">
        <f>VLOOKUP($A10,'Return Data'!$B$7:$R$1700,4,0)</f>
        <v>9.2690000000000001</v>
      </c>
      <c r="D10" s="65">
        <f>VLOOKUP($A10,'Return Data'!$B$7:$R$1700,10,0)</f>
        <v>23.917100000000001</v>
      </c>
      <c r="E10" s="66">
        <f t="shared" si="0"/>
        <v>19</v>
      </c>
      <c r="F10" s="65">
        <f>VLOOKUP($A10,'Return Data'!$B$7:$R$1700,11,0)</f>
        <v>-10.2363</v>
      </c>
      <c r="G10" s="66">
        <f t="shared" si="1"/>
        <v>12</v>
      </c>
      <c r="H10" s="65">
        <f>VLOOKUP($A10,'Return Data'!$B$7:$R$1700,12,0)</f>
        <v>-4.6595000000000004</v>
      </c>
      <c r="I10" s="66">
        <f t="shared" si="2"/>
        <v>14</v>
      </c>
      <c r="J10" s="65">
        <f>VLOOKUP($A10,'Return Data'!$B$7:$R$1700,13,0)</f>
        <v>-6.1367000000000003</v>
      </c>
      <c r="K10" s="66">
        <f t="shared" si="3"/>
        <v>9</v>
      </c>
      <c r="L10" s="65">
        <f>VLOOKUP($A10,'Return Data'!$B$7:$R$1700,17,0)</f>
        <v>-1.6805000000000001</v>
      </c>
      <c r="M10" s="66">
        <f t="shared" si="4"/>
        <v>11</v>
      </c>
      <c r="N10" s="65"/>
      <c r="O10" s="66"/>
      <c r="P10" s="65"/>
      <c r="Q10" s="66"/>
      <c r="R10" s="65">
        <f>VLOOKUP($A10,'Return Data'!$B$7:$R$1700,16,0)</f>
        <v>-2.73</v>
      </c>
      <c r="S10" s="67">
        <f t="shared" si="5"/>
        <v>20</v>
      </c>
    </row>
    <row r="11" spans="1:20" x14ac:dyDescent="0.3">
      <c r="A11" s="63" t="s">
        <v>845</v>
      </c>
      <c r="B11" s="64">
        <f>VLOOKUP($A11,'Return Data'!$B$7:$R$1700,3,0)</f>
        <v>44015</v>
      </c>
      <c r="C11" s="65">
        <f>VLOOKUP($A11,'Return Data'!$B$7:$R$1700,4,0)</f>
        <v>21.795000000000002</v>
      </c>
      <c r="D11" s="65">
        <f>VLOOKUP($A11,'Return Data'!$B$7:$R$1700,10,0)</f>
        <v>30.712499999999999</v>
      </c>
      <c r="E11" s="66">
        <f t="shared" si="0"/>
        <v>4</v>
      </c>
      <c r="F11" s="65">
        <f>VLOOKUP($A11,'Return Data'!$B$7:$R$1700,11,0)</f>
        <v>-15.9533</v>
      </c>
      <c r="G11" s="66">
        <f t="shared" si="1"/>
        <v>20</v>
      </c>
      <c r="H11" s="65">
        <f>VLOOKUP($A11,'Return Data'!$B$7:$R$1700,12,0)</f>
        <v>-7.1723999999999997</v>
      </c>
      <c r="I11" s="66">
        <f t="shared" si="2"/>
        <v>19</v>
      </c>
      <c r="J11" s="65">
        <f>VLOOKUP($A11,'Return Data'!$B$7:$R$1700,13,0)</f>
        <v>-9.2403999999999993</v>
      </c>
      <c r="K11" s="66">
        <f t="shared" si="3"/>
        <v>14</v>
      </c>
      <c r="L11" s="65">
        <f>VLOOKUP($A11,'Return Data'!$B$7:$R$1700,17,0)</f>
        <v>-0.64429999999999998</v>
      </c>
      <c r="M11" s="66">
        <f t="shared" si="4"/>
        <v>9</v>
      </c>
      <c r="N11" s="65">
        <f>VLOOKUP($A11,'Return Data'!$B$7:$R$1700,14,0)</f>
        <v>1.3916999999999999</v>
      </c>
      <c r="O11" s="66">
        <f>RANK(N11,N$8:N$29,0)</f>
        <v>9</v>
      </c>
      <c r="P11" s="65">
        <f>VLOOKUP($A11,'Return Data'!$B$7:$R$1700,15,0)</f>
        <v>4.0140000000000002</v>
      </c>
      <c r="Q11" s="66">
        <f>RANK(P11,P$8:P$29,0)</f>
        <v>13</v>
      </c>
      <c r="R11" s="65">
        <f>VLOOKUP($A11,'Return Data'!$B$7:$R$1700,16,0)</f>
        <v>8.0428999999999995</v>
      </c>
      <c r="S11" s="67">
        <f t="shared" si="5"/>
        <v>14</v>
      </c>
    </row>
    <row r="12" spans="1:20" x14ac:dyDescent="0.3">
      <c r="A12" s="63" t="s">
        <v>846</v>
      </c>
      <c r="B12" s="64">
        <f>VLOOKUP($A12,'Return Data'!$B$7:$R$1700,3,0)</f>
        <v>44015</v>
      </c>
      <c r="C12" s="65">
        <f>VLOOKUP($A12,'Return Data'!$B$7:$R$1700,4,0)</f>
        <v>36.262300000000003</v>
      </c>
      <c r="D12" s="65">
        <f>VLOOKUP($A12,'Return Data'!$B$7:$R$1700,10,0)</f>
        <v>29.0776</v>
      </c>
      <c r="E12" s="66">
        <f t="shared" si="0"/>
        <v>6</v>
      </c>
      <c r="F12" s="65">
        <f>VLOOKUP($A12,'Return Data'!$B$7:$R$1700,11,0)</f>
        <v>-14.6472</v>
      </c>
      <c r="G12" s="66">
        <f t="shared" si="1"/>
        <v>18</v>
      </c>
      <c r="H12" s="65">
        <f>VLOOKUP($A12,'Return Data'!$B$7:$R$1700,12,0)</f>
        <v>-7.0738000000000003</v>
      </c>
      <c r="I12" s="66">
        <f t="shared" si="2"/>
        <v>18</v>
      </c>
      <c r="J12" s="65">
        <f>VLOOKUP($A12,'Return Data'!$B$7:$R$1700,13,0)</f>
        <v>-15.370100000000001</v>
      </c>
      <c r="K12" s="66">
        <f t="shared" si="3"/>
        <v>18</v>
      </c>
      <c r="L12" s="65">
        <f>VLOOKUP($A12,'Return Data'!$B$7:$R$1700,17,0)</f>
        <v>-0.94259999999999999</v>
      </c>
      <c r="M12" s="66">
        <f t="shared" si="4"/>
        <v>10</v>
      </c>
      <c r="N12" s="65">
        <f>VLOOKUP($A12,'Return Data'!$B$7:$R$1700,14,0)</f>
        <v>0.14319999999999999</v>
      </c>
      <c r="O12" s="66">
        <f>RANK(N12,N$8:N$29,0)</f>
        <v>12</v>
      </c>
      <c r="P12" s="65">
        <f>VLOOKUP($A12,'Return Data'!$B$7:$R$1700,15,0)</f>
        <v>3.7999000000000001</v>
      </c>
      <c r="Q12" s="66">
        <f>RANK(P12,P$8:P$29,0)</f>
        <v>14</v>
      </c>
      <c r="R12" s="65">
        <f>VLOOKUP($A12,'Return Data'!$B$7:$R$1700,16,0)</f>
        <v>10.460800000000001</v>
      </c>
      <c r="S12" s="67">
        <f t="shared" si="5"/>
        <v>9</v>
      </c>
    </row>
    <row r="13" spans="1:20" x14ac:dyDescent="0.3">
      <c r="A13" s="63" t="s">
        <v>848</v>
      </c>
      <c r="B13" s="64">
        <f>VLOOKUP($A13,'Return Data'!$B$7:$R$1700,3,0)</f>
        <v>44015</v>
      </c>
      <c r="C13" s="65">
        <f>VLOOKUP($A13,'Return Data'!$B$7:$R$1700,4,0)</f>
        <v>64.713999999999999</v>
      </c>
      <c r="D13" s="65">
        <f>VLOOKUP($A13,'Return Data'!$B$7:$R$1700,10,0)</f>
        <v>26.738600000000002</v>
      </c>
      <c r="E13" s="66">
        <f t="shared" si="0"/>
        <v>14</v>
      </c>
      <c r="F13" s="65">
        <f>VLOOKUP($A13,'Return Data'!$B$7:$R$1700,11,0)</f>
        <v>-17.254000000000001</v>
      </c>
      <c r="G13" s="66">
        <f t="shared" si="1"/>
        <v>22</v>
      </c>
      <c r="H13" s="65">
        <f>VLOOKUP($A13,'Return Data'!$B$7:$R$1700,12,0)</f>
        <v>-14.049300000000001</v>
      </c>
      <c r="I13" s="66">
        <f t="shared" si="2"/>
        <v>20</v>
      </c>
      <c r="J13" s="65">
        <f>VLOOKUP($A13,'Return Data'!$B$7:$R$1700,13,0)</f>
        <v>-19.463899999999999</v>
      </c>
      <c r="K13" s="66">
        <f t="shared" si="3"/>
        <v>19</v>
      </c>
      <c r="L13" s="65">
        <f>VLOOKUP($A13,'Return Data'!$B$7:$R$1700,17,0)</f>
        <v>-7.4115000000000002</v>
      </c>
      <c r="M13" s="66">
        <f t="shared" si="4"/>
        <v>17</v>
      </c>
      <c r="N13" s="65">
        <f>VLOOKUP($A13,'Return Data'!$B$7:$R$1700,14,0)</f>
        <v>-4.8727</v>
      </c>
      <c r="O13" s="66">
        <f>RANK(N13,N$8:N$29,0)</f>
        <v>15</v>
      </c>
      <c r="P13" s="65">
        <f>VLOOKUP($A13,'Return Data'!$B$7:$R$1700,15,0)</f>
        <v>1.9275</v>
      </c>
      <c r="Q13" s="66">
        <f>RANK(P13,P$8:P$29,0)</f>
        <v>15</v>
      </c>
      <c r="R13" s="65">
        <f>VLOOKUP($A13,'Return Data'!$B$7:$R$1700,16,0)</f>
        <v>12.5434</v>
      </c>
      <c r="S13" s="67">
        <f t="shared" si="5"/>
        <v>5</v>
      </c>
    </row>
    <row r="14" spans="1:20" x14ac:dyDescent="0.3">
      <c r="A14" s="63" t="s">
        <v>851</v>
      </c>
      <c r="B14" s="64">
        <f>VLOOKUP($A14,'Return Data'!$B$7:$R$1700,3,0)</f>
        <v>44015</v>
      </c>
      <c r="C14" s="65">
        <f>VLOOKUP($A14,'Return Data'!$B$7:$R$1700,4,0)</f>
        <v>29.04</v>
      </c>
      <c r="D14" s="65">
        <f>VLOOKUP($A14,'Return Data'!$B$7:$R$1700,10,0)</f>
        <v>31.880099999999999</v>
      </c>
      <c r="E14" s="66">
        <f t="shared" si="0"/>
        <v>3</v>
      </c>
      <c r="F14" s="65">
        <f>VLOOKUP($A14,'Return Data'!$B$7:$R$1700,11,0)</f>
        <v>-1.1909000000000001</v>
      </c>
      <c r="G14" s="66">
        <f t="shared" si="1"/>
        <v>1</v>
      </c>
      <c r="H14" s="65">
        <f>VLOOKUP($A14,'Return Data'!$B$7:$R$1700,12,0)</f>
        <v>1.8232999999999999</v>
      </c>
      <c r="I14" s="66">
        <f t="shared" si="2"/>
        <v>1</v>
      </c>
      <c r="J14" s="65">
        <f>VLOOKUP($A14,'Return Data'!$B$7:$R$1700,13,0)</f>
        <v>-4.7557</v>
      </c>
      <c r="K14" s="66">
        <f t="shared" si="3"/>
        <v>7</v>
      </c>
      <c r="L14" s="65">
        <f>VLOOKUP($A14,'Return Data'!$B$7:$R$1700,17,0)</f>
        <v>-0.3251</v>
      </c>
      <c r="M14" s="66">
        <f t="shared" si="4"/>
        <v>8</v>
      </c>
      <c r="N14" s="65">
        <f>VLOOKUP($A14,'Return Data'!$B$7:$R$1700,14,0)</f>
        <v>2.7989000000000002</v>
      </c>
      <c r="O14" s="66">
        <f>RANK(N14,N$8:N$29,0)</f>
        <v>7</v>
      </c>
      <c r="P14" s="65">
        <f>VLOOKUP($A14,'Return Data'!$B$7:$R$1700,15,0)</f>
        <v>4.7595999999999998</v>
      </c>
      <c r="Q14" s="66">
        <f>RANK(P14,P$8:P$29,0)</f>
        <v>10</v>
      </c>
      <c r="R14" s="65">
        <f>VLOOKUP($A14,'Return Data'!$B$7:$R$1700,16,0)</f>
        <v>10.074199999999999</v>
      </c>
      <c r="S14" s="67">
        <f t="shared" si="5"/>
        <v>10</v>
      </c>
    </row>
    <row r="15" spans="1:20" x14ac:dyDescent="0.3">
      <c r="A15" s="63" t="s">
        <v>854</v>
      </c>
      <c r="B15" s="64">
        <f>VLOOKUP($A15,'Return Data'!$B$7:$R$1700,3,0)</f>
        <v>44015</v>
      </c>
      <c r="C15" s="65">
        <f>VLOOKUP($A15,'Return Data'!$B$7:$R$1700,4,0)</f>
        <v>9.35</v>
      </c>
      <c r="D15" s="65">
        <f>VLOOKUP($A15,'Return Data'!$B$7:$R$1700,10,0)</f>
        <v>28.434100000000001</v>
      </c>
      <c r="E15" s="66">
        <f t="shared" si="0"/>
        <v>9</v>
      </c>
      <c r="F15" s="65">
        <f>VLOOKUP($A15,'Return Data'!$B$7:$R$1700,11,0)</f>
        <v>-8.5127000000000006</v>
      </c>
      <c r="G15" s="66">
        <f t="shared" si="1"/>
        <v>5</v>
      </c>
      <c r="H15" s="65">
        <f>VLOOKUP($A15,'Return Data'!$B$7:$R$1700,12,0)</f>
        <v>-4.2008000000000001</v>
      </c>
      <c r="I15" s="66">
        <f t="shared" si="2"/>
        <v>11</v>
      </c>
      <c r="J15" s="65">
        <f>VLOOKUP($A15,'Return Data'!$B$7:$R$1700,13,0)</f>
        <v>-6.6866000000000003</v>
      </c>
      <c r="K15" s="66">
        <f t="shared" si="3"/>
        <v>11</v>
      </c>
      <c r="L15" s="65">
        <f>VLOOKUP($A15,'Return Data'!$B$7:$R$1700,17,0)</f>
        <v>-2.5676999999999999</v>
      </c>
      <c r="M15" s="66">
        <f t="shared" si="4"/>
        <v>13</v>
      </c>
      <c r="N15" s="65"/>
      <c r="O15" s="66"/>
      <c r="P15" s="65"/>
      <c r="Q15" s="66"/>
      <c r="R15" s="65">
        <f>VLOOKUP($A15,'Return Data'!$B$7:$R$1700,16,0)</f>
        <v>-2.5255999999999998</v>
      </c>
      <c r="S15" s="67">
        <f t="shared" si="5"/>
        <v>19</v>
      </c>
    </row>
    <row r="16" spans="1:20" x14ac:dyDescent="0.3">
      <c r="A16" s="63" t="s">
        <v>856</v>
      </c>
      <c r="B16" s="64">
        <f>VLOOKUP($A16,'Return Data'!$B$7:$R$1700,3,0)</f>
        <v>44015</v>
      </c>
      <c r="C16" s="65">
        <f>VLOOKUP($A16,'Return Data'!$B$7:$R$1700,4,0)</f>
        <v>34.700000000000003</v>
      </c>
      <c r="D16" s="65">
        <f>VLOOKUP($A16,'Return Data'!$B$7:$R$1700,10,0)</f>
        <v>27.808499999999999</v>
      </c>
      <c r="E16" s="66">
        <f t="shared" si="0"/>
        <v>11</v>
      </c>
      <c r="F16" s="65">
        <f>VLOOKUP($A16,'Return Data'!$B$7:$R$1700,11,0)</f>
        <v>-9.6824999999999992</v>
      </c>
      <c r="G16" s="66">
        <f t="shared" si="1"/>
        <v>8</v>
      </c>
      <c r="H16" s="65">
        <f>VLOOKUP($A16,'Return Data'!$B$7:$R$1700,12,0)</f>
        <v>-1.4205000000000001</v>
      </c>
      <c r="I16" s="66">
        <f t="shared" si="2"/>
        <v>6</v>
      </c>
      <c r="J16" s="65">
        <f>VLOOKUP($A16,'Return Data'!$B$7:$R$1700,13,0)</f>
        <v>-6.3174999999999999</v>
      </c>
      <c r="K16" s="66">
        <f t="shared" si="3"/>
        <v>10</v>
      </c>
      <c r="L16" s="65">
        <f>VLOOKUP($A16,'Return Data'!$B$7:$R$1700,17,0)</f>
        <v>-5.8540000000000001</v>
      </c>
      <c r="M16" s="66">
        <f t="shared" si="4"/>
        <v>16</v>
      </c>
      <c r="N16" s="65">
        <f>VLOOKUP($A16,'Return Data'!$B$7:$R$1700,14,0)</f>
        <v>0.29380000000000001</v>
      </c>
      <c r="O16" s="66">
        <f>RANK(N16,N$8:N$29,0)</f>
        <v>11</v>
      </c>
      <c r="P16" s="65">
        <f>VLOOKUP($A16,'Return Data'!$B$7:$R$1700,15,0)</f>
        <v>4.4596999999999998</v>
      </c>
      <c r="Q16" s="66">
        <f>RANK(P16,P$8:P$29,0)</f>
        <v>12</v>
      </c>
      <c r="R16" s="65">
        <f>VLOOKUP($A16,'Return Data'!$B$7:$R$1700,16,0)</f>
        <v>9.0837000000000003</v>
      </c>
      <c r="S16" s="67">
        <f t="shared" si="5"/>
        <v>13</v>
      </c>
    </row>
    <row r="17" spans="1:19" x14ac:dyDescent="0.3">
      <c r="A17" s="63" t="s">
        <v>858</v>
      </c>
      <c r="B17" s="64">
        <f>VLOOKUP($A17,'Return Data'!$B$7:$R$1700,3,0)</f>
        <v>44015</v>
      </c>
      <c r="C17" s="65">
        <f>VLOOKUP($A17,'Return Data'!$B$7:$R$1700,4,0)</f>
        <v>16.523</v>
      </c>
      <c r="D17" s="65">
        <f>VLOOKUP($A17,'Return Data'!$B$7:$R$1700,10,0)</f>
        <v>26.805399999999999</v>
      </c>
      <c r="E17" s="66">
        <f t="shared" si="0"/>
        <v>13</v>
      </c>
      <c r="F17" s="65">
        <f>VLOOKUP($A17,'Return Data'!$B$7:$R$1700,11,0)</f>
        <v>-9.7725000000000009</v>
      </c>
      <c r="G17" s="66">
        <f t="shared" si="1"/>
        <v>9</v>
      </c>
      <c r="H17" s="65">
        <f>VLOOKUP($A17,'Return Data'!$B$7:$R$1700,12,0)</f>
        <v>-1.3351999999999999</v>
      </c>
      <c r="I17" s="66">
        <f t="shared" si="2"/>
        <v>5</v>
      </c>
      <c r="J17" s="65">
        <f>VLOOKUP($A17,'Return Data'!$B$7:$R$1700,13,0)</f>
        <v>-2.0284</v>
      </c>
      <c r="K17" s="66">
        <f t="shared" si="3"/>
        <v>4</v>
      </c>
      <c r="L17" s="65">
        <f>VLOOKUP($A17,'Return Data'!$B$7:$R$1700,17,0)</f>
        <v>6.7964000000000002</v>
      </c>
      <c r="M17" s="66">
        <f t="shared" si="4"/>
        <v>1</v>
      </c>
      <c r="N17" s="65">
        <f>VLOOKUP($A17,'Return Data'!$B$7:$R$1700,14,0)</f>
        <v>6.3371000000000004</v>
      </c>
      <c r="O17" s="66">
        <f>RANK(N17,N$8:N$29,0)</f>
        <v>2</v>
      </c>
      <c r="P17" s="65">
        <f>VLOOKUP($A17,'Return Data'!$B$7:$R$1700,15,0)</f>
        <v>8.5541999999999998</v>
      </c>
      <c r="Q17" s="66">
        <f>RANK(P17,P$8:P$29,0)</f>
        <v>2</v>
      </c>
      <c r="R17" s="65">
        <f>VLOOKUP($A17,'Return Data'!$B$7:$R$1700,16,0)</f>
        <v>9.2445000000000004</v>
      </c>
      <c r="S17" s="67">
        <f t="shared" si="5"/>
        <v>12</v>
      </c>
    </row>
    <row r="18" spans="1:19" x14ac:dyDescent="0.3">
      <c r="A18" s="63" t="s">
        <v>859</v>
      </c>
      <c r="B18" s="64">
        <f>VLOOKUP($A18,'Return Data'!$B$7:$R$1700,3,0)</f>
        <v>44015</v>
      </c>
      <c r="C18" s="65">
        <f>VLOOKUP($A18,'Return Data'!$B$7:$R$1700,4,0)</f>
        <v>7.7469000000000001</v>
      </c>
      <c r="D18" s="65">
        <f>VLOOKUP($A18,'Return Data'!$B$7:$R$1700,10,0)</f>
        <v>24.8614</v>
      </c>
      <c r="E18" s="66">
        <f t="shared" si="0"/>
        <v>18</v>
      </c>
      <c r="F18" s="65">
        <f>VLOOKUP($A18,'Return Data'!$B$7:$R$1700,11,0)</f>
        <v>-17.145499999999998</v>
      </c>
      <c r="G18" s="66">
        <f t="shared" si="1"/>
        <v>21</v>
      </c>
      <c r="H18" s="65">
        <f>VLOOKUP($A18,'Return Data'!$B$7:$R$1700,12,0)</f>
        <v>-14.9459</v>
      </c>
      <c r="I18" s="66">
        <f t="shared" si="2"/>
        <v>21</v>
      </c>
      <c r="J18" s="65">
        <f>VLOOKUP($A18,'Return Data'!$B$7:$R$1700,13,0)</f>
        <v>-15.0503</v>
      </c>
      <c r="K18" s="66">
        <f t="shared" si="3"/>
        <v>17</v>
      </c>
      <c r="L18" s="65">
        <f>VLOOKUP($A18,'Return Data'!$B$7:$R$1700,17,0)</f>
        <v>-4.3794000000000004</v>
      </c>
      <c r="M18" s="66">
        <f t="shared" si="4"/>
        <v>14</v>
      </c>
      <c r="N18" s="65">
        <f>VLOOKUP($A18,'Return Data'!$B$7:$R$1700,14,0)</f>
        <v>-0.17349999999999999</v>
      </c>
      <c r="O18" s="66">
        <f>RANK(N18,N$8:N$29,0)</f>
        <v>13</v>
      </c>
      <c r="P18" s="65">
        <f>VLOOKUP($A18,'Return Data'!$B$7:$R$1700,15,0)</f>
        <v>5.2685000000000004</v>
      </c>
      <c r="Q18" s="66">
        <f>RANK(P18,P$8:P$29,0)</f>
        <v>8</v>
      </c>
      <c r="R18" s="65">
        <f>VLOOKUP($A18,'Return Data'!$B$7:$R$1700,16,0)</f>
        <v>-2.0480999999999998</v>
      </c>
      <c r="S18" s="67">
        <f t="shared" si="5"/>
        <v>18</v>
      </c>
    </row>
    <row r="19" spans="1:19" x14ac:dyDescent="0.3">
      <c r="A19" s="63" t="s">
        <v>862</v>
      </c>
      <c r="B19" s="64">
        <f>VLOOKUP($A19,'Return Data'!$B$7:$R$1700,3,0)</f>
        <v>44015</v>
      </c>
      <c r="C19" s="65">
        <f>VLOOKUP($A19,'Return Data'!$B$7:$R$1700,4,0)</f>
        <v>9.67</v>
      </c>
      <c r="D19" s="65">
        <f>VLOOKUP($A19,'Return Data'!$B$7:$R$1700,10,0)</f>
        <v>29.105499999999999</v>
      </c>
      <c r="E19" s="66">
        <f t="shared" si="0"/>
        <v>5</v>
      </c>
      <c r="F19" s="65">
        <f>VLOOKUP($A19,'Return Data'!$B$7:$R$1700,11,0)</f>
        <v>-11.938800000000001</v>
      </c>
      <c r="G19" s="66">
        <f t="shared" si="1"/>
        <v>15</v>
      </c>
      <c r="H19" s="65">
        <f>VLOOKUP($A19,'Return Data'!$B$7:$R$1700,12,0)</f>
        <v>-5.9246999999999996</v>
      </c>
      <c r="I19" s="66">
        <f t="shared" si="2"/>
        <v>16</v>
      </c>
      <c r="J19" s="65"/>
      <c r="K19" s="66"/>
      <c r="L19" s="65"/>
      <c r="M19" s="66"/>
      <c r="N19" s="65"/>
      <c r="O19" s="66"/>
      <c r="P19" s="65"/>
      <c r="Q19" s="66"/>
      <c r="R19" s="65">
        <f>VLOOKUP($A19,'Return Data'!$B$7:$R$1700,16,0)</f>
        <v>-3.3</v>
      </c>
      <c r="S19" s="67">
        <f t="shared" si="5"/>
        <v>21</v>
      </c>
    </row>
    <row r="20" spans="1:19" x14ac:dyDescent="0.3">
      <c r="A20" s="63" t="s">
        <v>864</v>
      </c>
      <c r="B20" s="64">
        <f>VLOOKUP($A20,'Return Data'!$B$7:$R$1700,3,0)</f>
        <v>44015</v>
      </c>
      <c r="C20" s="65">
        <f>VLOOKUP($A20,'Return Data'!$B$7:$R$1700,4,0)</f>
        <v>10.454000000000001</v>
      </c>
      <c r="D20" s="65">
        <f>VLOOKUP($A20,'Return Data'!$B$7:$R$1700,10,0)</f>
        <v>22.901499999999999</v>
      </c>
      <c r="E20" s="66">
        <f t="shared" si="0"/>
        <v>21</v>
      </c>
      <c r="F20" s="65">
        <f>VLOOKUP($A20,'Return Data'!$B$7:$R$1700,11,0)</f>
        <v>-9.8093000000000004</v>
      </c>
      <c r="G20" s="66">
        <f t="shared" si="1"/>
        <v>10</v>
      </c>
      <c r="H20" s="65">
        <f>VLOOKUP($A20,'Return Data'!$B$7:$R$1700,12,0)</f>
        <v>-2.2898999999999998</v>
      </c>
      <c r="I20" s="66">
        <f t="shared" si="2"/>
        <v>8</v>
      </c>
      <c r="J20" s="65">
        <f>VLOOKUP($A20,'Return Data'!$B$7:$R$1700,13,0)</f>
        <v>-4.8597999999999999</v>
      </c>
      <c r="K20" s="66">
        <f t="shared" ref="K20:K27" si="6">RANK(J20,J$8:J$29,0)</f>
        <v>8</v>
      </c>
      <c r="L20" s="65"/>
      <c r="M20" s="66"/>
      <c r="N20" s="65"/>
      <c r="O20" s="66"/>
      <c r="P20" s="65"/>
      <c r="Q20" s="66"/>
      <c r="R20" s="65">
        <f>VLOOKUP($A20,'Return Data'!$B$7:$R$1700,16,0)</f>
        <v>2.7103000000000002</v>
      </c>
      <c r="S20" s="67">
        <f t="shared" si="5"/>
        <v>17</v>
      </c>
    </row>
    <row r="21" spans="1:19" x14ac:dyDescent="0.3">
      <c r="A21" s="63" t="s">
        <v>866</v>
      </c>
      <c r="B21" s="64">
        <f>VLOOKUP($A21,'Return Data'!$B$7:$R$1700,3,0)</f>
        <v>44015</v>
      </c>
      <c r="C21" s="65">
        <f>VLOOKUP($A21,'Return Data'!$B$7:$R$1700,4,0)</f>
        <v>10.757</v>
      </c>
      <c r="D21" s="65">
        <f>VLOOKUP($A21,'Return Data'!$B$7:$R$1700,10,0)</f>
        <v>33.693800000000003</v>
      </c>
      <c r="E21" s="66">
        <f t="shared" si="0"/>
        <v>2</v>
      </c>
      <c r="F21" s="65">
        <f>VLOOKUP($A21,'Return Data'!$B$7:$R$1700,11,0)</f>
        <v>-10.118600000000001</v>
      </c>
      <c r="G21" s="66">
        <f t="shared" si="1"/>
        <v>11</v>
      </c>
      <c r="H21" s="65">
        <f>VLOOKUP($A21,'Return Data'!$B$7:$R$1700,12,0)</f>
        <v>-0.86629999999999996</v>
      </c>
      <c r="I21" s="66">
        <f t="shared" si="2"/>
        <v>4</v>
      </c>
      <c r="J21" s="65">
        <f>VLOOKUP($A21,'Return Data'!$B$7:$R$1700,13,0)</f>
        <v>8.3699999999999997E-2</v>
      </c>
      <c r="K21" s="66">
        <f t="shared" si="6"/>
        <v>1</v>
      </c>
      <c r="L21" s="65"/>
      <c r="M21" s="66"/>
      <c r="N21" s="65"/>
      <c r="O21" s="66"/>
      <c r="P21" s="65"/>
      <c r="Q21" s="66"/>
      <c r="R21" s="65">
        <f>VLOOKUP($A21,'Return Data'!$B$7:$R$1700,16,0)</f>
        <v>6.6120000000000001</v>
      </c>
      <c r="S21" s="67">
        <f t="shared" si="5"/>
        <v>15</v>
      </c>
    </row>
    <row r="22" spans="1:19" x14ac:dyDescent="0.3">
      <c r="A22" s="63" t="s">
        <v>868</v>
      </c>
      <c r="B22" s="64">
        <f>VLOOKUP($A22,'Return Data'!$B$7:$R$1700,3,0)</f>
        <v>44015</v>
      </c>
      <c r="C22" s="65">
        <f>VLOOKUP($A22,'Return Data'!$B$7:$R$1700,4,0)</f>
        <v>22.108499999999999</v>
      </c>
      <c r="D22" s="65">
        <f>VLOOKUP($A22,'Return Data'!$B$7:$R$1700,10,0)</f>
        <v>26.168500000000002</v>
      </c>
      <c r="E22" s="66">
        <f t="shared" si="0"/>
        <v>16</v>
      </c>
      <c r="F22" s="65">
        <f>VLOOKUP($A22,'Return Data'!$B$7:$R$1700,11,0)</f>
        <v>-9.5419</v>
      </c>
      <c r="G22" s="66">
        <f t="shared" si="1"/>
        <v>7</v>
      </c>
      <c r="H22" s="65">
        <f>VLOOKUP($A22,'Return Data'!$B$7:$R$1700,12,0)</f>
        <v>-3.0367000000000002</v>
      </c>
      <c r="I22" s="66">
        <f t="shared" si="2"/>
        <v>9</v>
      </c>
      <c r="J22" s="65">
        <f>VLOOKUP($A22,'Return Data'!$B$7:$R$1700,13,0)</f>
        <v>-1.8085</v>
      </c>
      <c r="K22" s="66">
        <f t="shared" si="6"/>
        <v>2</v>
      </c>
      <c r="L22" s="65">
        <f>VLOOKUP($A22,'Return Data'!$B$7:$R$1700,17,0)</f>
        <v>1.9374</v>
      </c>
      <c r="M22" s="66">
        <f t="shared" ref="M22:M27" si="7">RANK(L22,L$8:L$29,0)</f>
        <v>4</v>
      </c>
      <c r="N22" s="65">
        <f>VLOOKUP($A22,'Return Data'!$B$7:$R$1700,14,0)</f>
        <v>3.4773999999999998</v>
      </c>
      <c r="O22" s="66">
        <f t="shared" ref="O22:O27" si="8">RANK(N22,N$8:N$29,0)</f>
        <v>6</v>
      </c>
      <c r="P22" s="65">
        <f>VLOOKUP($A22,'Return Data'!$B$7:$R$1700,15,0)</f>
        <v>6.0907</v>
      </c>
      <c r="Q22" s="66">
        <f t="shared" ref="Q22:Q27" si="9">RANK(P22,P$8:P$29,0)</f>
        <v>5</v>
      </c>
      <c r="R22" s="65">
        <f>VLOOKUP($A22,'Return Data'!$B$7:$R$1700,16,0)</f>
        <v>11.743499999999999</v>
      </c>
      <c r="S22" s="67">
        <f t="shared" si="5"/>
        <v>7</v>
      </c>
    </row>
    <row r="23" spans="1:19" x14ac:dyDescent="0.3">
      <c r="A23" s="63" t="s">
        <v>869</v>
      </c>
      <c r="B23" s="64">
        <f>VLOOKUP($A23,'Return Data'!$B$7:$R$1700,3,0)</f>
        <v>44015</v>
      </c>
      <c r="C23" s="65">
        <f>VLOOKUP($A23,'Return Data'!$B$7:$R$1700,4,0)</f>
        <v>41.140999999999998</v>
      </c>
      <c r="D23" s="65">
        <f>VLOOKUP($A23,'Return Data'!$B$7:$R$1700,10,0)</f>
        <v>33.774900000000002</v>
      </c>
      <c r="E23" s="66">
        <f t="shared" si="0"/>
        <v>1</v>
      </c>
      <c r="F23" s="65">
        <f>VLOOKUP($A23,'Return Data'!$B$7:$R$1700,11,0)</f>
        <v>-14.5937</v>
      </c>
      <c r="G23" s="66">
        <f t="shared" si="1"/>
        <v>17</v>
      </c>
      <c r="H23" s="65">
        <f>VLOOKUP($A23,'Return Data'!$B$7:$R$1700,12,0)</f>
        <v>-6.8320999999999996</v>
      </c>
      <c r="I23" s="66">
        <f t="shared" si="2"/>
        <v>17</v>
      </c>
      <c r="J23" s="65">
        <f>VLOOKUP($A23,'Return Data'!$B$7:$R$1700,13,0)</f>
        <v>-14.7814</v>
      </c>
      <c r="K23" s="66">
        <f t="shared" si="6"/>
        <v>16</v>
      </c>
      <c r="L23" s="65">
        <f>VLOOKUP($A23,'Return Data'!$B$7:$R$1700,17,0)</f>
        <v>-4.4492000000000003</v>
      </c>
      <c r="M23" s="66">
        <f t="shared" si="7"/>
        <v>15</v>
      </c>
      <c r="N23" s="65">
        <f>VLOOKUP($A23,'Return Data'!$B$7:$R$1700,14,0)</f>
        <v>-2.3212000000000002</v>
      </c>
      <c r="O23" s="66">
        <f t="shared" si="8"/>
        <v>14</v>
      </c>
      <c r="P23" s="65">
        <f>VLOOKUP($A23,'Return Data'!$B$7:$R$1700,15,0)</f>
        <v>4.6504000000000003</v>
      </c>
      <c r="Q23" s="66">
        <f t="shared" si="9"/>
        <v>11</v>
      </c>
      <c r="R23" s="65">
        <f>VLOOKUP($A23,'Return Data'!$B$7:$R$1700,16,0)</f>
        <v>11.021000000000001</v>
      </c>
      <c r="S23" s="67">
        <f t="shared" si="5"/>
        <v>8</v>
      </c>
    </row>
    <row r="24" spans="1:19" x14ac:dyDescent="0.3">
      <c r="A24" s="63" t="s">
        <v>871</v>
      </c>
      <c r="B24" s="64">
        <f>VLOOKUP($A24,'Return Data'!$B$7:$R$1700,3,0)</f>
        <v>44015</v>
      </c>
      <c r="C24" s="65">
        <f>VLOOKUP($A24,'Return Data'!$B$7:$R$1700,4,0)</f>
        <v>64.05</v>
      </c>
      <c r="D24" s="65">
        <f>VLOOKUP($A24,'Return Data'!$B$7:$R$1700,10,0)</f>
        <v>23.078399999999998</v>
      </c>
      <c r="E24" s="66">
        <f t="shared" si="0"/>
        <v>20</v>
      </c>
      <c r="F24" s="65">
        <f>VLOOKUP($A24,'Return Data'!$B$7:$R$1700,11,0)</f>
        <v>-7.5224000000000002</v>
      </c>
      <c r="G24" s="66">
        <f t="shared" si="1"/>
        <v>3</v>
      </c>
      <c r="H24" s="65">
        <f>VLOOKUP($A24,'Return Data'!$B$7:$R$1700,12,0)</f>
        <v>1.2008000000000001</v>
      </c>
      <c r="I24" s="66">
        <f t="shared" si="2"/>
        <v>2</v>
      </c>
      <c r="J24" s="65">
        <f>VLOOKUP($A24,'Return Data'!$B$7:$R$1700,13,0)</f>
        <v>-1.9593</v>
      </c>
      <c r="K24" s="66">
        <f t="shared" si="6"/>
        <v>3</v>
      </c>
      <c r="L24" s="65">
        <f>VLOOKUP($A24,'Return Data'!$B$7:$R$1700,17,0)</f>
        <v>3.0411999999999999</v>
      </c>
      <c r="M24" s="66">
        <f t="shared" si="7"/>
        <v>3</v>
      </c>
      <c r="N24" s="65">
        <f>VLOOKUP($A24,'Return Data'!$B$7:$R$1700,14,0)</f>
        <v>4.3392999999999997</v>
      </c>
      <c r="O24" s="66">
        <f t="shared" si="8"/>
        <v>5</v>
      </c>
      <c r="P24" s="65">
        <f>VLOOKUP($A24,'Return Data'!$B$7:$R$1700,15,0)</f>
        <v>6.4104000000000001</v>
      </c>
      <c r="Q24" s="66">
        <f t="shared" si="9"/>
        <v>4</v>
      </c>
      <c r="R24" s="65">
        <f>VLOOKUP($A24,'Return Data'!$B$7:$R$1700,16,0)</f>
        <v>13.5128</v>
      </c>
      <c r="S24" s="67">
        <f t="shared" si="5"/>
        <v>3</v>
      </c>
    </row>
    <row r="25" spans="1:19" x14ac:dyDescent="0.3">
      <c r="A25" s="63" t="s">
        <v>873</v>
      </c>
      <c r="B25" s="64">
        <f>VLOOKUP($A25,'Return Data'!$B$7:$R$1700,3,0)</f>
        <v>44015</v>
      </c>
      <c r="C25" s="65">
        <f>VLOOKUP($A25,'Return Data'!$B$7:$R$1700,4,0)</f>
        <v>30.009799999999998</v>
      </c>
      <c r="D25" s="65">
        <f>VLOOKUP($A25,'Return Data'!$B$7:$R$1700,10,0)</f>
        <v>28.915299999999998</v>
      </c>
      <c r="E25" s="66">
        <f t="shared" si="0"/>
        <v>7</v>
      </c>
      <c r="F25" s="65">
        <f>VLOOKUP($A25,'Return Data'!$B$7:$R$1700,11,0)</f>
        <v>-7.0242000000000004</v>
      </c>
      <c r="G25" s="66">
        <f t="shared" si="1"/>
        <v>2</v>
      </c>
      <c r="H25" s="65">
        <f>VLOOKUP($A25,'Return Data'!$B$7:$R$1700,12,0)</f>
        <v>-3.9409999999999998</v>
      </c>
      <c r="I25" s="66">
        <f t="shared" si="2"/>
        <v>10</v>
      </c>
      <c r="J25" s="65">
        <f>VLOOKUP($A25,'Return Data'!$B$7:$R$1700,13,0)</f>
        <v>-7.6646999999999998</v>
      </c>
      <c r="K25" s="66">
        <f t="shared" si="6"/>
        <v>12</v>
      </c>
      <c r="L25" s="65">
        <f>VLOOKUP($A25,'Return Data'!$B$7:$R$1700,17,0)</f>
        <v>-2.2787999999999999</v>
      </c>
      <c r="M25" s="66">
        <f t="shared" si="7"/>
        <v>12</v>
      </c>
      <c r="N25" s="65">
        <f>VLOOKUP($A25,'Return Data'!$B$7:$R$1700,14,0)</f>
        <v>1.7083999999999999</v>
      </c>
      <c r="O25" s="66">
        <f t="shared" si="8"/>
        <v>8</v>
      </c>
      <c r="P25" s="65">
        <f>VLOOKUP($A25,'Return Data'!$B$7:$R$1700,15,0)</f>
        <v>5.9381000000000004</v>
      </c>
      <c r="Q25" s="66">
        <f t="shared" si="9"/>
        <v>7</v>
      </c>
      <c r="R25" s="65">
        <f>VLOOKUP($A25,'Return Data'!$B$7:$R$1700,16,0)</f>
        <v>9.6501999999999999</v>
      </c>
      <c r="S25" s="67">
        <f t="shared" si="5"/>
        <v>11</v>
      </c>
    </row>
    <row r="26" spans="1:19" x14ac:dyDescent="0.3">
      <c r="A26" s="63" t="s">
        <v>876</v>
      </c>
      <c r="B26" s="64">
        <f>VLOOKUP($A26,'Return Data'!$B$7:$R$1700,3,0)</f>
        <v>44015</v>
      </c>
      <c r="C26" s="65">
        <f>VLOOKUP($A26,'Return Data'!$B$7:$R$1700,4,0)</f>
        <v>139.6071</v>
      </c>
      <c r="D26" s="65">
        <f>VLOOKUP($A26,'Return Data'!$B$7:$R$1700,10,0)</f>
        <v>20.547499999999999</v>
      </c>
      <c r="E26" s="66">
        <f t="shared" si="0"/>
        <v>22</v>
      </c>
      <c r="F26" s="65">
        <f>VLOOKUP($A26,'Return Data'!$B$7:$R$1700,11,0)</f>
        <v>-9.1814999999999998</v>
      </c>
      <c r="G26" s="66">
        <f t="shared" si="1"/>
        <v>6</v>
      </c>
      <c r="H26" s="65">
        <f>VLOOKUP($A26,'Return Data'!$B$7:$R$1700,12,0)</f>
        <v>-2.1686000000000001</v>
      </c>
      <c r="I26" s="66">
        <f t="shared" si="2"/>
        <v>7</v>
      </c>
      <c r="J26" s="65">
        <f>VLOOKUP($A26,'Return Data'!$B$7:$R$1700,13,0)</f>
        <v>-4.6761999999999997</v>
      </c>
      <c r="K26" s="66">
        <f t="shared" si="6"/>
        <v>6</v>
      </c>
      <c r="L26" s="65">
        <f>VLOOKUP($A26,'Return Data'!$B$7:$R$1700,17,0)</f>
        <v>3.0750999999999999</v>
      </c>
      <c r="M26" s="66">
        <f t="shared" si="7"/>
        <v>2</v>
      </c>
      <c r="N26" s="65">
        <f>VLOOKUP($A26,'Return Data'!$B$7:$R$1700,14,0)</f>
        <v>6.9413999999999998</v>
      </c>
      <c r="O26" s="66">
        <f t="shared" si="8"/>
        <v>1</v>
      </c>
      <c r="P26" s="65">
        <f>VLOOKUP($A26,'Return Data'!$B$7:$R$1700,15,0)</f>
        <v>9.0421999999999993</v>
      </c>
      <c r="Q26" s="66">
        <f t="shared" si="9"/>
        <v>1</v>
      </c>
      <c r="R26" s="65">
        <f>VLOOKUP($A26,'Return Data'!$B$7:$R$1700,16,0)</f>
        <v>18.236799999999999</v>
      </c>
      <c r="S26" s="67">
        <f t="shared" si="5"/>
        <v>1</v>
      </c>
    </row>
    <row r="27" spans="1:19" x14ac:dyDescent="0.3">
      <c r="A27" s="63" t="s">
        <v>877</v>
      </c>
      <c r="B27" s="64">
        <f>VLOOKUP($A27,'Return Data'!$B$7:$R$1700,3,0)</f>
        <v>44015</v>
      </c>
      <c r="C27" s="65">
        <f>VLOOKUP($A27,'Return Data'!$B$7:$R$1700,4,0)</f>
        <v>171.3194</v>
      </c>
      <c r="D27" s="65">
        <f>VLOOKUP($A27,'Return Data'!$B$7:$R$1700,10,0)</f>
        <v>26.716699999999999</v>
      </c>
      <c r="E27" s="66">
        <f t="shared" si="0"/>
        <v>15</v>
      </c>
      <c r="F27" s="65">
        <f>VLOOKUP($A27,'Return Data'!$B$7:$R$1700,11,0)</f>
        <v>-11.639699999999999</v>
      </c>
      <c r="G27" s="66">
        <f t="shared" si="1"/>
        <v>14</v>
      </c>
      <c r="H27" s="65">
        <f>VLOOKUP($A27,'Return Data'!$B$7:$R$1700,12,0)</f>
        <v>-4.5861999999999998</v>
      </c>
      <c r="I27" s="66">
        <f t="shared" si="2"/>
        <v>13</v>
      </c>
      <c r="J27" s="65">
        <f>VLOOKUP($A27,'Return Data'!$B$7:$R$1700,13,0)</f>
        <v>-8.3653999999999993</v>
      </c>
      <c r="K27" s="66">
        <f t="shared" si="6"/>
        <v>13</v>
      </c>
      <c r="L27" s="65">
        <f>VLOOKUP($A27,'Return Data'!$B$7:$R$1700,17,0)</f>
        <v>0.76119999999999999</v>
      </c>
      <c r="M27" s="66">
        <f t="shared" si="7"/>
        <v>5</v>
      </c>
      <c r="N27" s="65">
        <f>VLOOKUP($A27,'Return Data'!$B$7:$R$1700,14,0)</f>
        <v>4.5609000000000002</v>
      </c>
      <c r="O27" s="66">
        <f t="shared" si="8"/>
        <v>4</v>
      </c>
      <c r="P27" s="65">
        <f>VLOOKUP($A27,'Return Data'!$B$7:$R$1700,15,0)</f>
        <v>5.9671000000000003</v>
      </c>
      <c r="Q27" s="66">
        <f t="shared" si="9"/>
        <v>6</v>
      </c>
      <c r="R27" s="65">
        <f>VLOOKUP($A27,'Return Data'!$B$7:$R$1700,16,0)</f>
        <v>17.158899999999999</v>
      </c>
      <c r="S27" s="67">
        <f t="shared" si="5"/>
        <v>2</v>
      </c>
    </row>
    <row r="28" spans="1:19" x14ac:dyDescent="0.3">
      <c r="A28" s="63" t="s">
        <v>880</v>
      </c>
      <c r="B28" s="64">
        <f>VLOOKUP($A28,'Return Data'!$B$7:$R$1700,3,0)</f>
        <v>44015</v>
      </c>
      <c r="C28" s="65">
        <f>VLOOKUP($A28,'Return Data'!$B$7:$R$1700,4,0)</f>
        <v>8.5808</v>
      </c>
      <c r="D28" s="65">
        <f>VLOOKUP($A28,'Return Data'!$B$7:$R$1700,10,0)</f>
        <v>27.027000000000001</v>
      </c>
      <c r="E28" s="66">
        <f t="shared" si="0"/>
        <v>12</v>
      </c>
      <c r="F28" s="65">
        <f>VLOOKUP($A28,'Return Data'!$B$7:$R$1700,11,0)</f>
        <v>-15.2355</v>
      </c>
      <c r="G28" s="66">
        <f t="shared" si="1"/>
        <v>19</v>
      </c>
      <c r="H28" s="65"/>
      <c r="I28" s="66"/>
      <c r="J28" s="65"/>
      <c r="K28" s="66"/>
      <c r="L28" s="65"/>
      <c r="M28" s="66"/>
      <c r="N28" s="65"/>
      <c r="O28" s="66"/>
      <c r="P28" s="65"/>
      <c r="Q28" s="66"/>
      <c r="R28" s="65">
        <f>VLOOKUP($A28,'Return Data'!$B$7:$R$1700,16,0)</f>
        <v>-14.192</v>
      </c>
      <c r="S28" s="67">
        <f t="shared" si="5"/>
        <v>22</v>
      </c>
    </row>
    <row r="29" spans="1:19" x14ac:dyDescent="0.3">
      <c r="A29" s="63" t="s">
        <v>882</v>
      </c>
      <c r="B29" s="64">
        <f>VLOOKUP($A29,'Return Data'!$B$7:$R$1700,3,0)</f>
        <v>44015</v>
      </c>
      <c r="C29" s="65">
        <f>VLOOKUP($A29,'Return Data'!$B$7:$R$1700,4,0)</f>
        <v>10.4</v>
      </c>
      <c r="D29" s="65">
        <f>VLOOKUP($A29,'Return Data'!$B$7:$R$1700,10,0)</f>
        <v>28.872399999999999</v>
      </c>
      <c r="E29" s="66">
        <f t="shared" si="0"/>
        <v>8</v>
      </c>
      <c r="F29" s="65">
        <f>VLOOKUP($A29,'Return Data'!$B$7:$R$1700,11,0)</f>
        <v>-7.9645999999999999</v>
      </c>
      <c r="G29" s="66">
        <f t="shared" si="1"/>
        <v>4</v>
      </c>
      <c r="H29" s="65">
        <f>VLOOKUP($A29,'Return Data'!$B$7:$R$1700,12,0)</f>
        <v>-0.28760000000000002</v>
      </c>
      <c r="I29" s="66">
        <f>RANK(H29,H$8:H$29,0)</f>
        <v>3</v>
      </c>
      <c r="J29" s="65"/>
      <c r="K29" s="66"/>
      <c r="L29" s="65"/>
      <c r="M29" s="66"/>
      <c r="N29" s="65"/>
      <c r="O29" s="66"/>
      <c r="P29" s="65"/>
      <c r="Q29" s="66"/>
      <c r="R29" s="65">
        <f>VLOOKUP($A29,'Return Data'!$B$7:$R$1700,16,0)</f>
        <v>4</v>
      </c>
      <c r="S29" s="67">
        <f t="shared" si="5"/>
        <v>16</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27.462749999999996</v>
      </c>
      <c r="E31" s="74"/>
      <c r="F31" s="75">
        <f>AVERAGE(F8:F29)</f>
        <v>-10.982659090909094</v>
      </c>
      <c r="G31" s="74"/>
      <c r="H31" s="75">
        <f>AVERAGE(H8:H29)</f>
        <v>-4.3530619047619048</v>
      </c>
      <c r="I31" s="74"/>
      <c r="J31" s="75">
        <f>AVERAGE(J8:J29)</f>
        <v>-7.5393526315789474</v>
      </c>
      <c r="K31" s="74"/>
      <c r="L31" s="75">
        <f>AVERAGE(L8:L29)</f>
        <v>-0.90645882352941209</v>
      </c>
      <c r="M31" s="74"/>
      <c r="N31" s="75">
        <f>AVERAGE(N8:N29)</f>
        <v>2.1338266666666668</v>
      </c>
      <c r="O31" s="74"/>
      <c r="P31" s="75">
        <f>AVERAGE(P8:P29)</f>
        <v>5.620566666666666</v>
      </c>
      <c r="Q31" s="74"/>
      <c r="R31" s="75">
        <f>AVERAGE(R8:R29)</f>
        <v>7.0515999999999988</v>
      </c>
      <c r="S31" s="76"/>
    </row>
    <row r="32" spans="1:19" x14ac:dyDescent="0.3">
      <c r="A32" s="73" t="s">
        <v>28</v>
      </c>
      <c r="B32" s="74"/>
      <c r="C32" s="74"/>
      <c r="D32" s="75">
        <f>MIN(D8:D29)</f>
        <v>20.547499999999999</v>
      </c>
      <c r="E32" s="74"/>
      <c r="F32" s="75">
        <f>MIN(F8:F29)</f>
        <v>-17.254000000000001</v>
      </c>
      <c r="G32" s="74"/>
      <c r="H32" s="75">
        <f>MIN(H8:H29)</f>
        <v>-14.9459</v>
      </c>
      <c r="I32" s="74"/>
      <c r="J32" s="75">
        <f>MIN(J8:J29)</f>
        <v>-19.463899999999999</v>
      </c>
      <c r="K32" s="74"/>
      <c r="L32" s="75">
        <f>MIN(L8:L29)</f>
        <v>-7.4115000000000002</v>
      </c>
      <c r="M32" s="74"/>
      <c r="N32" s="75">
        <f>MIN(N8:N29)</f>
        <v>-4.8727</v>
      </c>
      <c r="O32" s="74"/>
      <c r="P32" s="75">
        <f>MIN(P8:P29)</f>
        <v>1.9275</v>
      </c>
      <c r="Q32" s="74"/>
      <c r="R32" s="75">
        <f>MIN(R8:R29)</f>
        <v>-14.192</v>
      </c>
      <c r="S32" s="76"/>
    </row>
    <row r="33" spans="1:19" ht="15" thickBot="1" x14ac:dyDescent="0.35">
      <c r="A33" s="77" t="s">
        <v>29</v>
      </c>
      <c r="B33" s="78"/>
      <c r="C33" s="78"/>
      <c r="D33" s="79">
        <f>MAX(D8:D29)</f>
        <v>33.774900000000002</v>
      </c>
      <c r="E33" s="78"/>
      <c r="F33" s="79">
        <f>MAX(F8:F29)</f>
        <v>-1.1909000000000001</v>
      </c>
      <c r="G33" s="78"/>
      <c r="H33" s="79">
        <f>MAX(H8:H29)</f>
        <v>1.8232999999999999</v>
      </c>
      <c r="I33" s="78"/>
      <c r="J33" s="79">
        <f>MAX(J8:J29)</f>
        <v>8.3699999999999997E-2</v>
      </c>
      <c r="K33" s="78"/>
      <c r="L33" s="79">
        <f>MAX(L8:L29)</f>
        <v>6.7964000000000002</v>
      </c>
      <c r="M33" s="78"/>
      <c r="N33" s="79">
        <f>MAX(N8:N29)</f>
        <v>6.9413999999999998</v>
      </c>
      <c r="O33" s="78"/>
      <c r="P33" s="79">
        <f>MAX(P8:P29)</f>
        <v>9.0421999999999993</v>
      </c>
      <c r="Q33" s="78"/>
      <c r="R33" s="79">
        <f>MAX(R8:R29)</f>
        <v>18.236799999999999</v>
      </c>
      <c r="S33" s="80"/>
    </row>
    <row r="34" spans="1:19" x14ac:dyDescent="0.3">
      <c r="A34" s="112" t="s">
        <v>433</v>
      </c>
    </row>
    <row r="35" spans="1:19" x14ac:dyDescent="0.3">
      <c r="A35" s="14" t="s">
        <v>340</v>
      </c>
    </row>
  </sheetData>
  <sheetProtection algorithmName="SHA-512" hashValue="RSSKubDyDad+C9N3aaVNt/J6vDG5oHEHLGyvwkfyiO3XMm3oMgRuBlg8KgB8RAL/ZGvuX2vKmNsBKJX3uRA1Bw==" saltValue="HKINP2HoQpoeEo3s0FgIP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1367F32-5910-4B66-9293-BFE438B5978D}"/>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dimension ref="A1:T3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1541</v>
      </c>
      <c r="B8" s="64">
        <f>VLOOKUP($A8,'Return Data'!$B$7:$R$1700,3,0)</f>
        <v>44015</v>
      </c>
      <c r="C8" s="65">
        <f>VLOOKUP($A8,'Return Data'!$B$7:$R$1700,4,0)</f>
        <v>26.8751</v>
      </c>
      <c r="D8" s="65">
        <f>VLOOKUP($A8,'Return Data'!$B$7:$R$1700,10,0)</f>
        <v>26.703600000000002</v>
      </c>
      <c r="E8" s="66">
        <f t="shared" ref="E8:E30" si="0">RANK(D8,D$8:D$30,0)</f>
        <v>11</v>
      </c>
      <c r="F8" s="65">
        <f>VLOOKUP($A8,'Return Data'!$B$7:$R$1700,11,0)</f>
        <v>-19.702999999999999</v>
      </c>
      <c r="G8" s="66">
        <f t="shared" ref="G8:G18" si="1">RANK(F8,F$8:F$30,0)</f>
        <v>20</v>
      </c>
      <c r="H8" s="65">
        <f>VLOOKUP($A8,'Return Data'!$B$7:$R$1700,12,0)</f>
        <v>-15.753399999999999</v>
      </c>
      <c r="I8" s="66">
        <f t="shared" ref="I8:I18" si="2">RANK(H8,H$8:H$30,0)</f>
        <v>20</v>
      </c>
      <c r="J8" s="65">
        <f>VLOOKUP($A8,'Return Data'!$B$7:$R$1700,13,0)</f>
        <v>-24.5306</v>
      </c>
      <c r="K8" s="66">
        <f t="shared" ref="K8:K18" si="3">RANK(J8,J$8:J$30,0)</f>
        <v>21</v>
      </c>
      <c r="L8" s="65">
        <f>VLOOKUP($A8,'Return Data'!$B$7:$R$1700,17,0)</f>
        <v>-18.026599999999998</v>
      </c>
      <c r="M8" s="66">
        <f>RANK(L8,L$8:L$30,0)</f>
        <v>15</v>
      </c>
      <c r="N8" s="65">
        <f>VLOOKUP($A8,'Return Data'!$B$7:$R$1700,14,0)</f>
        <v>-11.202500000000001</v>
      </c>
      <c r="O8" s="66">
        <f>RANK(N8,N$8:N$30,0)</f>
        <v>14</v>
      </c>
      <c r="P8" s="65">
        <f>VLOOKUP($A8,'Return Data'!$B$7:$R$1700,15,0)</f>
        <v>1.6482000000000001</v>
      </c>
      <c r="Q8" s="66">
        <f>RANK(P8,P$8:P$30,0)</f>
        <v>9</v>
      </c>
      <c r="R8" s="65">
        <f>VLOOKUP($A8,'Return Data'!$B$7:$R$1700,16,0)</f>
        <v>9.8573000000000004</v>
      </c>
      <c r="S8" s="67">
        <f t="shared" ref="S8:S30" si="4">RANK(R8,R$8:R$30,0)</f>
        <v>10</v>
      </c>
    </row>
    <row r="9" spans="1:20" x14ac:dyDescent="0.3">
      <c r="A9" s="63" t="s">
        <v>1542</v>
      </c>
      <c r="B9" s="64">
        <f>VLOOKUP($A9,'Return Data'!$B$7:$R$1700,3,0)</f>
        <v>44015</v>
      </c>
      <c r="C9" s="65">
        <f>VLOOKUP($A9,'Return Data'!$B$7:$R$1700,4,0)</f>
        <v>30.56</v>
      </c>
      <c r="D9" s="65">
        <f>VLOOKUP($A9,'Return Data'!$B$7:$R$1700,10,0)</f>
        <v>21.656099999999999</v>
      </c>
      <c r="E9" s="66">
        <f t="shared" si="0"/>
        <v>22</v>
      </c>
      <c r="F9" s="65">
        <f>VLOOKUP($A9,'Return Data'!$B$7:$R$1700,11,0)</f>
        <v>-11.5229</v>
      </c>
      <c r="G9" s="66">
        <f t="shared" si="1"/>
        <v>12</v>
      </c>
      <c r="H9" s="65">
        <f>VLOOKUP($A9,'Return Data'!$B$7:$R$1700,12,0)</f>
        <v>-4.6192000000000002</v>
      </c>
      <c r="I9" s="66">
        <f t="shared" si="2"/>
        <v>11</v>
      </c>
      <c r="J9" s="65">
        <f>VLOOKUP($A9,'Return Data'!$B$7:$R$1700,13,0)</f>
        <v>-1.7363</v>
      </c>
      <c r="K9" s="66">
        <f t="shared" si="3"/>
        <v>3</v>
      </c>
      <c r="L9" s="65">
        <f>VLOOKUP($A9,'Return Data'!$B$7:$R$1700,17,0)</f>
        <v>4.8398000000000003</v>
      </c>
      <c r="M9" s="66">
        <f>RANK(L9,L$8:L$30,0)</f>
        <v>1</v>
      </c>
      <c r="N9" s="65">
        <f>VLOOKUP($A9,'Return Data'!$B$7:$R$1700,14,0)</f>
        <v>4.8486000000000002</v>
      </c>
      <c r="O9" s="66">
        <f>RANK(N9,N$8:N$30,0)</f>
        <v>1</v>
      </c>
      <c r="P9" s="65">
        <f>VLOOKUP($A9,'Return Data'!$B$7:$R$1700,15,0)</f>
        <v>9.1791999999999998</v>
      </c>
      <c r="Q9" s="66">
        <f>RANK(P9,P$8:P$30,0)</f>
        <v>2</v>
      </c>
      <c r="R9" s="65">
        <f>VLOOKUP($A9,'Return Data'!$B$7:$R$1700,16,0)</f>
        <v>18.451000000000001</v>
      </c>
      <c r="S9" s="67">
        <f t="shared" si="4"/>
        <v>2</v>
      </c>
    </row>
    <row r="10" spans="1:20" x14ac:dyDescent="0.3">
      <c r="A10" s="63" t="s">
        <v>1544</v>
      </c>
      <c r="B10" s="64">
        <f>VLOOKUP($A10,'Return Data'!$B$7:$R$1700,3,0)</f>
        <v>44015</v>
      </c>
      <c r="C10" s="65">
        <f>VLOOKUP($A10,'Return Data'!$B$7:$R$1700,4,0)</f>
        <v>11</v>
      </c>
      <c r="D10" s="65">
        <f>VLOOKUP($A10,'Return Data'!$B$7:$R$1700,10,0)</f>
        <v>23.595500000000001</v>
      </c>
      <c r="E10" s="66">
        <f t="shared" si="0"/>
        <v>17</v>
      </c>
      <c r="F10" s="65">
        <f>VLOOKUP($A10,'Return Data'!$B$7:$R$1700,11,0)</f>
        <v>1.8519000000000001</v>
      </c>
      <c r="G10" s="66">
        <f t="shared" si="1"/>
        <v>2</v>
      </c>
      <c r="H10" s="65">
        <f>VLOOKUP($A10,'Return Data'!$B$7:$R$1700,12,0)</f>
        <v>8.8032000000000004</v>
      </c>
      <c r="I10" s="66">
        <f t="shared" si="2"/>
        <v>2</v>
      </c>
      <c r="J10" s="65">
        <f>VLOOKUP($A10,'Return Data'!$B$7:$R$1700,13,0)</f>
        <v>3.1894999999999998</v>
      </c>
      <c r="K10" s="66">
        <f t="shared" si="3"/>
        <v>1</v>
      </c>
      <c r="L10" s="65"/>
      <c r="M10" s="66"/>
      <c r="N10" s="65"/>
      <c r="O10" s="66"/>
      <c r="P10" s="65"/>
      <c r="Q10" s="66"/>
      <c r="R10" s="65">
        <f>VLOOKUP($A10,'Return Data'!$B$7:$R$1700,16,0)</f>
        <v>6.3856999999999999</v>
      </c>
      <c r="S10" s="67">
        <f t="shared" si="4"/>
        <v>13</v>
      </c>
    </row>
    <row r="11" spans="1:20" x14ac:dyDescent="0.3">
      <c r="A11" s="63" t="s">
        <v>1546</v>
      </c>
      <c r="B11" s="64">
        <f>VLOOKUP($A11,'Return Data'!$B$7:$R$1700,3,0)</f>
        <v>44015</v>
      </c>
      <c r="C11" s="65">
        <f>VLOOKUP($A11,'Return Data'!$B$7:$R$1700,4,0)</f>
        <v>9.58</v>
      </c>
      <c r="D11" s="65">
        <f>VLOOKUP($A11,'Return Data'!$B$7:$R$1700,10,0)</f>
        <v>30.3401</v>
      </c>
      <c r="E11" s="66">
        <f t="shared" si="0"/>
        <v>6</v>
      </c>
      <c r="F11" s="65">
        <f>VLOOKUP($A11,'Return Data'!$B$7:$R$1700,11,0)</f>
        <v>-2.8397999999999999</v>
      </c>
      <c r="G11" s="66">
        <f t="shared" si="1"/>
        <v>3</v>
      </c>
      <c r="H11" s="65">
        <f>VLOOKUP($A11,'Return Data'!$B$7:$R$1700,12,0)</f>
        <v>3.9045999999999998</v>
      </c>
      <c r="I11" s="66">
        <f t="shared" si="2"/>
        <v>4</v>
      </c>
      <c r="J11" s="65">
        <f>VLOOKUP($A11,'Return Data'!$B$7:$R$1700,13,0)</f>
        <v>-5.6158000000000001</v>
      </c>
      <c r="K11" s="66">
        <f t="shared" si="3"/>
        <v>8</v>
      </c>
      <c r="L11" s="65"/>
      <c r="M11" s="66"/>
      <c r="N11" s="65"/>
      <c r="O11" s="66"/>
      <c r="P11" s="65"/>
      <c r="Q11" s="66"/>
      <c r="R11" s="65">
        <f>VLOOKUP($A11,'Return Data'!$B$7:$R$1700,16,0)</f>
        <v>-3.0596000000000001</v>
      </c>
      <c r="S11" s="67">
        <f t="shared" si="4"/>
        <v>21</v>
      </c>
    </row>
    <row r="12" spans="1:20" x14ac:dyDescent="0.3">
      <c r="A12" s="63" t="s">
        <v>1548</v>
      </c>
      <c r="B12" s="64">
        <f>VLOOKUP($A12,'Return Data'!$B$7:$R$1700,3,0)</f>
        <v>44015</v>
      </c>
      <c r="C12" s="65">
        <f>VLOOKUP($A12,'Return Data'!$B$7:$R$1700,4,0)</f>
        <v>52.253999999999998</v>
      </c>
      <c r="D12" s="65">
        <f>VLOOKUP($A12,'Return Data'!$B$7:$R$1700,10,0)</f>
        <v>29.9754</v>
      </c>
      <c r="E12" s="66">
        <f t="shared" si="0"/>
        <v>7</v>
      </c>
      <c r="F12" s="65">
        <f>VLOOKUP($A12,'Return Data'!$B$7:$R$1700,11,0)</f>
        <v>-8.7681000000000004</v>
      </c>
      <c r="G12" s="66">
        <f t="shared" si="1"/>
        <v>8</v>
      </c>
      <c r="H12" s="65">
        <f>VLOOKUP($A12,'Return Data'!$B$7:$R$1700,12,0)</f>
        <v>0.1303</v>
      </c>
      <c r="I12" s="66">
        <f t="shared" si="2"/>
        <v>6</v>
      </c>
      <c r="J12" s="65">
        <f>VLOOKUP($A12,'Return Data'!$B$7:$R$1700,13,0)</f>
        <v>-9.2591999999999999</v>
      </c>
      <c r="K12" s="66">
        <f t="shared" si="3"/>
        <v>12</v>
      </c>
      <c r="L12" s="65">
        <f>VLOOKUP($A12,'Return Data'!$B$7:$R$1700,17,0)</f>
        <v>-5.4147999999999996</v>
      </c>
      <c r="M12" s="66">
        <f>RANK(L12,L$8:L$30,0)</f>
        <v>4</v>
      </c>
      <c r="N12" s="65">
        <f>VLOOKUP($A12,'Return Data'!$B$7:$R$1700,14,0)</f>
        <v>-6.0739999999999998</v>
      </c>
      <c r="O12" s="66">
        <f>RANK(N12,N$8:N$30,0)</f>
        <v>9</v>
      </c>
      <c r="P12" s="65">
        <f>VLOOKUP($A12,'Return Data'!$B$7:$R$1700,15,0)</f>
        <v>4.7145000000000001</v>
      </c>
      <c r="Q12" s="66">
        <f>RANK(P12,P$8:P$30,0)</f>
        <v>7</v>
      </c>
      <c r="R12" s="65">
        <f>VLOOKUP($A12,'Return Data'!$B$7:$R$1700,16,0)</f>
        <v>15.6594</v>
      </c>
      <c r="S12" s="67">
        <f t="shared" si="4"/>
        <v>4</v>
      </c>
    </row>
    <row r="13" spans="1:20" x14ac:dyDescent="0.3">
      <c r="A13" s="63" t="s">
        <v>1550</v>
      </c>
      <c r="B13" s="64">
        <f>VLOOKUP($A13,'Return Data'!$B$7:$R$1700,3,0)</f>
        <v>44015</v>
      </c>
      <c r="C13" s="65">
        <f>VLOOKUP($A13,'Return Data'!$B$7:$R$1700,4,0)</f>
        <v>10.596</v>
      </c>
      <c r="D13" s="65">
        <f>VLOOKUP($A13,'Return Data'!$B$7:$R$1700,10,0)</f>
        <v>26.791899999999998</v>
      </c>
      <c r="E13" s="66">
        <f t="shared" si="0"/>
        <v>10</v>
      </c>
      <c r="F13" s="65">
        <f>VLOOKUP($A13,'Return Data'!$B$7:$R$1700,11,0)</f>
        <v>-6.8402000000000003</v>
      </c>
      <c r="G13" s="66">
        <f t="shared" si="1"/>
        <v>5</v>
      </c>
      <c r="H13" s="65">
        <f>VLOOKUP($A13,'Return Data'!$B$7:$R$1700,12,0)</f>
        <v>-0.74929999999999997</v>
      </c>
      <c r="I13" s="66">
        <f t="shared" si="2"/>
        <v>7</v>
      </c>
      <c r="J13" s="65">
        <f>VLOOKUP($A13,'Return Data'!$B$7:$R$1700,13,0)</f>
        <v>-5.266</v>
      </c>
      <c r="K13" s="66">
        <f t="shared" si="3"/>
        <v>7</v>
      </c>
      <c r="L13" s="65"/>
      <c r="M13" s="66"/>
      <c r="N13" s="65"/>
      <c r="O13" s="66"/>
      <c r="P13" s="65"/>
      <c r="Q13" s="66"/>
      <c r="R13" s="65">
        <f>VLOOKUP($A13,'Return Data'!$B$7:$R$1700,16,0)</f>
        <v>4.2134</v>
      </c>
      <c r="S13" s="67">
        <f t="shared" si="4"/>
        <v>15</v>
      </c>
    </row>
    <row r="14" spans="1:20" x14ac:dyDescent="0.3">
      <c r="A14" s="63" t="s">
        <v>1553</v>
      </c>
      <c r="B14" s="64">
        <f>VLOOKUP($A14,'Return Data'!$B$7:$R$1700,3,0)</f>
        <v>44015</v>
      </c>
      <c r="C14" s="65">
        <f>VLOOKUP($A14,'Return Data'!$B$7:$R$1700,4,0)</f>
        <v>43.364800000000002</v>
      </c>
      <c r="D14" s="65">
        <f>VLOOKUP($A14,'Return Data'!$B$7:$R$1700,10,0)</f>
        <v>22.626200000000001</v>
      </c>
      <c r="E14" s="66">
        <f t="shared" si="0"/>
        <v>19</v>
      </c>
      <c r="F14" s="65">
        <f>VLOOKUP($A14,'Return Data'!$B$7:$R$1700,11,0)</f>
        <v>-20.843800000000002</v>
      </c>
      <c r="G14" s="66">
        <f t="shared" si="1"/>
        <v>21</v>
      </c>
      <c r="H14" s="65">
        <f>VLOOKUP($A14,'Return Data'!$B$7:$R$1700,12,0)</f>
        <v>-17.413399999999999</v>
      </c>
      <c r="I14" s="66">
        <f t="shared" si="2"/>
        <v>21</v>
      </c>
      <c r="J14" s="65">
        <f>VLOOKUP($A14,'Return Data'!$B$7:$R$1700,13,0)</f>
        <v>-24.054500000000001</v>
      </c>
      <c r="K14" s="66">
        <f t="shared" si="3"/>
        <v>20</v>
      </c>
      <c r="L14" s="65">
        <f>VLOOKUP($A14,'Return Data'!$B$7:$R$1700,17,0)</f>
        <v>-15.056699999999999</v>
      </c>
      <c r="M14" s="66">
        <f>RANK(L14,L$8:L$30,0)</f>
        <v>14</v>
      </c>
      <c r="N14" s="65">
        <f>VLOOKUP($A14,'Return Data'!$B$7:$R$1700,14,0)</f>
        <v>-8.6547000000000001</v>
      </c>
      <c r="O14" s="66">
        <f>RANK(N14,N$8:N$30,0)</f>
        <v>13</v>
      </c>
      <c r="P14" s="65">
        <f>VLOOKUP($A14,'Return Data'!$B$7:$R$1700,15,0)</f>
        <v>1.9478</v>
      </c>
      <c r="Q14" s="66">
        <f>RANK(P14,P$8:P$30,0)</f>
        <v>8</v>
      </c>
      <c r="R14" s="65">
        <f>VLOOKUP($A14,'Return Data'!$B$7:$R$1700,16,0)</f>
        <v>13.1083</v>
      </c>
      <c r="S14" s="67">
        <f t="shared" si="4"/>
        <v>5</v>
      </c>
    </row>
    <row r="15" spans="1:20" x14ac:dyDescent="0.3">
      <c r="A15" s="63" t="s">
        <v>1554</v>
      </c>
      <c r="B15" s="64">
        <f>VLOOKUP($A15,'Return Data'!$B$7:$R$1700,3,0)</f>
        <v>44015</v>
      </c>
      <c r="C15" s="65">
        <f>VLOOKUP($A15,'Return Data'!$B$7:$R$1700,4,0)</f>
        <v>35.173999999999999</v>
      </c>
      <c r="D15" s="65">
        <f>VLOOKUP($A15,'Return Data'!$B$7:$R$1700,10,0)</f>
        <v>27.947299999999998</v>
      </c>
      <c r="E15" s="66">
        <f t="shared" si="0"/>
        <v>9</v>
      </c>
      <c r="F15" s="65">
        <f>VLOOKUP($A15,'Return Data'!$B$7:$R$1700,11,0)</f>
        <v>-17.056100000000001</v>
      </c>
      <c r="G15" s="66">
        <f t="shared" si="1"/>
        <v>17</v>
      </c>
      <c r="H15" s="65">
        <f>VLOOKUP($A15,'Return Data'!$B$7:$R$1700,12,0)</f>
        <v>-14.6366</v>
      </c>
      <c r="I15" s="66">
        <f t="shared" si="2"/>
        <v>18</v>
      </c>
      <c r="J15" s="65">
        <f>VLOOKUP($A15,'Return Data'!$B$7:$R$1700,13,0)</f>
        <v>-22.784400000000002</v>
      </c>
      <c r="K15" s="66">
        <f t="shared" si="3"/>
        <v>19</v>
      </c>
      <c r="L15" s="65">
        <f>VLOOKUP($A15,'Return Data'!$B$7:$R$1700,17,0)</f>
        <v>-12.272500000000001</v>
      </c>
      <c r="M15" s="66">
        <f>RANK(L15,L$8:L$30,0)</f>
        <v>10</v>
      </c>
      <c r="N15" s="65">
        <f>VLOOKUP($A15,'Return Data'!$B$7:$R$1700,14,0)</f>
        <v>-3.1631</v>
      </c>
      <c r="O15" s="66">
        <f>RANK(N15,N$8:N$30,0)</f>
        <v>5</v>
      </c>
      <c r="P15" s="65">
        <f>VLOOKUP($A15,'Return Data'!$B$7:$R$1700,15,0)</f>
        <v>6.0038</v>
      </c>
      <c r="Q15" s="66">
        <f>RANK(P15,P$8:P$30,0)</f>
        <v>5</v>
      </c>
      <c r="R15" s="65">
        <f>VLOOKUP($A15,'Return Data'!$B$7:$R$1700,16,0)</f>
        <v>11.148099999999999</v>
      </c>
      <c r="S15" s="67">
        <f t="shared" si="4"/>
        <v>8</v>
      </c>
    </row>
    <row r="16" spans="1:20" x14ac:dyDescent="0.3">
      <c r="A16" s="63" t="s">
        <v>1557</v>
      </c>
      <c r="B16" s="64">
        <f>VLOOKUP($A16,'Return Data'!$B$7:$R$1700,3,0)</f>
        <v>44015</v>
      </c>
      <c r="C16" s="65">
        <f>VLOOKUP($A16,'Return Data'!$B$7:$R$1700,4,0)</f>
        <v>42.244700000000002</v>
      </c>
      <c r="D16" s="65">
        <f>VLOOKUP($A16,'Return Data'!$B$7:$R$1700,10,0)</f>
        <v>30.746400000000001</v>
      </c>
      <c r="E16" s="66">
        <f t="shared" si="0"/>
        <v>5</v>
      </c>
      <c r="F16" s="65">
        <f>VLOOKUP($A16,'Return Data'!$B$7:$R$1700,11,0)</f>
        <v>-10.15</v>
      </c>
      <c r="G16" s="66">
        <f t="shared" si="1"/>
        <v>11</v>
      </c>
      <c r="H16" s="65">
        <f>VLOOKUP($A16,'Return Data'!$B$7:$R$1700,12,0)</f>
        <v>-8.6588999999999992</v>
      </c>
      <c r="I16" s="66">
        <f t="shared" si="2"/>
        <v>14</v>
      </c>
      <c r="J16" s="65">
        <f>VLOOKUP($A16,'Return Data'!$B$7:$R$1700,13,0)</f>
        <v>-16.8569</v>
      </c>
      <c r="K16" s="66">
        <f t="shared" si="3"/>
        <v>15</v>
      </c>
      <c r="L16" s="65">
        <f>VLOOKUP($A16,'Return Data'!$B$7:$R$1700,17,0)</f>
        <v>-12.338100000000001</v>
      </c>
      <c r="M16" s="66">
        <f>RANK(L16,L$8:L$30,0)</f>
        <v>11</v>
      </c>
      <c r="N16" s="65">
        <f>VLOOKUP($A16,'Return Data'!$B$7:$R$1700,14,0)</f>
        <v>-8.1806000000000001</v>
      </c>
      <c r="O16" s="66">
        <f>RANK(N16,N$8:N$30,0)</f>
        <v>12</v>
      </c>
      <c r="P16" s="65">
        <f>VLOOKUP($A16,'Return Data'!$B$7:$R$1700,15,0)</f>
        <v>1.3016000000000001</v>
      </c>
      <c r="Q16" s="66">
        <f>RANK(P16,P$8:P$30,0)</f>
        <v>11</v>
      </c>
      <c r="R16" s="65">
        <f>VLOOKUP($A16,'Return Data'!$B$7:$R$1700,16,0)</f>
        <v>9.9784000000000006</v>
      </c>
      <c r="S16" s="67">
        <f t="shared" si="4"/>
        <v>9</v>
      </c>
    </row>
    <row r="17" spans="1:19" x14ac:dyDescent="0.3">
      <c r="A17" s="63" t="s">
        <v>1559</v>
      </c>
      <c r="B17" s="64">
        <f>VLOOKUP($A17,'Return Data'!$B$7:$R$1700,3,0)</f>
        <v>44015</v>
      </c>
      <c r="C17" s="65">
        <f>VLOOKUP($A17,'Return Data'!$B$7:$R$1700,4,0)</f>
        <v>22.57</v>
      </c>
      <c r="D17" s="65">
        <f>VLOOKUP($A17,'Return Data'!$B$7:$R$1700,10,0)</f>
        <v>24.215699999999998</v>
      </c>
      <c r="E17" s="66">
        <f t="shared" si="0"/>
        <v>16</v>
      </c>
      <c r="F17" s="65">
        <f>VLOOKUP($A17,'Return Data'!$B$7:$R$1700,11,0)</f>
        <v>-17.897400000000001</v>
      </c>
      <c r="G17" s="66">
        <f t="shared" si="1"/>
        <v>18</v>
      </c>
      <c r="H17" s="65">
        <f>VLOOKUP($A17,'Return Data'!$B$7:$R$1700,12,0)</f>
        <v>-10.613899999999999</v>
      </c>
      <c r="I17" s="66">
        <f t="shared" si="2"/>
        <v>16</v>
      </c>
      <c r="J17" s="65">
        <f>VLOOKUP($A17,'Return Data'!$B$7:$R$1700,13,0)</f>
        <v>-15.054600000000001</v>
      </c>
      <c r="K17" s="66">
        <f t="shared" si="3"/>
        <v>14</v>
      </c>
      <c r="L17" s="65">
        <f>VLOOKUP($A17,'Return Data'!$B$7:$R$1700,17,0)</f>
        <v>-6.4241000000000001</v>
      </c>
      <c r="M17" s="66">
        <f>RANK(L17,L$8:L$30,0)</f>
        <v>6</v>
      </c>
      <c r="N17" s="65">
        <f>VLOOKUP($A17,'Return Data'!$B$7:$R$1700,14,0)</f>
        <v>-5.0861000000000001</v>
      </c>
      <c r="O17" s="66">
        <f>RANK(N17,N$8:N$30,0)</f>
        <v>7</v>
      </c>
      <c r="P17" s="65">
        <f>VLOOKUP($A17,'Return Data'!$B$7:$R$1700,15,0)</f>
        <v>1.1069</v>
      </c>
      <c r="Q17" s="66">
        <f>RANK(P17,P$8:P$30,0)</f>
        <v>12</v>
      </c>
      <c r="R17" s="65">
        <f>VLOOKUP($A17,'Return Data'!$B$7:$R$1700,16,0)</f>
        <v>8.4370999999999992</v>
      </c>
      <c r="S17" s="67">
        <f t="shared" si="4"/>
        <v>12</v>
      </c>
    </row>
    <row r="18" spans="1:19" x14ac:dyDescent="0.3">
      <c r="A18" s="63" t="s">
        <v>1561</v>
      </c>
      <c r="B18" s="64">
        <f>VLOOKUP($A18,'Return Data'!$B$7:$R$1700,3,0)</f>
        <v>44015</v>
      </c>
      <c r="C18" s="65">
        <f>VLOOKUP($A18,'Return Data'!$B$7:$R$1700,4,0)</f>
        <v>8.15</v>
      </c>
      <c r="D18" s="65">
        <f>VLOOKUP($A18,'Return Data'!$B$7:$R$1700,10,0)</f>
        <v>21.823599999999999</v>
      </c>
      <c r="E18" s="66">
        <f t="shared" si="0"/>
        <v>21</v>
      </c>
      <c r="F18" s="65">
        <f>VLOOKUP($A18,'Return Data'!$B$7:$R$1700,11,0)</f>
        <v>-15.8927</v>
      </c>
      <c r="G18" s="66">
        <f t="shared" si="1"/>
        <v>16</v>
      </c>
      <c r="H18" s="65">
        <f>VLOOKUP($A18,'Return Data'!$B$7:$R$1700,12,0)</f>
        <v>-12.365600000000001</v>
      </c>
      <c r="I18" s="66">
        <f t="shared" si="2"/>
        <v>17</v>
      </c>
      <c r="J18" s="65">
        <f>VLOOKUP($A18,'Return Data'!$B$7:$R$1700,13,0)</f>
        <v>-17.3428</v>
      </c>
      <c r="K18" s="66">
        <f t="shared" si="3"/>
        <v>16</v>
      </c>
      <c r="L18" s="65">
        <f>VLOOKUP($A18,'Return Data'!$B$7:$R$1700,17,0)</f>
        <v>-11.630599999999999</v>
      </c>
      <c r="M18" s="66">
        <f>RANK(L18,L$8:L$30,0)</f>
        <v>9</v>
      </c>
      <c r="N18" s="65">
        <f>VLOOKUP($A18,'Return Data'!$B$7:$R$1700,14,0)</f>
        <v>-6.6788999999999996</v>
      </c>
      <c r="O18" s="66">
        <f>RANK(N18,N$8:N$30,0)</f>
        <v>10</v>
      </c>
      <c r="P18" s="65"/>
      <c r="Q18" s="66"/>
      <c r="R18" s="65">
        <f>VLOOKUP($A18,'Return Data'!$B$7:$R$1700,16,0)</f>
        <v>-6.5168999999999997</v>
      </c>
      <c r="S18" s="67">
        <f t="shared" si="4"/>
        <v>22</v>
      </c>
    </row>
    <row r="19" spans="1:19" x14ac:dyDescent="0.3">
      <c r="A19" s="63" t="s">
        <v>1562</v>
      </c>
      <c r="B19" s="64">
        <f>VLOOKUP($A19,'Return Data'!$B$7:$R$1700,3,0)</f>
        <v>44015</v>
      </c>
      <c r="C19" s="65">
        <f>VLOOKUP($A19,'Return Data'!$B$7:$R$1700,4,0)</f>
        <v>10.17</v>
      </c>
      <c r="D19" s="65">
        <f>VLOOKUP($A19,'Return Data'!$B$7:$R$1700,10,0)</f>
        <v>17.981400000000001</v>
      </c>
      <c r="E19" s="66">
        <f t="shared" si="0"/>
        <v>23</v>
      </c>
      <c r="F19" s="65"/>
      <c r="G19" s="66"/>
      <c r="H19" s="65"/>
      <c r="I19" s="66"/>
      <c r="J19" s="65"/>
      <c r="K19" s="66"/>
      <c r="L19" s="65"/>
      <c r="M19" s="66"/>
      <c r="N19" s="65"/>
      <c r="O19" s="66"/>
      <c r="P19" s="65"/>
      <c r="Q19" s="66"/>
      <c r="R19" s="65">
        <f>VLOOKUP($A19,'Return Data'!$B$7:$R$1700,16,0)</f>
        <v>1.7</v>
      </c>
      <c r="S19" s="67">
        <f t="shared" si="4"/>
        <v>18</v>
      </c>
    </row>
    <row r="20" spans="1:19" x14ac:dyDescent="0.3">
      <c r="A20" s="63" t="s">
        <v>1564</v>
      </c>
      <c r="B20" s="64">
        <f>VLOOKUP($A20,'Return Data'!$B$7:$R$1700,3,0)</f>
        <v>44015</v>
      </c>
      <c r="C20" s="65">
        <f>VLOOKUP($A20,'Return Data'!$B$7:$R$1700,4,0)</f>
        <v>10.28</v>
      </c>
      <c r="D20" s="65">
        <f>VLOOKUP($A20,'Return Data'!$B$7:$R$1700,10,0)</f>
        <v>25.0608</v>
      </c>
      <c r="E20" s="66">
        <f t="shared" si="0"/>
        <v>13</v>
      </c>
      <c r="F20" s="65">
        <f>VLOOKUP($A20,'Return Data'!$B$7:$R$1700,11,0)</f>
        <v>-8.3779000000000003</v>
      </c>
      <c r="G20" s="66">
        <f>RANK(F20,F$8:F$30,0)</f>
        <v>7</v>
      </c>
      <c r="H20" s="65">
        <f>VLOOKUP($A20,'Return Data'!$B$7:$R$1700,12,0)</f>
        <v>1.6815</v>
      </c>
      <c r="I20" s="66">
        <f>RANK(H20,H$8:H$30,0)</f>
        <v>5</v>
      </c>
      <c r="J20" s="65">
        <f>VLOOKUP($A20,'Return Data'!$B$7:$R$1700,13,0)</f>
        <v>-3.5647000000000002</v>
      </c>
      <c r="K20" s="66">
        <f>RANK(J20,J$8:J$30,0)</f>
        <v>5</v>
      </c>
      <c r="L20" s="65"/>
      <c r="M20" s="66"/>
      <c r="N20" s="65"/>
      <c r="O20" s="66"/>
      <c r="P20" s="65"/>
      <c r="Q20" s="66"/>
      <c r="R20" s="65">
        <f>VLOOKUP($A20,'Return Data'!$B$7:$R$1700,16,0)</f>
        <v>1.6606000000000001</v>
      </c>
      <c r="S20" s="67">
        <f t="shared" si="4"/>
        <v>19</v>
      </c>
    </row>
    <row r="21" spans="1:19" x14ac:dyDescent="0.3">
      <c r="A21" s="63" t="s">
        <v>1566</v>
      </c>
      <c r="B21" s="64">
        <f>VLOOKUP($A21,'Return Data'!$B$7:$R$1700,3,0)</f>
        <v>44015</v>
      </c>
      <c r="C21" s="65">
        <f>VLOOKUP($A21,'Return Data'!$B$7:$R$1700,4,0)</f>
        <v>8.4227000000000007</v>
      </c>
      <c r="D21" s="65">
        <f>VLOOKUP($A21,'Return Data'!$B$7:$R$1700,10,0)</f>
        <v>33.047400000000003</v>
      </c>
      <c r="E21" s="66">
        <f t="shared" si="0"/>
        <v>2</v>
      </c>
      <c r="F21" s="65"/>
      <c r="G21" s="66"/>
      <c r="H21" s="65"/>
      <c r="I21" s="66"/>
      <c r="J21" s="65"/>
      <c r="K21" s="66"/>
      <c r="L21" s="65"/>
      <c r="M21" s="66"/>
      <c r="N21" s="65"/>
      <c r="O21" s="66"/>
      <c r="P21" s="65"/>
      <c r="Q21" s="66"/>
      <c r="R21" s="65">
        <f>VLOOKUP($A21,'Return Data'!$B$7:$R$1700,16,0)</f>
        <v>-15.773</v>
      </c>
      <c r="S21" s="67">
        <f t="shared" si="4"/>
        <v>23</v>
      </c>
    </row>
    <row r="22" spans="1:19" x14ac:dyDescent="0.3">
      <c r="A22" s="63" t="s">
        <v>1569</v>
      </c>
      <c r="B22" s="64">
        <f>VLOOKUP($A22,'Return Data'!$B$7:$R$1700,3,0)</f>
        <v>44015</v>
      </c>
      <c r="C22" s="65">
        <f>VLOOKUP($A22,'Return Data'!$B$7:$R$1700,4,0)</f>
        <v>71.691999999999993</v>
      </c>
      <c r="D22" s="65">
        <f>VLOOKUP($A22,'Return Data'!$B$7:$R$1700,10,0)</f>
        <v>28.930900000000001</v>
      </c>
      <c r="E22" s="66">
        <f t="shared" si="0"/>
        <v>8</v>
      </c>
      <c r="F22" s="65">
        <f>VLOOKUP($A22,'Return Data'!$B$7:$R$1700,11,0)</f>
        <v>-11.732200000000001</v>
      </c>
      <c r="G22" s="66">
        <f t="shared" ref="G22:G30" si="5">RANK(F22,F$8:F$30,0)</f>
        <v>14</v>
      </c>
      <c r="H22" s="65">
        <f>VLOOKUP($A22,'Return Data'!$B$7:$R$1700,12,0)</f>
        <v>-4.6952999999999996</v>
      </c>
      <c r="I22" s="66">
        <f t="shared" ref="I22:I30" si="6">RANK(H22,H$8:H$30,0)</f>
        <v>12</v>
      </c>
      <c r="J22" s="65">
        <f>VLOOKUP($A22,'Return Data'!$B$7:$R$1700,13,0)</f>
        <v>-7.8532999999999999</v>
      </c>
      <c r="K22" s="66">
        <f t="shared" ref="K22:K30" si="7">RANK(J22,J$8:J$30,0)</f>
        <v>11</v>
      </c>
      <c r="L22" s="65">
        <f>VLOOKUP($A22,'Return Data'!$B$7:$R$1700,17,0)</f>
        <v>-4.8844000000000003</v>
      </c>
      <c r="M22" s="66">
        <f>RANK(L22,L$8:L$30,0)</f>
        <v>3</v>
      </c>
      <c r="N22" s="65">
        <f>VLOOKUP($A22,'Return Data'!$B$7:$R$1700,14,0)</f>
        <v>-2.4361999999999999</v>
      </c>
      <c r="O22" s="66">
        <f>RANK(N22,N$8:N$30,0)</f>
        <v>4</v>
      </c>
      <c r="P22" s="65">
        <f>VLOOKUP($A22,'Return Data'!$B$7:$R$1700,15,0)</f>
        <v>5.7481</v>
      </c>
      <c r="Q22" s="66">
        <f>RANK(P22,P$8:P$30,0)</f>
        <v>6</v>
      </c>
      <c r="R22" s="65">
        <f>VLOOKUP($A22,'Return Data'!$B$7:$R$1700,16,0)</f>
        <v>12.095599999999999</v>
      </c>
      <c r="S22" s="67">
        <f t="shared" si="4"/>
        <v>6</v>
      </c>
    </row>
    <row r="23" spans="1:19" x14ac:dyDescent="0.3">
      <c r="A23" s="63" t="s">
        <v>1570</v>
      </c>
      <c r="B23" s="64">
        <f>VLOOKUP($A23,'Return Data'!$B$7:$R$1700,3,0)</f>
        <v>44015</v>
      </c>
      <c r="C23" s="65">
        <f>VLOOKUP($A23,'Return Data'!$B$7:$R$1700,4,0)</f>
        <v>19.722000000000001</v>
      </c>
      <c r="D23" s="65">
        <f>VLOOKUP($A23,'Return Data'!$B$7:$R$1700,10,0)</f>
        <v>26.2531</v>
      </c>
      <c r="E23" s="66">
        <f t="shared" si="0"/>
        <v>12</v>
      </c>
      <c r="F23" s="65">
        <f>VLOOKUP($A23,'Return Data'!$B$7:$R$1700,11,0)</f>
        <v>-18.9862</v>
      </c>
      <c r="G23" s="66">
        <f t="shared" si="5"/>
        <v>19</v>
      </c>
      <c r="H23" s="65">
        <f>VLOOKUP($A23,'Return Data'!$B$7:$R$1700,12,0)</f>
        <v>-14.9877</v>
      </c>
      <c r="I23" s="66">
        <f t="shared" si="6"/>
        <v>19</v>
      </c>
      <c r="J23" s="65">
        <f>VLOOKUP($A23,'Return Data'!$B$7:$R$1700,13,0)</f>
        <v>-20.482199999999999</v>
      </c>
      <c r="K23" s="66">
        <f t="shared" si="7"/>
        <v>18</v>
      </c>
      <c r="L23" s="65">
        <f>VLOOKUP($A23,'Return Data'!$B$7:$R$1700,17,0)</f>
        <v>-13.447800000000001</v>
      </c>
      <c r="M23" s="66">
        <f>RANK(L23,L$8:L$30,0)</f>
        <v>12</v>
      </c>
      <c r="N23" s="65">
        <f>VLOOKUP($A23,'Return Data'!$B$7:$R$1700,14,0)</f>
        <v>-6.681</v>
      </c>
      <c r="O23" s="66">
        <f>RANK(N23,N$8:N$30,0)</f>
        <v>11</v>
      </c>
      <c r="P23" s="65">
        <f>VLOOKUP($A23,'Return Data'!$B$7:$R$1700,15,0)</f>
        <v>6.4493999999999998</v>
      </c>
      <c r="Q23" s="66">
        <f>RANK(P23,P$8:P$30,0)</f>
        <v>4</v>
      </c>
      <c r="R23" s="65">
        <f>VLOOKUP($A23,'Return Data'!$B$7:$R$1700,16,0)</f>
        <v>11.68</v>
      </c>
      <c r="S23" s="67">
        <f t="shared" si="4"/>
        <v>7</v>
      </c>
    </row>
    <row r="24" spans="1:19" x14ac:dyDescent="0.3">
      <c r="A24" s="63" t="s">
        <v>1573</v>
      </c>
      <c r="B24" s="64">
        <f>VLOOKUP($A24,'Return Data'!$B$7:$R$1700,3,0)</f>
        <v>44015</v>
      </c>
      <c r="C24" s="65">
        <f>VLOOKUP($A24,'Return Data'!$B$7:$R$1700,4,0)</f>
        <v>37.383800000000001</v>
      </c>
      <c r="D24" s="65">
        <f>VLOOKUP($A24,'Return Data'!$B$7:$R$1700,10,0)</f>
        <v>31.509</v>
      </c>
      <c r="E24" s="66">
        <f t="shared" si="0"/>
        <v>4</v>
      </c>
      <c r="F24" s="65">
        <f>VLOOKUP($A24,'Return Data'!$B$7:$R$1700,11,0)</f>
        <v>-11.5411</v>
      </c>
      <c r="G24" s="66">
        <f t="shared" si="5"/>
        <v>13</v>
      </c>
      <c r="H24" s="65">
        <f>VLOOKUP($A24,'Return Data'!$B$7:$R$1700,12,0)</f>
        <v>-4.9530000000000003</v>
      </c>
      <c r="I24" s="66">
        <f t="shared" si="6"/>
        <v>13</v>
      </c>
      <c r="J24" s="65">
        <f>VLOOKUP($A24,'Return Data'!$B$7:$R$1700,13,0)</f>
        <v>-11.5266</v>
      </c>
      <c r="K24" s="66">
        <f t="shared" si="7"/>
        <v>13</v>
      </c>
      <c r="L24" s="65">
        <f>VLOOKUP($A24,'Return Data'!$B$7:$R$1700,17,0)</f>
        <v>-7.0955000000000004</v>
      </c>
      <c r="M24" s="66">
        <f>RANK(L24,L$8:L$30,0)</f>
        <v>7</v>
      </c>
      <c r="N24" s="65">
        <f>VLOOKUP($A24,'Return Data'!$B$7:$R$1700,14,0)</f>
        <v>-1.3895999999999999</v>
      </c>
      <c r="O24" s="66">
        <f>RANK(N24,N$8:N$30,0)</f>
        <v>3</v>
      </c>
      <c r="P24" s="65">
        <f>VLOOKUP($A24,'Return Data'!$B$7:$R$1700,15,0)</f>
        <v>8.5828000000000007</v>
      </c>
      <c r="Q24" s="66">
        <f>RANK(P24,P$8:P$30,0)</f>
        <v>3</v>
      </c>
      <c r="R24" s="65">
        <f>VLOOKUP($A24,'Return Data'!$B$7:$R$1700,16,0)</f>
        <v>17.7089</v>
      </c>
      <c r="S24" s="67">
        <f t="shared" si="4"/>
        <v>3</v>
      </c>
    </row>
    <row r="25" spans="1:19" x14ac:dyDescent="0.3">
      <c r="A25" s="63" t="s">
        <v>1574</v>
      </c>
      <c r="B25" s="64">
        <f>VLOOKUP($A25,'Return Data'!$B$7:$R$1700,3,0)</f>
        <v>44015</v>
      </c>
      <c r="C25" s="65">
        <f>VLOOKUP($A25,'Return Data'!$B$7:$R$1700,4,0)</f>
        <v>10.220000000000001</v>
      </c>
      <c r="D25" s="65">
        <f>VLOOKUP($A25,'Return Data'!$B$7:$R$1700,10,0)</f>
        <v>32.212200000000003</v>
      </c>
      <c r="E25" s="66">
        <f t="shared" si="0"/>
        <v>3</v>
      </c>
      <c r="F25" s="65">
        <f>VLOOKUP($A25,'Return Data'!$B$7:$R$1700,11,0)</f>
        <v>-3.2197</v>
      </c>
      <c r="G25" s="66">
        <f t="shared" si="5"/>
        <v>4</v>
      </c>
      <c r="H25" s="65">
        <f>VLOOKUP($A25,'Return Data'!$B$7:$R$1700,12,0)</f>
        <v>6.1266999999999996</v>
      </c>
      <c r="I25" s="66">
        <f t="shared" si="6"/>
        <v>3</v>
      </c>
      <c r="J25" s="65">
        <f>VLOOKUP($A25,'Return Data'!$B$7:$R$1700,13,0)</f>
        <v>-0.38990000000000002</v>
      </c>
      <c r="K25" s="66">
        <f t="shared" si="7"/>
        <v>2</v>
      </c>
      <c r="L25" s="65"/>
      <c r="M25" s="66"/>
      <c r="N25" s="65"/>
      <c r="O25" s="66"/>
      <c r="P25" s="65"/>
      <c r="Q25" s="66"/>
      <c r="R25" s="65">
        <f>VLOOKUP($A25,'Return Data'!$B$7:$R$1700,16,0)</f>
        <v>1.923</v>
      </c>
      <c r="S25" s="67">
        <f t="shared" si="4"/>
        <v>17</v>
      </c>
    </row>
    <row r="26" spans="1:19" x14ac:dyDescent="0.3">
      <c r="A26" s="63" t="s">
        <v>1577</v>
      </c>
      <c r="B26" s="64">
        <f>VLOOKUP($A26,'Return Data'!$B$7:$R$1700,3,0)</f>
        <v>44015</v>
      </c>
      <c r="C26" s="65">
        <f>VLOOKUP($A26,'Return Data'!$B$7:$R$1700,4,0)</f>
        <v>42.948900000000002</v>
      </c>
      <c r="D26" s="65">
        <f>VLOOKUP($A26,'Return Data'!$B$7:$R$1700,10,0)</f>
        <v>39.624899999999997</v>
      </c>
      <c r="E26" s="66">
        <f t="shared" si="0"/>
        <v>1</v>
      </c>
      <c r="F26" s="65">
        <f>VLOOKUP($A26,'Return Data'!$B$7:$R$1700,11,0)</f>
        <v>3.6261999999999999</v>
      </c>
      <c r="G26" s="66">
        <f t="shared" si="5"/>
        <v>1</v>
      </c>
      <c r="H26" s="65">
        <f>VLOOKUP($A26,'Return Data'!$B$7:$R$1700,12,0)</f>
        <v>9.1911000000000005</v>
      </c>
      <c r="I26" s="66">
        <f t="shared" si="6"/>
        <v>1</v>
      </c>
      <c r="J26" s="65">
        <f>VLOOKUP($A26,'Return Data'!$B$7:$R$1700,13,0)</f>
        <v>-7.3329000000000004</v>
      </c>
      <c r="K26" s="66">
        <f t="shared" si="7"/>
        <v>10</v>
      </c>
      <c r="L26" s="65">
        <f>VLOOKUP($A26,'Return Data'!$B$7:$R$1700,17,0)</f>
        <v>-8.6724999999999994</v>
      </c>
      <c r="M26" s="66">
        <f>RANK(L26,L$8:L$30,0)</f>
        <v>8</v>
      </c>
      <c r="N26" s="65">
        <f>VLOOKUP($A26,'Return Data'!$B$7:$R$1700,14,0)</f>
        <v>-5.2748999999999997</v>
      </c>
      <c r="O26" s="66">
        <f>RANK(N26,N$8:N$30,0)</f>
        <v>8</v>
      </c>
      <c r="P26" s="65">
        <f>VLOOKUP($A26,'Return Data'!$B$7:$R$1700,15,0)</f>
        <v>1.46E-2</v>
      </c>
      <c r="Q26" s="66">
        <f>RANK(P26,P$8:P$30,0)</f>
        <v>13</v>
      </c>
      <c r="R26" s="65">
        <f>VLOOKUP($A26,'Return Data'!$B$7:$R$1700,16,0)</f>
        <v>3.1240999999999999</v>
      </c>
      <c r="S26" s="67">
        <f t="shared" si="4"/>
        <v>16</v>
      </c>
    </row>
    <row r="27" spans="1:19" x14ac:dyDescent="0.3">
      <c r="A27" s="63" t="s">
        <v>1578</v>
      </c>
      <c r="B27" s="64">
        <f>VLOOKUP($A27,'Return Data'!$B$7:$R$1700,3,0)</f>
        <v>44015</v>
      </c>
      <c r="C27" s="65">
        <f>VLOOKUP($A27,'Return Data'!$B$7:$R$1700,4,0)</f>
        <v>53.936700000000002</v>
      </c>
      <c r="D27" s="65">
        <f>VLOOKUP($A27,'Return Data'!$B$7:$R$1700,10,0)</f>
        <v>23.430299999999999</v>
      </c>
      <c r="E27" s="66">
        <f t="shared" si="0"/>
        <v>18</v>
      </c>
      <c r="F27" s="65">
        <f>VLOOKUP($A27,'Return Data'!$B$7:$R$1700,11,0)</f>
        <v>-8.0945999999999998</v>
      </c>
      <c r="G27" s="66">
        <f t="shared" si="5"/>
        <v>6</v>
      </c>
      <c r="H27" s="65">
        <f>VLOOKUP($A27,'Return Data'!$B$7:$R$1700,12,0)</f>
        <v>-2.6396000000000002</v>
      </c>
      <c r="I27" s="66">
        <f t="shared" si="6"/>
        <v>9</v>
      </c>
      <c r="J27" s="65">
        <f>VLOOKUP($A27,'Return Data'!$B$7:$R$1700,13,0)</f>
        <v>-2.5952999999999999</v>
      </c>
      <c r="K27" s="66">
        <f t="shared" si="7"/>
        <v>4</v>
      </c>
      <c r="L27" s="65">
        <f>VLOOKUP($A27,'Return Data'!$B$7:$R$1700,17,0)</f>
        <v>-3.3599999999999998E-2</v>
      </c>
      <c r="M27" s="66">
        <f>RANK(L27,L$8:L$30,0)</f>
        <v>2</v>
      </c>
      <c r="N27" s="65">
        <f>VLOOKUP($A27,'Return Data'!$B$7:$R$1700,14,0)</f>
        <v>4.6273</v>
      </c>
      <c r="O27" s="66">
        <f>RANK(N27,N$8:N$30,0)</f>
        <v>2</v>
      </c>
      <c r="P27" s="65">
        <f>VLOOKUP($A27,'Return Data'!$B$7:$R$1700,15,0)</f>
        <v>11.1511</v>
      </c>
      <c r="Q27" s="66">
        <f>RANK(P27,P$8:P$30,0)</f>
        <v>1</v>
      </c>
      <c r="R27" s="65">
        <f>VLOOKUP($A27,'Return Data'!$B$7:$R$1700,16,0)</f>
        <v>21.1447</v>
      </c>
      <c r="S27" s="67">
        <f t="shared" si="4"/>
        <v>1</v>
      </c>
    </row>
    <row r="28" spans="1:19" x14ac:dyDescent="0.3">
      <c r="A28" s="63" t="s">
        <v>1581</v>
      </c>
      <c r="B28" s="64">
        <f>VLOOKUP($A28,'Return Data'!$B$7:$R$1700,3,0)</f>
        <v>44015</v>
      </c>
      <c r="C28" s="65">
        <f>VLOOKUP($A28,'Return Data'!$B$7:$R$1700,4,0)</f>
        <v>68.135000000000005</v>
      </c>
      <c r="D28" s="65">
        <f>VLOOKUP($A28,'Return Data'!$B$7:$R$1700,10,0)</f>
        <v>24.517800000000001</v>
      </c>
      <c r="E28" s="66">
        <f t="shared" si="0"/>
        <v>14</v>
      </c>
      <c r="F28" s="65">
        <f>VLOOKUP($A28,'Return Data'!$B$7:$R$1700,11,0)</f>
        <v>-15.4603</v>
      </c>
      <c r="G28" s="66">
        <f t="shared" si="5"/>
        <v>15</v>
      </c>
      <c r="H28" s="65">
        <f>VLOOKUP($A28,'Return Data'!$B$7:$R$1700,12,0)</f>
        <v>-9.2689000000000004</v>
      </c>
      <c r="I28" s="66">
        <f t="shared" si="6"/>
        <v>15</v>
      </c>
      <c r="J28" s="65">
        <f>VLOOKUP($A28,'Return Data'!$B$7:$R$1700,13,0)</f>
        <v>-19.649799999999999</v>
      </c>
      <c r="K28" s="66">
        <f t="shared" si="7"/>
        <v>17</v>
      </c>
      <c r="L28" s="65">
        <f>VLOOKUP($A28,'Return Data'!$B$7:$R$1700,17,0)</f>
        <v>-13.6294</v>
      </c>
      <c r="M28" s="66">
        <f>RANK(L28,L$8:L$30,0)</f>
        <v>13</v>
      </c>
      <c r="N28" s="65">
        <f>VLOOKUP($A28,'Return Data'!$B$7:$R$1700,14,0)</f>
        <v>-11.632899999999999</v>
      </c>
      <c r="O28" s="66">
        <f>RANK(N28,N$8:N$30,0)</f>
        <v>15</v>
      </c>
      <c r="P28" s="65">
        <f>VLOOKUP($A28,'Return Data'!$B$7:$R$1700,15,0)</f>
        <v>-0.62180000000000002</v>
      </c>
      <c r="Q28" s="66">
        <f>RANK(P28,P$8:P$30,0)</f>
        <v>14</v>
      </c>
      <c r="R28" s="65">
        <f>VLOOKUP($A28,'Return Data'!$B$7:$R$1700,16,0)</f>
        <v>9.4823000000000004</v>
      </c>
      <c r="S28" s="67">
        <f t="shared" si="4"/>
        <v>11</v>
      </c>
    </row>
    <row r="29" spans="1:19" x14ac:dyDescent="0.3">
      <c r="A29" s="63" t="s">
        <v>1582</v>
      </c>
      <c r="B29" s="64">
        <f>VLOOKUP($A29,'Return Data'!$B$7:$R$1700,3,0)</f>
        <v>44015</v>
      </c>
      <c r="C29" s="65">
        <f>VLOOKUP($A29,'Return Data'!$B$7:$R$1700,4,0)</f>
        <v>9.8696999999999999</v>
      </c>
      <c r="D29" s="65">
        <f>VLOOKUP($A29,'Return Data'!$B$7:$R$1700,10,0)</f>
        <v>24.5152</v>
      </c>
      <c r="E29" s="66">
        <f t="shared" si="0"/>
        <v>15</v>
      </c>
      <c r="F29" s="65">
        <f>VLOOKUP($A29,'Return Data'!$B$7:$R$1700,11,0)</f>
        <v>-9.8163</v>
      </c>
      <c r="G29" s="66">
        <f t="shared" si="5"/>
        <v>10</v>
      </c>
      <c r="H29" s="65">
        <f>VLOOKUP($A29,'Return Data'!$B$7:$R$1700,12,0)</f>
        <v>-3.3130999999999999</v>
      </c>
      <c r="I29" s="66">
        <f t="shared" si="6"/>
        <v>10</v>
      </c>
      <c r="J29" s="65">
        <f>VLOOKUP($A29,'Return Data'!$B$7:$R$1700,13,0)</f>
        <v>-6.8360000000000003</v>
      </c>
      <c r="K29" s="66">
        <f t="shared" si="7"/>
        <v>9</v>
      </c>
      <c r="L29" s="65"/>
      <c r="M29" s="66"/>
      <c r="N29" s="65"/>
      <c r="O29" s="66"/>
      <c r="P29" s="65"/>
      <c r="Q29" s="66"/>
      <c r="R29" s="65">
        <f>VLOOKUP($A29,'Return Data'!$B$7:$R$1700,16,0)</f>
        <v>-0.79600000000000004</v>
      </c>
      <c r="S29" s="67">
        <f t="shared" si="4"/>
        <v>20</v>
      </c>
    </row>
    <row r="30" spans="1:19" x14ac:dyDescent="0.3">
      <c r="A30" s="63" t="s">
        <v>1584</v>
      </c>
      <c r="B30" s="64">
        <f>VLOOKUP($A30,'Return Data'!$B$7:$R$1700,3,0)</f>
        <v>44015</v>
      </c>
      <c r="C30" s="65">
        <f>VLOOKUP($A30,'Return Data'!$B$7:$R$1700,4,0)</f>
        <v>13.4</v>
      </c>
      <c r="D30" s="65">
        <f>VLOOKUP($A30,'Return Data'!$B$7:$R$1700,10,0)</f>
        <v>22.374400000000001</v>
      </c>
      <c r="E30" s="66">
        <f t="shared" si="0"/>
        <v>20</v>
      </c>
      <c r="F30" s="65">
        <f>VLOOKUP($A30,'Return Data'!$B$7:$R$1700,11,0)</f>
        <v>-9.7643000000000004</v>
      </c>
      <c r="G30" s="66">
        <f t="shared" si="5"/>
        <v>9</v>
      </c>
      <c r="H30" s="65">
        <f>VLOOKUP($A30,'Return Data'!$B$7:$R$1700,12,0)</f>
        <v>-2.1898</v>
      </c>
      <c r="I30" s="66">
        <f t="shared" si="6"/>
        <v>8</v>
      </c>
      <c r="J30" s="65">
        <f>VLOOKUP($A30,'Return Data'!$B$7:$R$1700,13,0)</f>
        <v>-4.2172999999999998</v>
      </c>
      <c r="K30" s="66">
        <f t="shared" si="7"/>
        <v>6</v>
      </c>
      <c r="L30" s="65">
        <f>VLOOKUP($A30,'Return Data'!$B$7:$R$1700,17,0)</f>
        <v>-5.9757999999999996</v>
      </c>
      <c r="M30" s="66">
        <f>RANK(L30,L$8:L$30,0)</f>
        <v>5</v>
      </c>
      <c r="N30" s="65">
        <f>VLOOKUP($A30,'Return Data'!$B$7:$R$1700,14,0)</f>
        <v>-3.7934000000000001</v>
      </c>
      <c r="O30" s="66">
        <f>RANK(N30,N$8:N$30,0)</f>
        <v>6</v>
      </c>
      <c r="P30" s="65">
        <f>VLOOKUP($A30,'Return Data'!$B$7:$R$1700,15,0)</f>
        <v>1.3501000000000001</v>
      </c>
      <c r="Q30" s="66">
        <f>RANK(P30,P$8:P$30,0)</f>
        <v>10</v>
      </c>
      <c r="R30" s="65">
        <f>VLOOKUP($A30,'Return Data'!$B$7:$R$1700,16,0)</f>
        <v>4.9409999999999998</v>
      </c>
      <c r="S30" s="67">
        <f t="shared" si="4"/>
        <v>14</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26.777356521739133</v>
      </c>
      <c r="E32" s="74"/>
      <c r="F32" s="75">
        <f>AVERAGE(F8:F30)</f>
        <v>-10.62040476190476</v>
      </c>
      <c r="G32" s="74"/>
      <c r="H32" s="75">
        <f>AVERAGE(H8:H30)</f>
        <v>-4.6200142857142863</v>
      </c>
      <c r="I32" s="74"/>
      <c r="J32" s="75">
        <f>AVERAGE(J8:J30)</f>
        <v>-10.655219047619047</v>
      </c>
      <c r="K32" s="74"/>
      <c r="L32" s="75">
        <f>AVERAGE(L8:L30)</f>
        <v>-8.6708400000000001</v>
      </c>
      <c r="M32" s="74"/>
      <c r="N32" s="75">
        <f>AVERAGE(N8:N30)</f>
        <v>-4.7181333333333333</v>
      </c>
      <c r="O32" s="74"/>
      <c r="P32" s="75">
        <f>AVERAGE(P8:P30)</f>
        <v>4.1840214285714286</v>
      </c>
      <c r="Q32" s="74"/>
      <c r="R32" s="75">
        <f>AVERAGE(R8:R30)</f>
        <v>6.8066695652173914</v>
      </c>
      <c r="S32" s="76"/>
    </row>
    <row r="33" spans="1:19" x14ac:dyDescent="0.3">
      <c r="A33" s="73" t="s">
        <v>28</v>
      </c>
      <c r="B33" s="74"/>
      <c r="C33" s="74"/>
      <c r="D33" s="75">
        <f>MIN(D8:D30)</f>
        <v>17.981400000000001</v>
      </c>
      <c r="E33" s="74"/>
      <c r="F33" s="75">
        <f>MIN(F8:F30)</f>
        <v>-20.843800000000002</v>
      </c>
      <c r="G33" s="74"/>
      <c r="H33" s="75">
        <f>MIN(H8:H30)</f>
        <v>-17.413399999999999</v>
      </c>
      <c r="I33" s="74"/>
      <c r="J33" s="75">
        <f>MIN(J8:J30)</f>
        <v>-24.5306</v>
      </c>
      <c r="K33" s="74"/>
      <c r="L33" s="75">
        <f>MIN(L8:L30)</f>
        <v>-18.026599999999998</v>
      </c>
      <c r="M33" s="74"/>
      <c r="N33" s="75">
        <f>MIN(N8:N30)</f>
        <v>-11.632899999999999</v>
      </c>
      <c r="O33" s="74"/>
      <c r="P33" s="75">
        <f>MIN(P8:P30)</f>
        <v>-0.62180000000000002</v>
      </c>
      <c r="Q33" s="74"/>
      <c r="R33" s="75">
        <f>MIN(R8:R30)</f>
        <v>-15.773</v>
      </c>
      <c r="S33" s="76"/>
    </row>
    <row r="34" spans="1:19" ht="15" thickBot="1" x14ac:dyDescent="0.35">
      <c r="A34" s="77" t="s">
        <v>29</v>
      </c>
      <c r="B34" s="78"/>
      <c r="C34" s="78"/>
      <c r="D34" s="79">
        <f>MAX(D8:D30)</f>
        <v>39.624899999999997</v>
      </c>
      <c r="E34" s="78"/>
      <c r="F34" s="79">
        <f>MAX(F8:F30)</f>
        <v>3.6261999999999999</v>
      </c>
      <c r="G34" s="78"/>
      <c r="H34" s="79">
        <f>MAX(H8:H30)</f>
        <v>9.1911000000000005</v>
      </c>
      <c r="I34" s="78"/>
      <c r="J34" s="79">
        <f>MAX(J8:J30)</f>
        <v>3.1894999999999998</v>
      </c>
      <c r="K34" s="78"/>
      <c r="L34" s="79">
        <f>MAX(L8:L30)</f>
        <v>4.8398000000000003</v>
      </c>
      <c r="M34" s="78"/>
      <c r="N34" s="79">
        <f>MAX(N8:N30)</f>
        <v>4.8486000000000002</v>
      </c>
      <c r="O34" s="78"/>
      <c r="P34" s="79">
        <f>MAX(P8:P30)</f>
        <v>11.1511</v>
      </c>
      <c r="Q34" s="78"/>
      <c r="R34" s="79">
        <f>MAX(R8:R30)</f>
        <v>21.1447</v>
      </c>
      <c r="S34" s="80"/>
    </row>
    <row r="35" spans="1:19" x14ac:dyDescent="0.3">
      <c r="A35" s="112" t="s">
        <v>433</v>
      </c>
    </row>
    <row r="36" spans="1:19" x14ac:dyDescent="0.3">
      <c r="A36" s="14" t="s">
        <v>340</v>
      </c>
    </row>
  </sheetData>
  <sheetProtection algorithmName="SHA-512" hashValue="ARwV3Nx8Pfsm92DBXHZEDcUXaonFEXocXvAqQ9gFK2qfmaDfrT7vl97Q2ivcBCgu0KRfWcdoDmZiqQ3s0kz6ZQ==" saltValue="/ZOzANImLL6Mp5m3AD5um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BAF3FA4-9FC1-47F2-B71D-7B79B2D66E16}"/>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dimension ref="A1:T3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1540</v>
      </c>
      <c r="B8" s="64">
        <f>VLOOKUP($A8,'Return Data'!$B$7:$R$1700,3,0)</f>
        <v>44015</v>
      </c>
      <c r="C8" s="65">
        <f>VLOOKUP($A8,'Return Data'!$B$7:$R$1700,4,0)</f>
        <v>24.946000000000002</v>
      </c>
      <c r="D8" s="65">
        <f>VLOOKUP($A8,'Return Data'!$B$7:$R$1700,10,0)</f>
        <v>26.3063</v>
      </c>
      <c r="E8" s="66">
        <f t="shared" ref="E8:E30" si="0">RANK(D8,D$8:D$30,0)</f>
        <v>10</v>
      </c>
      <c r="F8" s="65">
        <f>VLOOKUP($A8,'Return Data'!$B$7:$R$1700,11,0)</f>
        <v>-20.164899999999999</v>
      </c>
      <c r="G8" s="66">
        <f t="shared" ref="G8:G18" si="1">RANK(F8,F$8:F$30,0)</f>
        <v>20</v>
      </c>
      <c r="H8" s="65">
        <f>VLOOKUP($A8,'Return Data'!$B$7:$R$1700,12,0)</f>
        <v>-16.476099999999999</v>
      </c>
      <c r="I8" s="66">
        <f t="shared" ref="I8:I18" si="2">RANK(H8,H$8:H$30,0)</f>
        <v>20</v>
      </c>
      <c r="J8" s="65">
        <f>VLOOKUP($A8,'Return Data'!$B$7:$R$1700,13,0)</f>
        <v>-25.3994</v>
      </c>
      <c r="K8" s="66">
        <f t="shared" ref="K8:K18" si="3">RANK(J8,J$8:J$30,0)</f>
        <v>21</v>
      </c>
      <c r="L8" s="65">
        <f>VLOOKUP($A8,'Return Data'!$B$7:$R$1700,17,0)</f>
        <v>-18.973099999999999</v>
      </c>
      <c r="M8" s="66">
        <f>RANK(L8,L$8:L$30,0)</f>
        <v>15</v>
      </c>
      <c r="N8" s="65">
        <f>VLOOKUP($A8,'Return Data'!$B$7:$R$1700,14,0)</f>
        <v>-12.2689</v>
      </c>
      <c r="O8" s="66">
        <f>RANK(N8,N$8:N$30,0)</f>
        <v>14</v>
      </c>
      <c r="P8" s="65">
        <f>VLOOKUP($A8,'Return Data'!$B$7:$R$1700,15,0)</f>
        <v>0.55879999999999996</v>
      </c>
      <c r="Q8" s="66">
        <f>RANK(P8,P$8:P$30,0)</f>
        <v>9</v>
      </c>
      <c r="R8" s="65">
        <f>VLOOKUP($A8,'Return Data'!$B$7:$R$1700,16,0)</f>
        <v>7.1288999999999998</v>
      </c>
      <c r="S8" s="67">
        <f t="shared" ref="S8:S30" si="4">RANK(R8,R$8:R$30,0)</f>
        <v>11</v>
      </c>
    </row>
    <row r="9" spans="1:20" x14ac:dyDescent="0.3">
      <c r="A9" s="63" t="s">
        <v>1543</v>
      </c>
      <c r="B9" s="64">
        <f>VLOOKUP($A9,'Return Data'!$B$7:$R$1700,3,0)</f>
        <v>44015</v>
      </c>
      <c r="C9" s="65">
        <f>VLOOKUP($A9,'Return Data'!$B$7:$R$1700,4,0)</f>
        <v>28.28</v>
      </c>
      <c r="D9" s="65">
        <f>VLOOKUP($A9,'Return Data'!$B$7:$R$1700,10,0)</f>
        <v>21.165400000000002</v>
      </c>
      <c r="E9" s="66">
        <f t="shared" si="0"/>
        <v>22</v>
      </c>
      <c r="F9" s="65">
        <f>VLOOKUP($A9,'Return Data'!$B$7:$R$1700,11,0)</f>
        <v>-12.2829</v>
      </c>
      <c r="G9" s="66">
        <f t="shared" si="1"/>
        <v>13</v>
      </c>
      <c r="H9" s="65">
        <f>VLOOKUP($A9,'Return Data'!$B$7:$R$1700,12,0)</f>
        <v>-5.8274999999999997</v>
      </c>
      <c r="I9" s="66">
        <f t="shared" si="2"/>
        <v>13</v>
      </c>
      <c r="J9" s="65">
        <f>VLOOKUP($A9,'Return Data'!$B$7:$R$1700,13,0)</f>
        <v>-3.2501000000000002</v>
      </c>
      <c r="K9" s="66">
        <f t="shared" si="3"/>
        <v>3</v>
      </c>
      <c r="L9" s="65">
        <f>VLOOKUP($A9,'Return Data'!$B$7:$R$1700,17,0)</f>
        <v>3.4554</v>
      </c>
      <c r="M9" s="66">
        <f>RANK(L9,L$8:L$30,0)</f>
        <v>1</v>
      </c>
      <c r="N9" s="65">
        <f>VLOOKUP($A9,'Return Data'!$B$7:$R$1700,14,0)</f>
        <v>3.5467</v>
      </c>
      <c r="O9" s="66">
        <f>RANK(N9,N$8:N$30,0)</f>
        <v>1</v>
      </c>
      <c r="P9" s="65">
        <f>VLOOKUP($A9,'Return Data'!$B$7:$R$1700,15,0)</f>
        <v>7.8979999999999997</v>
      </c>
      <c r="Q9" s="66">
        <f>RANK(P9,P$8:P$30,0)</f>
        <v>2</v>
      </c>
      <c r="R9" s="65">
        <f>VLOOKUP($A9,'Return Data'!$B$7:$R$1700,16,0)</f>
        <v>17.067</v>
      </c>
      <c r="S9" s="67">
        <f t="shared" si="4"/>
        <v>1</v>
      </c>
    </row>
    <row r="10" spans="1:20" x14ac:dyDescent="0.3">
      <c r="A10" s="63" t="s">
        <v>1545</v>
      </c>
      <c r="B10" s="64">
        <f>VLOOKUP($A10,'Return Data'!$B$7:$R$1700,3,0)</f>
        <v>44015</v>
      </c>
      <c r="C10" s="65">
        <f>VLOOKUP($A10,'Return Data'!$B$7:$R$1700,4,0)</f>
        <v>10.69</v>
      </c>
      <c r="D10" s="65">
        <f>VLOOKUP($A10,'Return Data'!$B$7:$R$1700,10,0)</f>
        <v>23.015000000000001</v>
      </c>
      <c r="E10" s="66">
        <f t="shared" si="0"/>
        <v>17</v>
      </c>
      <c r="F10" s="65">
        <f>VLOOKUP($A10,'Return Data'!$B$7:$R$1700,11,0)</f>
        <v>0.94430000000000003</v>
      </c>
      <c r="G10" s="66">
        <f t="shared" si="1"/>
        <v>2</v>
      </c>
      <c r="H10" s="65">
        <f>VLOOKUP($A10,'Return Data'!$B$7:$R$1700,12,0)</f>
        <v>7.2217000000000002</v>
      </c>
      <c r="I10" s="66">
        <f t="shared" si="2"/>
        <v>2</v>
      </c>
      <c r="J10" s="65">
        <f>VLOOKUP($A10,'Return Data'!$B$7:$R$1700,13,0)</f>
        <v>1.2311000000000001</v>
      </c>
      <c r="K10" s="66">
        <f t="shared" si="3"/>
        <v>1</v>
      </c>
      <c r="L10" s="65"/>
      <c r="M10" s="66"/>
      <c r="N10" s="65"/>
      <c r="O10" s="66"/>
      <c r="P10" s="65"/>
      <c r="Q10" s="66"/>
      <c r="R10" s="65">
        <f>VLOOKUP($A10,'Return Data'!$B$7:$R$1700,16,0)</f>
        <v>4.4287000000000001</v>
      </c>
      <c r="S10" s="67">
        <f t="shared" si="4"/>
        <v>14</v>
      </c>
    </row>
    <row r="11" spans="1:20" x14ac:dyDescent="0.3">
      <c r="A11" s="63" t="s">
        <v>1547</v>
      </c>
      <c r="B11" s="64">
        <f>VLOOKUP($A11,'Return Data'!$B$7:$R$1700,3,0)</f>
        <v>44015</v>
      </c>
      <c r="C11" s="65">
        <f>VLOOKUP($A11,'Return Data'!$B$7:$R$1700,4,0)</f>
        <v>9.35</v>
      </c>
      <c r="D11" s="65">
        <f>VLOOKUP($A11,'Return Data'!$B$7:$R$1700,10,0)</f>
        <v>29.8611</v>
      </c>
      <c r="E11" s="66">
        <f t="shared" si="0"/>
        <v>6</v>
      </c>
      <c r="F11" s="65">
        <f>VLOOKUP($A11,'Return Data'!$B$7:$R$1700,11,0)</f>
        <v>-3.6082000000000001</v>
      </c>
      <c r="G11" s="66">
        <f t="shared" si="1"/>
        <v>3</v>
      </c>
      <c r="H11" s="65">
        <f>VLOOKUP($A11,'Return Data'!$B$7:$R$1700,12,0)</f>
        <v>2.6345000000000001</v>
      </c>
      <c r="I11" s="66">
        <f t="shared" si="2"/>
        <v>4</v>
      </c>
      <c r="J11" s="65">
        <f>VLOOKUP($A11,'Return Data'!$B$7:$R$1700,13,0)</f>
        <v>-7.2420999999999998</v>
      </c>
      <c r="K11" s="66">
        <f t="shared" si="3"/>
        <v>8</v>
      </c>
      <c r="L11" s="65"/>
      <c r="M11" s="66"/>
      <c r="N11" s="65"/>
      <c r="O11" s="66"/>
      <c r="P11" s="65"/>
      <c r="Q11" s="66"/>
      <c r="R11" s="65">
        <f>VLOOKUP($A11,'Return Data'!$B$7:$R$1700,16,0)</f>
        <v>-4.7507000000000001</v>
      </c>
      <c r="S11" s="67">
        <f t="shared" si="4"/>
        <v>21</v>
      </c>
    </row>
    <row r="12" spans="1:20" x14ac:dyDescent="0.3">
      <c r="A12" s="63" t="s">
        <v>1549</v>
      </c>
      <c r="B12" s="64">
        <f>VLOOKUP($A12,'Return Data'!$B$7:$R$1700,3,0)</f>
        <v>44015</v>
      </c>
      <c r="C12" s="65">
        <f>VLOOKUP($A12,'Return Data'!$B$7:$R$1700,4,0)</f>
        <v>49.728999999999999</v>
      </c>
      <c r="D12" s="65">
        <f>VLOOKUP($A12,'Return Data'!$B$7:$R$1700,10,0)</f>
        <v>29.674800000000001</v>
      </c>
      <c r="E12" s="66">
        <f t="shared" si="0"/>
        <v>7</v>
      </c>
      <c r="F12" s="65">
        <f>VLOOKUP($A12,'Return Data'!$B$7:$R$1700,11,0)</f>
        <v>-9.1758000000000006</v>
      </c>
      <c r="G12" s="66">
        <f t="shared" si="1"/>
        <v>8</v>
      </c>
      <c r="H12" s="65">
        <f>VLOOKUP($A12,'Return Data'!$B$7:$R$1700,12,0)</f>
        <v>-0.53010000000000002</v>
      </c>
      <c r="I12" s="66">
        <f t="shared" si="2"/>
        <v>6</v>
      </c>
      <c r="J12" s="65">
        <f>VLOOKUP($A12,'Return Data'!$B$7:$R$1700,13,0)</f>
        <v>-10.054600000000001</v>
      </c>
      <c r="K12" s="66">
        <f t="shared" si="3"/>
        <v>12</v>
      </c>
      <c r="L12" s="65">
        <f>VLOOKUP($A12,'Return Data'!$B$7:$R$1700,17,0)</f>
        <v>-6.1666999999999996</v>
      </c>
      <c r="M12" s="66">
        <f>RANK(L12,L$8:L$30,0)</f>
        <v>4</v>
      </c>
      <c r="N12" s="65">
        <f>VLOOKUP($A12,'Return Data'!$B$7:$R$1700,14,0)</f>
        <v>-6.6875</v>
      </c>
      <c r="O12" s="66">
        <f>RANK(N12,N$8:N$30,0)</f>
        <v>9</v>
      </c>
      <c r="P12" s="65">
        <f>VLOOKUP($A12,'Return Data'!$B$7:$R$1700,15,0)</f>
        <v>4.0269000000000004</v>
      </c>
      <c r="Q12" s="66">
        <f>RANK(P12,P$8:P$30,0)</f>
        <v>7</v>
      </c>
      <c r="R12" s="65">
        <f>VLOOKUP($A12,'Return Data'!$B$7:$R$1700,16,0)</f>
        <v>13.0647</v>
      </c>
      <c r="S12" s="67">
        <f t="shared" si="4"/>
        <v>4</v>
      </c>
    </row>
    <row r="13" spans="1:20" x14ac:dyDescent="0.3">
      <c r="A13" s="63" t="s">
        <v>1551</v>
      </c>
      <c r="B13" s="64">
        <f>VLOOKUP($A13,'Return Data'!$B$7:$R$1700,3,0)</f>
        <v>44015</v>
      </c>
      <c r="C13" s="65">
        <f>VLOOKUP($A13,'Return Data'!$B$7:$R$1700,4,0)</f>
        <v>10.371</v>
      </c>
      <c r="D13" s="65">
        <f>VLOOKUP($A13,'Return Data'!$B$7:$R$1700,10,0)</f>
        <v>26.290800000000001</v>
      </c>
      <c r="E13" s="66">
        <f t="shared" si="0"/>
        <v>11</v>
      </c>
      <c r="F13" s="65">
        <f>VLOOKUP($A13,'Return Data'!$B$7:$R$1700,11,0)</f>
        <v>-7.5667999999999997</v>
      </c>
      <c r="G13" s="66">
        <f t="shared" si="1"/>
        <v>5</v>
      </c>
      <c r="H13" s="65">
        <f>VLOOKUP($A13,'Return Data'!$B$7:$R$1700,12,0)</f>
        <v>-1.9105000000000001</v>
      </c>
      <c r="I13" s="66">
        <f t="shared" si="2"/>
        <v>7</v>
      </c>
      <c r="J13" s="65">
        <f>VLOOKUP($A13,'Return Data'!$B$7:$R$1700,13,0)</f>
        <v>-6.7355999999999998</v>
      </c>
      <c r="K13" s="66">
        <f t="shared" si="3"/>
        <v>7</v>
      </c>
      <c r="L13" s="65"/>
      <c r="M13" s="66"/>
      <c r="N13" s="65"/>
      <c r="O13" s="66"/>
      <c r="P13" s="65"/>
      <c r="Q13" s="66"/>
      <c r="R13" s="65">
        <f>VLOOKUP($A13,'Return Data'!$B$7:$R$1700,16,0)</f>
        <v>2.6309999999999998</v>
      </c>
      <c r="S13" s="67">
        <f t="shared" si="4"/>
        <v>16</v>
      </c>
    </row>
    <row r="14" spans="1:20" x14ac:dyDescent="0.3">
      <c r="A14" s="63" t="s">
        <v>1552</v>
      </c>
      <c r="B14" s="64">
        <f>VLOOKUP($A14,'Return Data'!$B$7:$R$1700,3,0)</f>
        <v>44015</v>
      </c>
      <c r="C14" s="65">
        <f>VLOOKUP($A14,'Return Data'!$B$7:$R$1700,4,0)</f>
        <v>39.966999999999999</v>
      </c>
      <c r="D14" s="65">
        <f>VLOOKUP($A14,'Return Data'!$B$7:$R$1700,10,0)</f>
        <v>22.349699999999999</v>
      </c>
      <c r="E14" s="66">
        <f t="shared" si="0"/>
        <v>19</v>
      </c>
      <c r="F14" s="65">
        <f>VLOOKUP($A14,'Return Data'!$B$7:$R$1700,11,0)</f>
        <v>-21.193999999999999</v>
      </c>
      <c r="G14" s="66">
        <f t="shared" si="1"/>
        <v>21</v>
      </c>
      <c r="H14" s="65">
        <f>VLOOKUP($A14,'Return Data'!$B$7:$R$1700,12,0)</f>
        <v>-17.967300000000002</v>
      </c>
      <c r="I14" s="66">
        <f t="shared" si="2"/>
        <v>21</v>
      </c>
      <c r="J14" s="65">
        <f>VLOOKUP($A14,'Return Data'!$B$7:$R$1700,13,0)</f>
        <v>-24.7392</v>
      </c>
      <c r="K14" s="66">
        <f t="shared" si="3"/>
        <v>20</v>
      </c>
      <c r="L14" s="65">
        <f>VLOOKUP($A14,'Return Data'!$B$7:$R$1700,17,0)</f>
        <v>-15.913399999999999</v>
      </c>
      <c r="M14" s="66">
        <f>RANK(L14,L$8:L$30,0)</f>
        <v>14</v>
      </c>
      <c r="N14" s="65">
        <f>VLOOKUP($A14,'Return Data'!$B$7:$R$1700,14,0)</f>
        <v>-9.6448</v>
      </c>
      <c r="O14" s="66">
        <f>RANK(N14,N$8:N$30,0)</f>
        <v>13</v>
      </c>
      <c r="P14" s="65">
        <f>VLOOKUP($A14,'Return Data'!$B$7:$R$1700,15,0)</f>
        <v>0.76200000000000001</v>
      </c>
      <c r="Q14" s="66">
        <f>RANK(P14,P$8:P$30,0)</f>
        <v>8</v>
      </c>
      <c r="R14" s="65">
        <f>VLOOKUP($A14,'Return Data'!$B$7:$R$1700,16,0)</f>
        <v>10.0413</v>
      </c>
      <c r="S14" s="67">
        <f t="shared" si="4"/>
        <v>9</v>
      </c>
    </row>
    <row r="15" spans="1:20" x14ac:dyDescent="0.3">
      <c r="A15" s="63" t="s">
        <v>1555</v>
      </c>
      <c r="B15" s="64">
        <f>VLOOKUP($A15,'Return Data'!$B$7:$R$1700,3,0)</f>
        <v>44015</v>
      </c>
      <c r="C15" s="65">
        <f>VLOOKUP($A15,'Return Data'!$B$7:$R$1700,4,0)</f>
        <v>32.44</v>
      </c>
      <c r="D15" s="65">
        <f>VLOOKUP($A15,'Return Data'!$B$7:$R$1700,10,0)</f>
        <v>27.6311</v>
      </c>
      <c r="E15" s="66">
        <f t="shared" si="0"/>
        <v>9</v>
      </c>
      <c r="F15" s="65">
        <f>VLOOKUP($A15,'Return Data'!$B$7:$R$1700,11,0)</f>
        <v>-17.476500000000001</v>
      </c>
      <c r="G15" s="66">
        <f t="shared" si="1"/>
        <v>17</v>
      </c>
      <c r="H15" s="65">
        <f>VLOOKUP($A15,'Return Data'!$B$7:$R$1700,12,0)</f>
        <v>-15.284800000000001</v>
      </c>
      <c r="I15" s="66">
        <f t="shared" si="2"/>
        <v>18</v>
      </c>
      <c r="J15" s="65">
        <f>VLOOKUP($A15,'Return Data'!$B$7:$R$1700,13,0)</f>
        <v>-23.566299999999998</v>
      </c>
      <c r="K15" s="66">
        <f t="shared" si="3"/>
        <v>19</v>
      </c>
      <c r="L15" s="65">
        <f>VLOOKUP($A15,'Return Data'!$B$7:$R$1700,17,0)</f>
        <v>-13.316000000000001</v>
      </c>
      <c r="M15" s="66">
        <f>RANK(L15,L$8:L$30,0)</f>
        <v>10</v>
      </c>
      <c r="N15" s="65">
        <f>VLOOKUP($A15,'Return Data'!$B$7:$R$1700,14,0)</f>
        <v>-4.3596000000000004</v>
      </c>
      <c r="O15" s="66">
        <f>RANK(N15,N$8:N$30,0)</f>
        <v>5</v>
      </c>
      <c r="P15" s="65">
        <f>VLOOKUP($A15,'Return Data'!$B$7:$R$1700,15,0)</f>
        <v>4.6986999999999997</v>
      </c>
      <c r="Q15" s="66">
        <f>RANK(P15,P$8:P$30,0)</f>
        <v>5</v>
      </c>
      <c r="R15" s="65">
        <f>VLOOKUP($A15,'Return Data'!$B$7:$R$1700,16,0)</f>
        <v>10.076700000000001</v>
      </c>
      <c r="S15" s="67">
        <f t="shared" si="4"/>
        <v>8</v>
      </c>
    </row>
    <row r="16" spans="1:20" x14ac:dyDescent="0.3">
      <c r="A16" s="63" t="s">
        <v>1556</v>
      </c>
      <c r="B16" s="64">
        <f>VLOOKUP($A16,'Return Data'!$B$7:$R$1700,3,0)</f>
        <v>44015</v>
      </c>
      <c r="C16" s="65">
        <f>VLOOKUP($A16,'Return Data'!$B$7:$R$1700,4,0)</f>
        <v>39.6387</v>
      </c>
      <c r="D16" s="65">
        <f>VLOOKUP($A16,'Return Data'!$B$7:$R$1700,10,0)</f>
        <v>30.289300000000001</v>
      </c>
      <c r="E16" s="66">
        <f t="shared" si="0"/>
        <v>5</v>
      </c>
      <c r="F16" s="65">
        <f>VLOOKUP($A16,'Return Data'!$B$7:$R$1700,11,0)</f>
        <v>-10.7904</v>
      </c>
      <c r="G16" s="66">
        <f t="shared" si="1"/>
        <v>11</v>
      </c>
      <c r="H16" s="65">
        <f>VLOOKUP($A16,'Return Data'!$B$7:$R$1700,12,0)</f>
        <v>-9.6179000000000006</v>
      </c>
      <c r="I16" s="66">
        <f t="shared" si="2"/>
        <v>14</v>
      </c>
      <c r="J16" s="65">
        <f>VLOOKUP($A16,'Return Data'!$B$7:$R$1700,13,0)</f>
        <v>-18.0061</v>
      </c>
      <c r="K16" s="66">
        <f t="shared" si="3"/>
        <v>15</v>
      </c>
      <c r="L16" s="65">
        <f>VLOOKUP($A16,'Return Data'!$B$7:$R$1700,17,0)</f>
        <v>-13.3179</v>
      </c>
      <c r="M16" s="66">
        <f>RANK(L16,L$8:L$30,0)</f>
        <v>11</v>
      </c>
      <c r="N16" s="65">
        <f>VLOOKUP($A16,'Return Data'!$B$7:$R$1700,14,0)</f>
        <v>-9.0953999999999997</v>
      </c>
      <c r="O16" s="66">
        <f>RANK(N16,N$8:N$30,0)</f>
        <v>12</v>
      </c>
      <c r="P16" s="65">
        <f>VLOOKUP($A16,'Return Data'!$B$7:$R$1700,15,0)</f>
        <v>0.39600000000000002</v>
      </c>
      <c r="Q16" s="66">
        <f>RANK(P16,P$8:P$30,0)</f>
        <v>11</v>
      </c>
      <c r="R16" s="65">
        <f>VLOOKUP($A16,'Return Data'!$B$7:$R$1700,16,0)</f>
        <v>9.5268999999999995</v>
      </c>
      <c r="S16" s="67">
        <f t="shared" si="4"/>
        <v>10</v>
      </c>
    </row>
    <row r="17" spans="1:19" x14ac:dyDescent="0.3">
      <c r="A17" s="63" t="s">
        <v>1558</v>
      </c>
      <c r="B17" s="64">
        <f>VLOOKUP($A17,'Return Data'!$B$7:$R$1700,3,0)</f>
        <v>44015</v>
      </c>
      <c r="C17" s="65">
        <f>VLOOKUP($A17,'Return Data'!$B$7:$R$1700,4,0)</f>
        <v>21.41</v>
      </c>
      <c r="D17" s="65">
        <f>VLOOKUP($A17,'Return Data'!$B$7:$R$1700,10,0)</f>
        <v>23.685700000000001</v>
      </c>
      <c r="E17" s="66">
        <f t="shared" si="0"/>
        <v>16</v>
      </c>
      <c r="F17" s="65">
        <f>VLOOKUP($A17,'Return Data'!$B$7:$R$1700,11,0)</f>
        <v>-18.531199999999998</v>
      </c>
      <c r="G17" s="66">
        <f t="shared" si="1"/>
        <v>18</v>
      </c>
      <c r="H17" s="65">
        <f>VLOOKUP($A17,'Return Data'!$B$7:$R$1700,12,0)</f>
        <v>-11.602</v>
      </c>
      <c r="I17" s="66">
        <f t="shared" si="2"/>
        <v>16</v>
      </c>
      <c r="J17" s="65">
        <f>VLOOKUP($A17,'Return Data'!$B$7:$R$1700,13,0)</f>
        <v>-16.203499999999998</v>
      </c>
      <c r="K17" s="66">
        <f t="shared" si="3"/>
        <v>14</v>
      </c>
      <c r="L17" s="65">
        <f>VLOOKUP($A17,'Return Data'!$B$7:$R$1700,17,0)</f>
        <v>-7.5221999999999998</v>
      </c>
      <c r="M17" s="66">
        <f>RANK(L17,L$8:L$30,0)</f>
        <v>6</v>
      </c>
      <c r="N17" s="65">
        <f>VLOOKUP($A17,'Return Data'!$B$7:$R$1700,14,0)</f>
        <v>-6.0103999999999997</v>
      </c>
      <c r="O17" s="66">
        <f>RANK(N17,N$8:N$30,0)</f>
        <v>8</v>
      </c>
      <c r="P17" s="65">
        <f>VLOOKUP($A17,'Return Data'!$B$7:$R$1700,15,0)</f>
        <v>0.32979999999999998</v>
      </c>
      <c r="Q17" s="66">
        <f>RANK(P17,P$8:P$30,0)</f>
        <v>12</v>
      </c>
      <c r="R17" s="65">
        <f>VLOOKUP($A17,'Return Data'!$B$7:$R$1700,16,0)</f>
        <v>6.1687000000000003</v>
      </c>
      <c r="S17" s="67">
        <f t="shared" si="4"/>
        <v>13</v>
      </c>
    </row>
    <row r="18" spans="1:19" x14ac:dyDescent="0.3">
      <c r="A18" s="63" t="s">
        <v>1560</v>
      </c>
      <c r="B18" s="64">
        <f>VLOOKUP($A18,'Return Data'!$B$7:$R$1700,3,0)</f>
        <v>44015</v>
      </c>
      <c r="C18" s="65">
        <f>VLOOKUP($A18,'Return Data'!$B$7:$R$1700,4,0)</f>
        <v>7.66</v>
      </c>
      <c r="D18" s="65">
        <f>VLOOKUP($A18,'Return Data'!$B$7:$R$1700,10,0)</f>
        <v>21.202500000000001</v>
      </c>
      <c r="E18" s="66">
        <f t="shared" si="0"/>
        <v>21</v>
      </c>
      <c r="F18" s="65">
        <f>VLOOKUP($A18,'Return Data'!$B$7:$R$1700,11,0)</f>
        <v>-16.375499999999999</v>
      </c>
      <c r="G18" s="66">
        <f t="shared" si="1"/>
        <v>16</v>
      </c>
      <c r="H18" s="65">
        <f>VLOOKUP($A18,'Return Data'!$B$7:$R$1700,12,0)</f>
        <v>-13.151899999999999</v>
      </c>
      <c r="I18" s="66">
        <f t="shared" si="2"/>
        <v>17</v>
      </c>
      <c r="J18" s="65">
        <f>VLOOKUP($A18,'Return Data'!$B$7:$R$1700,13,0)</f>
        <v>-18.3369</v>
      </c>
      <c r="K18" s="66">
        <f t="shared" si="3"/>
        <v>16</v>
      </c>
      <c r="L18" s="65">
        <f>VLOOKUP($A18,'Return Data'!$B$7:$R$1700,17,0)</f>
        <v>-13.068199999999999</v>
      </c>
      <c r="M18" s="66">
        <f>RANK(L18,L$8:L$30,0)</f>
        <v>9</v>
      </c>
      <c r="N18" s="65">
        <f>VLOOKUP($A18,'Return Data'!$B$7:$R$1700,14,0)</f>
        <v>-8.5558999999999994</v>
      </c>
      <c r="O18" s="66">
        <f>RANK(N18,N$8:N$30,0)</f>
        <v>11</v>
      </c>
      <c r="P18" s="65"/>
      <c r="Q18" s="66"/>
      <c r="R18" s="65">
        <f>VLOOKUP($A18,'Return Data'!$B$7:$R$1700,16,0)</f>
        <v>-8.407</v>
      </c>
      <c r="S18" s="67">
        <f t="shared" si="4"/>
        <v>22</v>
      </c>
    </row>
    <row r="19" spans="1:19" x14ac:dyDescent="0.3">
      <c r="A19" s="63" t="s">
        <v>1563</v>
      </c>
      <c r="B19" s="64">
        <f>VLOOKUP($A19,'Return Data'!$B$7:$R$1700,3,0)</f>
        <v>44015</v>
      </c>
      <c r="C19" s="65">
        <f>VLOOKUP($A19,'Return Data'!$B$7:$R$1700,4,0)</f>
        <v>10.1</v>
      </c>
      <c r="D19" s="65">
        <f>VLOOKUP($A19,'Return Data'!$B$7:$R$1700,10,0)</f>
        <v>17.305499999999999</v>
      </c>
      <c r="E19" s="66">
        <f t="shared" si="0"/>
        <v>23</v>
      </c>
      <c r="F19" s="65"/>
      <c r="G19" s="66"/>
      <c r="H19" s="65"/>
      <c r="I19" s="66"/>
      <c r="J19" s="65"/>
      <c r="K19" s="66"/>
      <c r="L19" s="65"/>
      <c r="M19" s="66"/>
      <c r="N19" s="65"/>
      <c r="O19" s="66"/>
      <c r="P19" s="65"/>
      <c r="Q19" s="66"/>
      <c r="R19" s="65">
        <f>VLOOKUP($A19,'Return Data'!$B$7:$R$1700,16,0)</f>
        <v>1</v>
      </c>
      <c r="S19" s="67">
        <f t="shared" si="4"/>
        <v>17</v>
      </c>
    </row>
    <row r="20" spans="1:19" x14ac:dyDescent="0.3">
      <c r="A20" s="63" t="s">
        <v>1565</v>
      </c>
      <c r="B20" s="64">
        <f>VLOOKUP($A20,'Return Data'!$B$7:$R$1700,3,0)</f>
        <v>44015</v>
      </c>
      <c r="C20" s="65">
        <f>VLOOKUP($A20,'Return Data'!$B$7:$R$1700,4,0)</f>
        <v>10.01</v>
      </c>
      <c r="D20" s="65">
        <f>VLOOKUP($A20,'Return Data'!$B$7:$R$1700,10,0)</f>
        <v>24.657499999999999</v>
      </c>
      <c r="E20" s="66">
        <f t="shared" si="0"/>
        <v>13</v>
      </c>
      <c r="F20" s="65">
        <f>VLOOKUP($A20,'Return Data'!$B$7:$R$1700,11,0)</f>
        <v>-9</v>
      </c>
      <c r="G20" s="66">
        <f>RANK(F20,F$8:F$30,0)</f>
        <v>7</v>
      </c>
      <c r="H20" s="65">
        <f>VLOOKUP($A20,'Return Data'!$B$7:$R$1700,12,0)</f>
        <v>0.502</v>
      </c>
      <c r="I20" s="66">
        <f>RANK(H20,H$8:H$30,0)</f>
        <v>5</v>
      </c>
      <c r="J20" s="65">
        <f>VLOOKUP($A20,'Return Data'!$B$7:$R$1700,13,0)</f>
        <v>-5.0285000000000002</v>
      </c>
      <c r="K20" s="66">
        <f>RANK(J20,J$8:J$30,0)</f>
        <v>6</v>
      </c>
      <c r="L20" s="65"/>
      <c r="M20" s="66"/>
      <c r="N20" s="65"/>
      <c r="O20" s="66"/>
      <c r="P20" s="65"/>
      <c r="Q20" s="66"/>
      <c r="R20" s="65">
        <f>VLOOKUP($A20,'Return Data'!$B$7:$R$1700,16,0)</f>
        <v>5.96E-2</v>
      </c>
      <c r="S20" s="67">
        <f t="shared" si="4"/>
        <v>19</v>
      </c>
    </row>
    <row r="21" spans="1:19" x14ac:dyDescent="0.3">
      <c r="A21" s="63" t="s">
        <v>1567</v>
      </c>
      <c r="B21" s="64">
        <f>VLOOKUP($A21,'Return Data'!$B$7:$R$1700,3,0)</f>
        <v>44015</v>
      </c>
      <c r="C21" s="65">
        <f>VLOOKUP($A21,'Return Data'!$B$7:$R$1700,4,0)</f>
        <v>8.3527000000000005</v>
      </c>
      <c r="D21" s="65">
        <f>VLOOKUP($A21,'Return Data'!$B$7:$R$1700,10,0)</f>
        <v>32.3095</v>
      </c>
      <c r="E21" s="66">
        <f t="shared" si="0"/>
        <v>2</v>
      </c>
      <c r="F21" s="65"/>
      <c r="G21" s="66"/>
      <c r="H21" s="65"/>
      <c r="I21" s="66"/>
      <c r="J21" s="65"/>
      <c r="K21" s="66"/>
      <c r="L21" s="65"/>
      <c r="M21" s="66"/>
      <c r="N21" s="65"/>
      <c r="O21" s="66"/>
      <c r="P21" s="65"/>
      <c r="Q21" s="66"/>
      <c r="R21" s="65">
        <f>VLOOKUP($A21,'Return Data'!$B$7:$R$1700,16,0)</f>
        <v>-16.472999999999999</v>
      </c>
      <c r="S21" s="67">
        <f t="shared" si="4"/>
        <v>23</v>
      </c>
    </row>
    <row r="22" spans="1:19" x14ac:dyDescent="0.3">
      <c r="A22" s="63" t="s">
        <v>1568</v>
      </c>
      <c r="B22" s="64">
        <f>VLOOKUP($A22,'Return Data'!$B$7:$R$1700,3,0)</f>
        <v>44015</v>
      </c>
      <c r="C22" s="65">
        <f>VLOOKUP($A22,'Return Data'!$B$7:$R$1700,4,0)</f>
        <v>65.272999999999996</v>
      </c>
      <c r="D22" s="65">
        <f>VLOOKUP($A22,'Return Data'!$B$7:$R$1700,10,0)</f>
        <v>28.485099999999999</v>
      </c>
      <c r="E22" s="66">
        <f t="shared" si="0"/>
        <v>8</v>
      </c>
      <c r="F22" s="65">
        <f>VLOOKUP($A22,'Return Data'!$B$7:$R$1700,11,0)</f>
        <v>-12.346399999999999</v>
      </c>
      <c r="G22" s="66">
        <f t="shared" ref="G22:G30" si="5">RANK(F22,F$8:F$30,0)</f>
        <v>14</v>
      </c>
      <c r="H22" s="65">
        <f>VLOOKUP($A22,'Return Data'!$B$7:$R$1700,12,0)</f>
        <v>-5.6749000000000001</v>
      </c>
      <c r="I22" s="66">
        <f t="shared" ref="I22:I30" si="6">RANK(H22,H$8:H$30,0)</f>
        <v>12</v>
      </c>
      <c r="J22" s="65">
        <f>VLOOKUP($A22,'Return Data'!$B$7:$R$1700,13,0)</f>
        <v>-9.1209000000000007</v>
      </c>
      <c r="K22" s="66">
        <f t="shared" ref="K22:K30" si="7">RANK(J22,J$8:J$30,0)</f>
        <v>11</v>
      </c>
      <c r="L22" s="65">
        <f>VLOOKUP($A22,'Return Data'!$B$7:$R$1700,17,0)</f>
        <v>-6.1254</v>
      </c>
      <c r="M22" s="66">
        <f>RANK(L22,L$8:L$30,0)</f>
        <v>3</v>
      </c>
      <c r="N22" s="65">
        <f>VLOOKUP($A22,'Return Data'!$B$7:$R$1700,14,0)</f>
        <v>-3.7183999999999999</v>
      </c>
      <c r="O22" s="66">
        <f>RANK(N22,N$8:N$30,0)</f>
        <v>4</v>
      </c>
      <c r="P22" s="65">
        <f>VLOOKUP($A22,'Return Data'!$B$7:$R$1700,15,0)</f>
        <v>4.2481999999999998</v>
      </c>
      <c r="Q22" s="66">
        <f>RANK(P22,P$8:P$30,0)</f>
        <v>6</v>
      </c>
      <c r="R22" s="65">
        <f>VLOOKUP($A22,'Return Data'!$B$7:$R$1700,16,0)</f>
        <v>12.986700000000001</v>
      </c>
      <c r="S22" s="67">
        <f t="shared" si="4"/>
        <v>5</v>
      </c>
    </row>
    <row r="23" spans="1:19" x14ac:dyDescent="0.3">
      <c r="A23" s="63" t="s">
        <v>1571</v>
      </c>
      <c r="B23" s="64">
        <f>VLOOKUP($A23,'Return Data'!$B$7:$R$1700,3,0)</f>
        <v>44015</v>
      </c>
      <c r="C23" s="65">
        <f>VLOOKUP($A23,'Return Data'!$B$7:$R$1700,4,0)</f>
        <v>18.71</v>
      </c>
      <c r="D23" s="65">
        <f>VLOOKUP($A23,'Return Data'!$B$7:$R$1700,10,0)</f>
        <v>25.9085</v>
      </c>
      <c r="E23" s="66">
        <f t="shared" si="0"/>
        <v>12</v>
      </c>
      <c r="F23" s="65">
        <f>VLOOKUP($A23,'Return Data'!$B$7:$R$1700,11,0)</f>
        <v>-19.4541</v>
      </c>
      <c r="G23" s="66">
        <f t="shared" si="5"/>
        <v>19</v>
      </c>
      <c r="H23" s="65">
        <f>VLOOKUP($A23,'Return Data'!$B$7:$R$1700,12,0)</f>
        <v>-15.724500000000001</v>
      </c>
      <c r="I23" s="66">
        <f t="shared" si="6"/>
        <v>19</v>
      </c>
      <c r="J23" s="65">
        <f>VLOOKUP($A23,'Return Data'!$B$7:$R$1700,13,0)</f>
        <v>-21.383299999999998</v>
      </c>
      <c r="K23" s="66">
        <f t="shared" si="7"/>
        <v>18</v>
      </c>
      <c r="L23" s="65">
        <f>VLOOKUP($A23,'Return Data'!$B$7:$R$1700,17,0)</f>
        <v>-14.4062</v>
      </c>
      <c r="M23" s="66">
        <f>RANK(L23,L$8:L$30,0)</f>
        <v>13</v>
      </c>
      <c r="N23" s="65">
        <f>VLOOKUP($A23,'Return Data'!$B$7:$R$1700,14,0)</f>
        <v>-7.6323999999999996</v>
      </c>
      <c r="O23" s="66">
        <f>RANK(N23,N$8:N$30,0)</f>
        <v>10</v>
      </c>
      <c r="P23" s="65">
        <f>VLOOKUP($A23,'Return Data'!$B$7:$R$1700,15,0)</f>
        <v>5.5007000000000001</v>
      </c>
      <c r="Q23" s="66">
        <f>RANK(P23,P$8:P$30,0)</f>
        <v>4</v>
      </c>
      <c r="R23" s="65">
        <f>VLOOKUP($A23,'Return Data'!$B$7:$R$1700,16,0)</f>
        <v>10.7272</v>
      </c>
      <c r="S23" s="67">
        <f t="shared" si="4"/>
        <v>7</v>
      </c>
    </row>
    <row r="24" spans="1:19" x14ac:dyDescent="0.3">
      <c r="A24" s="63" t="s">
        <v>1572</v>
      </c>
      <c r="B24" s="64">
        <f>VLOOKUP($A24,'Return Data'!$B$7:$R$1700,3,0)</f>
        <v>44015</v>
      </c>
      <c r="C24" s="65">
        <f>VLOOKUP($A24,'Return Data'!$B$7:$R$1700,4,0)</f>
        <v>34.808</v>
      </c>
      <c r="D24" s="65">
        <f>VLOOKUP($A24,'Return Data'!$B$7:$R$1700,10,0)</f>
        <v>31.1905</v>
      </c>
      <c r="E24" s="66">
        <f t="shared" si="0"/>
        <v>4</v>
      </c>
      <c r="F24" s="65">
        <f>VLOOKUP($A24,'Return Data'!$B$7:$R$1700,11,0)</f>
        <v>-11.9224</v>
      </c>
      <c r="G24" s="66">
        <f t="shared" si="5"/>
        <v>12</v>
      </c>
      <c r="H24" s="65">
        <f>VLOOKUP($A24,'Return Data'!$B$7:$R$1700,12,0)</f>
        <v>-5.5564999999999998</v>
      </c>
      <c r="I24" s="66">
        <f t="shared" si="6"/>
        <v>11</v>
      </c>
      <c r="J24" s="65">
        <f>VLOOKUP($A24,'Return Data'!$B$7:$R$1700,13,0)</f>
        <v>-12.2767</v>
      </c>
      <c r="K24" s="66">
        <f t="shared" si="7"/>
        <v>13</v>
      </c>
      <c r="L24" s="65">
        <f>VLOOKUP($A24,'Return Data'!$B$7:$R$1700,17,0)</f>
        <v>-7.9797000000000002</v>
      </c>
      <c r="M24" s="66">
        <f>RANK(L24,L$8:L$30,0)</f>
        <v>7</v>
      </c>
      <c r="N24" s="65">
        <f>VLOOKUP($A24,'Return Data'!$B$7:$R$1700,14,0)</f>
        <v>-2.4346000000000001</v>
      </c>
      <c r="O24" s="66">
        <f>RANK(N24,N$8:N$30,0)</f>
        <v>3</v>
      </c>
      <c r="P24" s="65">
        <f>VLOOKUP($A24,'Return Data'!$B$7:$R$1700,15,0)</f>
        <v>7.4370000000000003</v>
      </c>
      <c r="Q24" s="66">
        <f>RANK(P24,P$8:P$30,0)</f>
        <v>3</v>
      </c>
      <c r="R24" s="65">
        <f>VLOOKUP($A24,'Return Data'!$B$7:$R$1700,16,0)</f>
        <v>13.5685</v>
      </c>
      <c r="S24" s="67">
        <f t="shared" si="4"/>
        <v>3</v>
      </c>
    </row>
    <row r="25" spans="1:19" x14ac:dyDescent="0.3">
      <c r="A25" s="63" t="s">
        <v>1575</v>
      </c>
      <c r="B25" s="64">
        <f>VLOOKUP($A25,'Return Data'!$B$7:$R$1700,3,0)</f>
        <v>44015</v>
      </c>
      <c r="C25" s="65">
        <f>VLOOKUP($A25,'Return Data'!$B$7:$R$1700,4,0)</f>
        <v>10.01</v>
      </c>
      <c r="D25" s="65">
        <f>VLOOKUP($A25,'Return Data'!$B$7:$R$1700,10,0)</f>
        <v>31.537500000000001</v>
      </c>
      <c r="E25" s="66">
        <f t="shared" si="0"/>
        <v>3</v>
      </c>
      <c r="F25" s="65">
        <f>VLOOKUP($A25,'Return Data'!$B$7:$R$1700,11,0)</f>
        <v>-4.1188000000000002</v>
      </c>
      <c r="G25" s="66">
        <f t="shared" si="5"/>
        <v>4</v>
      </c>
      <c r="H25" s="65">
        <f>VLOOKUP($A25,'Return Data'!$B$7:$R$1700,12,0)</f>
        <v>4.7070999999999996</v>
      </c>
      <c r="I25" s="66">
        <f t="shared" si="6"/>
        <v>3</v>
      </c>
      <c r="J25" s="65">
        <f>VLOOKUP($A25,'Return Data'!$B$7:$R$1700,13,0)</f>
        <v>-2.1505000000000001</v>
      </c>
      <c r="K25" s="66">
        <f t="shared" si="7"/>
        <v>2</v>
      </c>
      <c r="L25" s="65"/>
      <c r="M25" s="66"/>
      <c r="N25" s="65"/>
      <c r="O25" s="66"/>
      <c r="P25" s="65"/>
      <c r="Q25" s="66"/>
      <c r="R25" s="65">
        <f>VLOOKUP($A25,'Return Data'!$B$7:$R$1700,16,0)</f>
        <v>8.7499999999999994E-2</v>
      </c>
      <c r="S25" s="67">
        <f t="shared" si="4"/>
        <v>18</v>
      </c>
    </row>
    <row r="26" spans="1:19" x14ac:dyDescent="0.3">
      <c r="A26" s="63" t="s">
        <v>1576</v>
      </c>
      <c r="B26" s="64">
        <f>VLOOKUP($A26,'Return Data'!$B$7:$R$1700,3,0)</f>
        <v>44015</v>
      </c>
      <c r="C26" s="65">
        <f>VLOOKUP($A26,'Return Data'!$B$7:$R$1700,4,0)</f>
        <v>47.370597034465803</v>
      </c>
      <c r="D26" s="65">
        <f>VLOOKUP($A26,'Return Data'!$B$7:$R$1700,10,0)</f>
        <v>39.3645</v>
      </c>
      <c r="E26" s="66">
        <f t="shared" si="0"/>
        <v>1</v>
      </c>
      <c r="F26" s="65">
        <f>VLOOKUP($A26,'Return Data'!$B$7:$R$1700,11,0)</f>
        <v>3.4068000000000001</v>
      </c>
      <c r="G26" s="66">
        <f t="shared" si="5"/>
        <v>1</v>
      </c>
      <c r="H26" s="65">
        <f>VLOOKUP($A26,'Return Data'!$B$7:$R$1700,12,0)</f>
        <v>8.9331999999999994</v>
      </c>
      <c r="I26" s="66">
        <f t="shared" si="6"/>
        <v>1</v>
      </c>
      <c r="J26" s="65">
        <f>VLOOKUP($A26,'Return Data'!$B$7:$R$1700,13,0)</f>
        <v>-7.5808999999999997</v>
      </c>
      <c r="K26" s="66">
        <f t="shared" si="7"/>
        <v>9</v>
      </c>
      <c r="L26" s="65">
        <f>VLOOKUP($A26,'Return Data'!$B$7:$R$1700,17,0)</f>
        <v>-9.0042000000000009</v>
      </c>
      <c r="M26" s="66">
        <f>RANK(L26,L$8:L$30,0)</f>
        <v>8</v>
      </c>
      <c r="N26" s="65">
        <f>VLOOKUP($A26,'Return Data'!$B$7:$R$1700,14,0)</f>
        <v>-5.5899000000000001</v>
      </c>
      <c r="O26" s="66">
        <f>RANK(N26,N$8:N$30,0)</f>
        <v>7</v>
      </c>
      <c r="P26" s="65">
        <f>VLOOKUP($A26,'Return Data'!$B$7:$R$1700,15,0)</f>
        <v>-0.1845</v>
      </c>
      <c r="Q26" s="66">
        <f>RANK(P26,P$8:P$30,0)</f>
        <v>13</v>
      </c>
      <c r="R26" s="65">
        <f>VLOOKUP($A26,'Return Data'!$B$7:$R$1700,16,0)</f>
        <v>6.7746000000000004</v>
      </c>
      <c r="S26" s="67">
        <f t="shared" si="4"/>
        <v>12</v>
      </c>
    </row>
    <row r="27" spans="1:19" x14ac:dyDescent="0.3">
      <c r="A27" s="63" t="s">
        <v>1579</v>
      </c>
      <c r="B27" s="64">
        <f>VLOOKUP($A27,'Return Data'!$B$7:$R$1700,3,0)</f>
        <v>44015</v>
      </c>
      <c r="C27" s="65">
        <f>VLOOKUP($A27,'Return Data'!$B$7:$R$1700,4,0)</f>
        <v>49.569400000000002</v>
      </c>
      <c r="D27" s="65">
        <f>VLOOKUP($A27,'Return Data'!$B$7:$R$1700,10,0)</f>
        <v>23.007400000000001</v>
      </c>
      <c r="E27" s="66">
        <f t="shared" si="0"/>
        <v>18</v>
      </c>
      <c r="F27" s="65">
        <f>VLOOKUP($A27,'Return Data'!$B$7:$R$1700,11,0)</f>
        <v>-8.6814999999999998</v>
      </c>
      <c r="G27" s="66">
        <f t="shared" si="5"/>
        <v>6</v>
      </c>
      <c r="H27" s="65">
        <f>VLOOKUP($A27,'Return Data'!$B$7:$R$1700,12,0)</f>
        <v>-3.5707</v>
      </c>
      <c r="I27" s="66">
        <f t="shared" si="6"/>
        <v>9</v>
      </c>
      <c r="J27" s="65">
        <f>VLOOKUP($A27,'Return Data'!$B$7:$R$1700,13,0)</f>
        <v>-3.8243999999999998</v>
      </c>
      <c r="K27" s="66">
        <f t="shared" si="7"/>
        <v>4</v>
      </c>
      <c r="L27" s="65">
        <f>VLOOKUP($A27,'Return Data'!$B$7:$R$1700,17,0)</f>
        <v>-1.2712000000000001</v>
      </c>
      <c r="M27" s="66">
        <f>RANK(L27,L$8:L$30,0)</f>
        <v>2</v>
      </c>
      <c r="N27" s="65">
        <f>VLOOKUP($A27,'Return Data'!$B$7:$R$1700,14,0)</f>
        <v>3.3893</v>
      </c>
      <c r="O27" s="66">
        <f>RANK(N27,N$8:N$30,0)</f>
        <v>2</v>
      </c>
      <c r="P27" s="65">
        <f>VLOOKUP($A27,'Return Data'!$B$7:$R$1700,15,0)</f>
        <v>9.7965</v>
      </c>
      <c r="Q27" s="66">
        <f>RANK(P27,P$8:P$30,0)</f>
        <v>1</v>
      </c>
      <c r="R27" s="65">
        <f>VLOOKUP($A27,'Return Data'!$B$7:$R$1700,16,0)</f>
        <v>15.9421</v>
      </c>
      <c r="S27" s="67">
        <f t="shared" si="4"/>
        <v>2</v>
      </c>
    </row>
    <row r="28" spans="1:19" x14ac:dyDescent="0.3">
      <c r="A28" s="63" t="s">
        <v>1580</v>
      </c>
      <c r="B28" s="64">
        <f>VLOOKUP($A28,'Return Data'!$B$7:$R$1700,3,0)</f>
        <v>44015</v>
      </c>
      <c r="C28" s="65">
        <f>VLOOKUP($A28,'Return Data'!$B$7:$R$1700,4,0)</f>
        <v>65.042100000000005</v>
      </c>
      <c r="D28" s="65">
        <f>VLOOKUP($A28,'Return Data'!$B$7:$R$1700,10,0)</f>
        <v>24.225000000000001</v>
      </c>
      <c r="E28" s="66">
        <f t="shared" si="0"/>
        <v>14</v>
      </c>
      <c r="F28" s="65">
        <f>VLOOKUP($A28,'Return Data'!$B$7:$R$1700,11,0)</f>
        <v>-15.8476</v>
      </c>
      <c r="G28" s="66">
        <f t="shared" si="5"/>
        <v>15</v>
      </c>
      <c r="H28" s="65">
        <f>VLOOKUP($A28,'Return Data'!$B$7:$R$1700,12,0)</f>
        <v>-9.8897999999999993</v>
      </c>
      <c r="I28" s="66">
        <f t="shared" si="6"/>
        <v>15</v>
      </c>
      <c r="J28" s="65">
        <f>VLOOKUP($A28,'Return Data'!$B$7:$R$1700,13,0)</f>
        <v>-20.3992</v>
      </c>
      <c r="K28" s="66">
        <f t="shared" si="7"/>
        <v>17</v>
      </c>
      <c r="L28" s="65">
        <f>VLOOKUP($A28,'Return Data'!$B$7:$R$1700,17,0)</f>
        <v>-14.398300000000001</v>
      </c>
      <c r="M28" s="66">
        <f>RANK(L28,L$8:L$30,0)</f>
        <v>12</v>
      </c>
      <c r="N28" s="65">
        <f>VLOOKUP($A28,'Return Data'!$B$7:$R$1700,14,0)</f>
        <v>-12.3819</v>
      </c>
      <c r="O28" s="66">
        <f>RANK(N28,N$8:N$30,0)</f>
        <v>15</v>
      </c>
      <c r="P28" s="65">
        <f>VLOOKUP($A28,'Return Data'!$B$7:$R$1700,15,0)</f>
        <v>-1.2806</v>
      </c>
      <c r="Q28" s="66">
        <f>RANK(P28,P$8:P$30,0)</f>
        <v>14</v>
      </c>
      <c r="R28" s="65">
        <f>VLOOKUP($A28,'Return Data'!$B$7:$R$1700,16,0)</f>
        <v>12.938599999999999</v>
      </c>
      <c r="S28" s="67">
        <f t="shared" si="4"/>
        <v>6</v>
      </c>
    </row>
    <row r="29" spans="1:19" x14ac:dyDescent="0.3">
      <c r="A29" s="63" t="s">
        <v>1583</v>
      </c>
      <c r="B29" s="64">
        <f>VLOOKUP($A29,'Return Data'!$B$7:$R$1700,3,0)</f>
        <v>44015</v>
      </c>
      <c r="C29" s="65">
        <f>VLOOKUP($A29,'Return Data'!$B$7:$R$1700,4,0)</f>
        <v>9.5516000000000005</v>
      </c>
      <c r="D29" s="65">
        <f>VLOOKUP($A29,'Return Data'!$B$7:$R$1700,10,0)</f>
        <v>24.0017</v>
      </c>
      <c r="E29" s="66">
        <f t="shared" si="0"/>
        <v>15</v>
      </c>
      <c r="F29" s="65">
        <f>VLOOKUP($A29,'Return Data'!$B$7:$R$1700,11,0)</f>
        <v>-10.6601</v>
      </c>
      <c r="G29" s="66">
        <f t="shared" si="5"/>
        <v>10</v>
      </c>
      <c r="H29" s="65">
        <f>VLOOKUP($A29,'Return Data'!$B$7:$R$1700,12,0)</f>
        <v>-4.6365999999999996</v>
      </c>
      <c r="I29" s="66">
        <f t="shared" si="6"/>
        <v>10</v>
      </c>
      <c r="J29" s="65">
        <f>VLOOKUP($A29,'Return Data'!$B$7:$R$1700,13,0)</f>
        <v>-8.5550999999999995</v>
      </c>
      <c r="K29" s="66">
        <f t="shared" si="7"/>
        <v>10</v>
      </c>
      <c r="L29" s="65"/>
      <c r="M29" s="66"/>
      <c r="N29" s="65"/>
      <c r="O29" s="66"/>
      <c r="P29" s="65"/>
      <c r="Q29" s="66"/>
      <c r="R29" s="65">
        <f>VLOOKUP($A29,'Return Data'!$B$7:$R$1700,16,0)</f>
        <v>-2.7568000000000001</v>
      </c>
      <c r="S29" s="67">
        <f t="shared" si="4"/>
        <v>20</v>
      </c>
    </row>
    <row r="30" spans="1:19" x14ac:dyDescent="0.3">
      <c r="A30" s="63" t="s">
        <v>1585</v>
      </c>
      <c r="B30" s="64">
        <f>VLOOKUP($A30,'Return Data'!$B$7:$R$1700,3,0)</f>
        <v>44015</v>
      </c>
      <c r="C30" s="65">
        <f>VLOOKUP($A30,'Return Data'!$B$7:$R$1700,4,0)</f>
        <v>12.77</v>
      </c>
      <c r="D30" s="65">
        <f>VLOOKUP($A30,'Return Data'!$B$7:$R$1700,10,0)</f>
        <v>22.201000000000001</v>
      </c>
      <c r="E30" s="66">
        <f t="shared" si="0"/>
        <v>20</v>
      </c>
      <c r="F30" s="65">
        <f>VLOOKUP($A30,'Return Data'!$B$7:$R$1700,11,0)</f>
        <v>-10.070399999999999</v>
      </c>
      <c r="G30" s="66">
        <f t="shared" si="5"/>
        <v>9</v>
      </c>
      <c r="H30" s="65">
        <f>VLOOKUP($A30,'Return Data'!$B$7:$R$1700,12,0)</f>
        <v>-2.6677</v>
      </c>
      <c r="I30" s="66">
        <f t="shared" si="6"/>
        <v>8</v>
      </c>
      <c r="J30" s="65">
        <f>VLOOKUP($A30,'Return Data'!$B$7:$R$1700,13,0)</f>
        <v>-4.8434999999999997</v>
      </c>
      <c r="K30" s="66">
        <f t="shared" si="7"/>
        <v>5</v>
      </c>
      <c r="L30" s="65">
        <f>VLOOKUP($A30,'Return Data'!$B$7:$R$1700,17,0)</f>
        <v>-6.5321999999999996</v>
      </c>
      <c r="M30" s="66">
        <f>RANK(L30,L$8:L$30,0)</f>
        <v>5</v>
      </c>
      <c r="N30" s="65">
        <f>VLOOKUP($A30,'Return Data'!$B$7:$R$1700,14,0)</f>
        <v>-4.4490999999999996</v>
      </c>
      <c r="O30" s="66">
        <f>RANK(N30,N$8:N$30,0)</f>
        <v>6</v>
      </c>
      <c r="P30" s="65">
        <f>VLOOKUP($A30,'Return Data'!$B$7:$R$1700,15,0)</f>
        <v>0.49220000000000003</v>
      </c>
      <c r="Q30" s="66">
        <f>RANK(P30,P$8:P$30,0)</f>
        <v>10</v>
      </c>
      <c r="R30" s="65">
        <f>VLOOKUP($A30,'Return Data'!$B$7:$R$1700,16,0)</f>
        <v>4.1115000000000004</v>
      </c>
      <c r="S30" s="67">
        <f t="shared" si="4"/>
        <v>15</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26.333278260869569</v>
      </c>
      <c r="E32" s="74"/>
      <c r="F32" s="75">
        <f>AVERAGE(F8:F30)</f>
        <v>-11.186495238095238</v>
      </c>
      <c r="G32" s="74"/>
      <c r="H32" s="75">
        <f>AVERAGE(H8:H30)</f>
        <v>-5.5281095238095235</v>
      </c>
      <c r="I32" s="74"/>
      <c r="J32" s="75">
        <f>AVERAGE(J8:J30)</f>
        <v>-11.784080952380954</v>
      </c>
      <c r="K32" s="74"/>
      <c r="L32" s="75">
        <f>AVERAGE(L8:L30)</f>
        <v>-9.6359533333333314</v>
      </c>
      <c r="M32" s="74"/>
      <c r="N32" s="75">
        <f>AVERAGE(N8:N30)</f>
        <v>-5.726186666666667</v>
      </c>
      <c r="O32" s="74"/>
      <c r="P32" s="75">
        <f>AVERAGE(P8:P30)</f>
        <v>3.1914071428571424</v>
      </c>
      <c r="Q32" s="74"/>
      <c r="R32" s="75">
        <f>AVERAGE(R8:R30)</f>
        <v>5.4757695652173917</v>
      </c>
      <c r="S32" s="76"/>
    </row>
    <row r="33" spans="1:19" x14ac:dyDescent="0.3">
      <c r="A33" s="73" t="s">
        <v>28</v>
      </c>
      <c r="B33" s="74"/>
      <c r="C33" s="74"/>
      <c r="D33" s="75">
        <f>MIN(D8:D30)</f>
        <v>17.305499999999999</v>
      </c>
      <c r="E33" s="74"/>
      <c r="F33" s="75">
        <f>MIN(F8:F30)</f>
        <v>-21.193999999999999</v>
      </c>
      <c r="G33" s="74"/>
      <c r="H33" s="75">
        <f>MIN(H8:H30)</f>
        <v>-17.967300000000002</v>
      </c>
      <c r="I33" s="74"/>
      <c r="J33" s="75">
        <f>MIN(J8:J30)</f>
        <v>-25.3994</v>
      </c>
      <c r="K33" s="74"/>
      <c r="L33" s="75">
        <f>MIN(L8:L30)</f>
        <v>-18.973099999999999</v>
      </c>
      <c r="M33" s="74"/>
      <c r="N33" s="75">
        <f>MIN(N8:N30)</f>
        <v>-12.3819</v>
      </c>
      <c r="O33" s="74"/>
      <c r="P33" s="75">
        <f>MIN(P8:P30)</f>
        <v>-1.2806</v>
      </c>
      <c r="Q33" s="74"/>
      <c r="R33" s="75">
        <f>MIN(R8:R30)</f>
        <v>-16.472999999999999</v>
      </c>
      <c r="S33" s="76"/>
    </row>
    <row r="34" spans="1:19" ht="15" thickBot="1" x14ac:dyDescent="0.35">
      <c r="A34" s="77" t="s">
        <v>29</v>
      </c>
      <c r="B34" s="78"/>
      <c r="C34" s="78"/>
      <c r="D34" s="79">
        <f>MAX(D8:D30)</f>
        <v>39.3645</v>
      </c>
      <c r="E34" s="78"/>
      <c r="F34" s="79">
        <f>MAX(F8:F30)</f>
        <v>3.4068000000000001</v>
      </c>
      <c r="G34" s="78"/>
      <c r="H34" s="79">
        <f>MAX(H8:H30)</f>
        <v>8.9331999999999994</v>
      </c>
      <c r="I34" s="78"/>
      <c r="J34" s="79">
        <f>MAX(J8:J30)</f>
        <v>1.2311000000000001</v>
      </c>
      <c r="K34" s="78"/>
      <c r="L34" s="79">
        <f>MAX(L8:L30)</f>
        <v>3.4554</v>
      </c>
      <c r="M34" s="78"/>
      <c r="N34" s="79">
        <f>MAX(N8:N30)</f>
        <v>3.5467</v>
      </c>
      <c r="O34" s="78"/>
      <c r="P34" s="79">
        <f>MAX(P8:P30)</f>
        <v>9.7965</v>
      </c>
      <c r="Q34" s="78"/>
      <c r="R34" s="79">
        <f>MAX(R8:R30)</f>
        <v>17.067</v>
      </c>
      <c r="S34" s="80"/>
    </row>
    <row r="35" spans="1:19" x14ac:dyDescent="0.3">
      <c r="A35" s="112" t="s">
        <v>433</v>
      </c>
    </row>
    <row r="36" spans="1:19" x14ac:dyDescent="0.3">
      <c r="A36" s="14" t="s">
        <v>340</v>
      </c>
    </row>
  </sheetData>
  <sheetProtection algorithmName="SHA-512" hashValue="hQNM+A+Vse1Lp73mnxyauIWUJbh17sMEz4X5OI9IkOJPmW4iWIoQ7JrqxbUw9lgzgWyZ4QudcFmyu9Snv8s25w==" saltValue="5BQ42uvke9+fIBvAFKj4C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86872E3-F836-4CF8-AE37-078AB82F4DE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49" t="s">
        <v>347</v>
      </c>
    </row>
    <row r="3" spans="1:19" ht="15" thickBot="1" x14ac:dyDescent="0.35">
      <c r="A3" s="150"/>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row>
    <row r="6" spans="1:19" s="12" customFormat="1"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Data'!$B$7:$R$1700,3,0)</f>
        <v>44015</v>
      </c>
      <c r="C8" s="65">
        <f>VLOOKUP($A8,'Return Data'!$B$7:$R$1700,4,0)</f>
        <v>42.529299999999999</v>
      </c>
      <c r="D8" s="65">
        <f>VLOOKUP($A8,'Return Data'!$B$7:$R$1700,10,0)</f>
        <v>25.8111</v>
      </c>
      <c r="E8" s="66">
        <f>RANK(D8,D$8:D$23,0)</f>
        <v>13</v>
      </c>
      <c r="F8" s="65">
        <f>VLOOKUP($A8,'Return Data'!$B$7:$R$1700,11,0)</f>
        <v>-15.764699999999999</v>
      </c>
      <c r="G8" s="66">
        <f>RANK(F8,F$8:F$23,0)</f>
        <v>13</v>
      </c>
      <c r="H8" s="65">
        <f>VLOOKUP($A8,'Return Data'!$B$7:$R$1700,12,0)</f>
        <v>-10.9183</v>
      </c>
      <c r="I8" s="66">
        <f>RANK(H8,H$8:H$23,0)</f>
        <v>14</v>
      </c>
      <c r="J8" s="65">
        <f>VLOOKUP($A8,'Return Data'!$B$7:$R$1700,13,0)</f>
        <v>-21.176400000000001</v>
      </c>
      <c r="K8" s="66">
        <f>RANK(J8,J$8:J$23,0)</f>
        <v>15</v>
      </c>
      <c r="L8" s="65">
        <f>VLOOKUP($A8,'Return Data'!$B$7:$R$1700,17,0)</f>
        <v>-14.723100000000001</v>
      </c>
      <c r="M8" s="66">
        <f>RANK(L8,L$8:L$23,0)</f>
        <v>12</v>
      </c>
      <c r="N8" s="65">
        <f>VLOOKUP($A8,'Return Data'!$B$7:$R$1700,14,0)</f>
        <v>-8.1616999999999997</v>
      </c>
      <c r="O8" s="66">
        <f>RANK(N8,N$8:N$23,0)</f>
        <v>12</v>
      </c>
      <c r="P8" s="65">
        <f>VLOOKUP($A8,'Return Data'!$B$7:$R$1700,15,0)</f>
        <v>1.8895</v>
      </c>
      <c r="Q8" s="66">
        <f>RANK(P8,P$8:P$23,0)</f>
        <v>10</v>
      </c>
      <c r="R8" s="65">
        <f>VLOOKUP($A8,'Return Data'!$B$7:$R$1700,16,0)</f>
        <v>11.777200000000001</v>
      </c>
      <c r="S8" s="67">
        <f>RANK(R8,R$8:R$23,0)</f>
        <v>4</v>
      </c>
    </row>
    <row r="9" spans="1:19" s="68" customFormat="1" x14ac:dyDescent="0.3">
      <c r="A9" s="63" t="s">
        <v>12</v>
      </c>
      <c r="B9" s="64">
        <f>VLOOKUP($A9,'Return Data'!$B$7:$R$1700,3,0)</f>
        <v>44015</v>
      </c>
      <c r="C9" s="65">
        <f>VLOOKUP($A9,'Return Data'!$B$7:$R$1700,4,0)</f>
        <v>259.60700000000003</v>
      </c>
      <c r="D9" s="65">
        <f>VLOOKUP($A9,'Return Data'!$B$7:$R$1700,10,0)</f>
        <v>30.090299999999999</v>
      </c>
      <c r="E9" s="66">
        <f t="shared" ref="E9:E23" si="0">RANK(D9,D$8:D$23,0)</f>
        <v>6</v>
      </c>
      <c r="F9" s="65">
        <f>VLOOKUP($A9,'Return Data'!$B$7:$R$1700,11,0)</f>
        <v>-15.3492</v>
      </c>
      <c r="G9" s="66">
        <f t="shared" ref="G9:I9" si="1">RANK(F9,F$8:F$23,0)</f>
        <v>12</v>
      </c>
      <c r="H9" s="65">
        <f>VLOOKUP($A9,'Return Data'!$B$7:$R$1700,12,0)</f>
        <v>-9.9827999999999992</v>
      </c>
      <c r="I9" s="66">
        <f t="shared" si="1"/>
        <v>12</v>
      </c>
      <c r="J9" s="65">
        <f>VLOOKUP($A9,'Return Data'!$B$7:$R$1700,13,0)</f>
        <v>-16.043700000000001</v>
      </c>
      <c r="K9" s="66">
        <f t="shared" ref="K9" si="2">RANK(J9,J$8:J$23,0)</f>
        <v>12</v>
      </c>
      <c r="L9" s="65">
        <f>VLOOKUP($A9,'Return Data'!$B$7:$R$1700,17,0)</f>
        <v>-6.9257</v>
      </c>
      <c r="M9" s="66">
        <f t="shared" ref="M9" si="3">RANK(L9,L$8:L$23,0)</f>
        <v>7</v>
      </c>
      <c r="N9" s="65">
        <f>VLOOKUP($A9,'Return Data'!$B$7:$R$1700,14,0)</f>
        <v>-0.49270000000000003</v>
      </c>
      <c r="O9" s="66">
        <f>RANK(N9,N$8:N$23,0)</f>
        <v>6</v>
      </c>
      <c r="P9" s="65">
        <f>VLOOKUP($A9,'Return Data'!$B$7:$R$1700,15,0)</f>
        <v>4.9290000000000003</v>
      </c>
      <c r="Q9" s="66">
        <f t="shared" ref="Q9:S23" si="4">RANK(P9,P$8:P$23,0)</f>
        <v>4</v>
      </c>
      <c r="R9" s="65">
        <f>VLOOKUP($A9,'Return Data'!$B$7:$R$1700,16,0)</f>
        <v>11.224500000000001</v>
      </c>
      <c r="S9" s="67">
        <f t="shared" si="4"/>
        <v>5</v>
      </c>
    </row>
    <row r="10" spans="1:19" s="68" customFormat="1" x14ac:dyDescent="0.3">
      <c r="A10" s="63" t="s">
        <v>13</v>
      </c>
      <c r="B10" s="64">
        <f>VLOOKUP($A10,'Return Data'!$B$7:$R$1700,3,0)</f>
        <v>44015</v>
      </c>
      <c r="C10" s="65">
        <f>VLOOKUP($A10,'Return Data'!$B$7:$R$1700,4,0)</f>
        <v>146.11000000000001</v>
      </c>
      <c r="D10" s="65">
        <f>VLOOKUP($A10,'Return Data'!$B$7:$R$1700,10,0)</f>
        <v>33.543599999999998</v>
      </c>
      <c r="E10" s="66">
        <f t="shared" si="0"/>
        <v>3</v>
      </c>
      <c r="F10" s="65">
        <f>VLOOKUP($A10,'Return Data'!$B$7:$R$1700,11,0)</f>
        <v>-4.4720000000000004</v>
      </c>
      <c r="G10" s="66">
        <f t="shared" ref="G10:I10" si="5">RANK(F10,F$8:F$23,0)</f>
        <v>1</v>
      </c>
      <c r="H10" s="65">
        <f>VLOOKUP($A10,'Return Data'!$B$7:$R$1700,12,0)</f>
        <v>-0.13669999999999999</v>
      </c>
      <c r="I10" s="66">
        <f t="shared" si="5"/>
        <v>1</v>
      </c>
      <c r="J10" s="65">
        <f>VLOOKUP($A10,'Return Data'!$B$7:$R$1700,13,0)</f>
        <v>-6.8711000000000002</v>
      </c>
      <c r="K10" s="66">
        <f t="shared" ref="K10" si="6">RANK(J10,J$8:J$23,0)</f>
        <v>4</v>
      </c>
      <c r="L10" s="65">
        <f>VLOOKUP($A10,'Return Data'!$B$7:$R$1700,17,0)</f>
        <v>-1.5619000000000001</v>
      </c>
      <c r="M10" s="66">
        <f t="shared" ref="M10" si="7">RANK(L10,L$8:L$23,0)</f>
        <v>2</v>
      </c>
      <c r="N10" s="65">
        <f>VLOOKUP($A10,'Return Data'!$B$7:$R$1700,14,0)</f>
        <v>1.6363000000000001</v>
      </c>
      <c r="O10" s="66">
        <f>RANK(N10,N$8:N$23,0)</f>
        <v>2</v>
      </c>
      <c r="P10" s="65">
        <f>VLOOKUP($A10,'Return Data'!$B$7:$R$1700,15,0)</f>
        <v>4.4817999999999998</v>
      </c>
      <c r="Q10" s="66">
        <f t="shared" si="4"/>
        <v>6</v>
      </c>
      <c r="R10" s="65">
        <f>VLOOKUP($A10,'Return Data'!$B$7:$R$1700,16,0)</f>
        <v>13.0867</v>
      </c>
      <c r="S10" s="67">
        <f t="shared" si="4"/>
        <v>3</v>
      </c>
    </row>
    <row r="11" spans="1:19" s="68" customFormat="1" x14ac:dyDescent="0.3">
      <c r="A11" s="63" t="s">
        <v>14</v>
      </c>
      <c r="B11" s="64">
        <f>VLOOKUP($A11,'Return Data'!$B$7:$R$1700,3,0)</f>
        <v>44015</v>
      </c>
      <c r="C11" s="65">
        <f>VLOOKUP($A11,'Return Data'!$B$7:$R$1700,4,0)</f>
        <v>9.5</v>
      </c>
      <c r="D11" s="65">
        <f>VLOOKUP($A11,'Return Data'!$B$7:$R$1700,10,0)</f>
        <v>26.498000000000001</v>
      </c>
      <c r="E11" s="66">
        <f t="shared" si="0"/>
        <v>12</v>
      </c>
      <c r="F11" s="65">
        <f>VLOOKUP($A11,'Return Data'!$B$7:$R$1700,11,0)</f>
        <v>-11.71</v>
      </c>
      <c r="G11" s="66">
        <f t="shared" ref="G11:I11" si="8">RANK(F11,F$8:F$23,0)</f>
        <v>8</v>
      </c>
      <c r="H11" s="65">
        <f>VLOOKUP($A11,'Return Data'!$B$7:$R$1700,12,0)</f>
        <v>-6.7713000000000001</v>
      </c>
      <c r="I11" s="66">
        <f t="shared" si="8"/>
        <v>9</v>
      </c>
      <c r="J11" s="65">
        <f>VLOOKUP($A11,'Return Data'!$B$7:$R$1700,13,0)</f>
        <v>-11.71</v>
      </c>
      <c r="K11" s="66">
        <f t="shared" ref="K11" si="9">RANK(J11,J$8:J$23,0)</f>
        <v>9</v>
      </c>
      <c r="L11" s="65"/>
      <c r="M11" s="66"/>
      <c r="N11" s="65"/>
      <c r="O11" s="66"/>
      <c r="P11" s="65"/>
      <c r="Q11" s="66"/>
      <c r="R11" s="65">
        <f>VLOOKUP($A11,'Return Data'!$B$7:$R$1700,16,0)</f>
        <v>-2.7039</v>
      </c>
      <c r="S11" s="67">
        <f t="shared" si="4"/>
        <v>15</v>
      </c>
    </row>
    <row r="12" spans="1:19" s="68" customFormat="1" x14ac:dyDescent="0.3">
      <c r="A12" s="63" t="s">
        <v>15</v>
      </c>
      <c r="B12" s="64">
        <f>VLOOKUP($A12,'Return Data'!$B$7:$R$1700,3,0)</f>
        <v>44015</v>
      </c>
      <c r="C12" s="65">
        <f>VLOOKUP($A12,'Return Data'!$B$7:$R$1700,4,0)</f>
        <v>41.19</v>
      </c>
      <c r="D12" s="65">
        <f>VLOOKUP($A12,'Return Data'!$B$7:$R$1700,10,0)</f>
        <v>34.300600000000003</v>
      </c>
      <c r="E12" s="66">
        <f t="shared" si="0"/>
        <v>1</v>
      </c>
      <c r="F12" s="65">
        <f>VLOOKUP($A12,'Return Data'!$B$7:$R$1700,11,0)</f>
        <v>-20.081499999999998</v>
      </c>
      <c r="G12" s="66">
        <f t="shared" ref="G12:I12" si="10">RANK(F12,F$8:F$23,0)</f>
        <v>16</v>
      </c>
      <c r="H12" s="65">
        <f>VLOOKUP($A12,'Return Data'!$B$7:$R$1700,12,0)</f>
        <v>-14.294600000000001</v>
      </c>
      <c r="I12" s="66">
        <f t="shared" si="10"/>
        <v>16</v>
      </c>
      <c r="J12" s="65">
        <f>VLOOKUP($A12,'Return Data'!$B$7:$R$1700,13,0)</f>
        <v>-23.4955</v>
      </c>
      <c r="K12" s="66">
        <f t="shared" ref="K12" si="11">RANK(J12,J$8:J$23,0)</f>
        <v>16</v>
      </c>
      <c r="L12" s="65">
        <f>VLOOKUP($A12,'Return Data'!$B$7:$R$1700,17,0)</f>
        <v>-14.138299999999999</v>
      </c>
      <c r="M12" s="66">
        <f t="shared" ref="M12" si="12">RANK(L12,L$8:L$23,0)</f>
        <v>11</v>
      </c>
      <c r="N12" s="65">
        <f>VLOOKUP($A12,'Return Data'!$B$7:$R$1700,14,0)</f>
        <v>-6.51</v>
      </c>
      <c r="O12" s="66">
        <f t="shared" ref="O12:O18" si="13">RANK(N12,N$8:N$23,0)</f>
        <v>11</v>
      </c>
      <c r="P12" s="65">
        <f>VLOOKUP($A12,'Return Data'!$B$7:$R$1700,15,0)</f>
        <v>1.9209000000000001</v>
      </c>
      <c r="Q12" s="66">
        <f t="shared" si="4"/>
        <v>9</v>
      </c>
      <c r="R12" s="65">
        <f>VLOOKUP($A12,'Return Data'!$B$7:$R$1700,16,0)</f>
        <v>8.7850999999999999</v>
      </c>
      <c r="S12" s="67">
        <f t="shared" si="4"/>
        <v>10</v>
      </c>
    </row>
    <row r="13" spans="1:19" s="68" customFormat="1" x14ac:dyDescent="0.3">
      <c r="A13" s="63" t="s">
        <v>16</v>
      </c>
      <c r="B13" s="64">
        <f>VLOOKUP($A13,'Return Data'!$B$7:$R$1700,3,0)</f>
        <v>44015</v>
      </c>
      <c r="C13" s="65">
        <f>VLOOKUP($A13,'Return Data'!$B$7:$R$1700,4,0)</f>
        <v>11.389900000000001</v>
      </c>
      <c r="D13" s="65">
        <f>VLOOKUP($A13,'Return Data'!$B$7:$R$1700,10,0)</f>
        <v>24.671900000000001</v>
      </c>
      <c r="E13" s="66">
        <f t="shared" si="0"/>
        <v>15</v>
      </c>
      <c r="F13" s="65">
        <f>VLOOKUP($A13,'Return Data'!$B$7:$R$1700,11,0)</f>
        <v>-11.1906</v>
      </c>
      <c r="G13" s="66">
        <f t="shared" ref="G13:I13" si="14">RANK(F13,F$8:F$23,0)</f>
        <v>6</v>
      </c>
      <c r="H13" s="65">
        <f>VLOOKUP($A13,'Return Data'!$B$7:$R$1700,12,0)</f>
        <v>-5.4135999999999997</v>
      </c>
      <c r="I13" s="66">
        <f t="shared" si="14"/>
        <v>5</v>
      </c>
      <c r="J13" s="65">
        <f>VLOOKUP($A13,'Return Data'!$B$7:$R$1700,13,0)</f>
        <v>-10.5433</v>
      </c>
      <c r="K13" s="66">
        <f t="shared" ref="K13" si="15">RANK(J13,J$8:J$23,0)</f>
        <v>8</v>
      </c>
      <c r="L13" s="65">
        <f>VLOOKUP($A13,'Return Data'!$B$7:$R$1700,17,0)</f>
        <v>-7.0002000000000004</v>
      </c>
      <c r="M13" s="66">
        <f t="shared" ref="M13" si="16">RANK(L13,L$8:L$23,0)</f>
        <v>8</v>
      </c>
      <c r="N13" s="65">
        <f>VLOOKUP($A13,'Return Data'!$B$7:$R$1700,14,0)</f>
        <v>-6.0521000000000003</v>
      </c>
      <c r="O13" s="66">
        <f t="shared" si="13"/>
        <v>10</v>
      </c>
      <c r="P13" s="65"/>
      <c r="Q13" s="66"/>
      <c r="R13" s="65">
        <f>VLOOKUP($A13,'Return Data'!$B$7:$R$1700,16,0)</f>
        <v>2.7341000000000002</v>
      </c>
      <c r="S13" s="67">
        <f t="shared" si="4"/>
        <v>12</v>
      </c>
    </row>
    <row r="14" spans="1:19" s="68" customFormat="1" x14ac:dyDescent="0.3">
      <c r="A14" s="63" t="s">
        <v>17</v>
      </c>
      <c r="B14" s="64">
        <f>VLOOKUP($A14,'Return Data'!$B$7:$R$1700,3,0)</f>
        <v>44015</v>
      </c>
      <c r="C14" s="65">
        <f>VLOOKUP($A14,'Return Data'!$B$7:$R$1700,4,0)</f>
        <v>31.2212</v>
      </c>
      <c r="D14" s="65">
        <f>VLOOKUP($A14,'Return Data'!$B$7:$R$1700,10,0)</f>
        <v>28.020299999999999</v>
      </c>
      <c r="E14" s="66">
        <f t="shared" si="0"/>
        <v>11</v>
      </c>
      <c r="F14" s="65">
        <f>VLOOKUP($A14,'Return Data'!$B$7:$R$1700,11,0)</f>
        <v>-13.6501</v>
      </c>
      <c r="G14" s="66">
        <f t="shared" ref="G14:I14" si="17">RANK(F14,F$8:F$23,0)</f>
        <v>10</v>
      </c>
      <c r="H14" s="65">
        <f>VLOOKUP($A14,'Return Data'!$B$7:$R$1700,12,0)</f>
        <v>-9.0935000000000006</v>
      </c>
      <c r="I14" s="66">
        <f t="shared" si="17"/>
        <v>11</v>
      </c>
      <c r="J14" s="65">
        <f>VLOOKUP($A14,'Return Data'!$B$7:$R$1700,13,0)</f>
        <v>-9.4879999999999995</v>
      </c>
      <c r="K14" s="66">
        <f t="shared" ref="K14" si="18">RANK(J14,J$8:J$23,0)</f>
        <v>7</v>
      </c>
      <c r="L14" s="65">
        <f>VLOOKUP($A14,'Return Data'!$B$7:$R$1700,17,0)</f>
        <v>-2.3546999999999998</v>
      </c>
      <c r="M14" s="66">
        <f t="shared" ref="M14" si="19">RANK(L14,L$8:L$23,0)</f>
        <v>3</v>
      </c>
      <c r="N14" s="65">
        <f>VLOOKUP($A14,'Return Data'!$B$7:$R$1700,14,0)</f>
        <v>0.56579999999999997</v>
      </c>
      <c r="O14" s="66">
        <f t="shared" si="13"/>
        <v>5</v>
      </c>
      <c r="P14" s="65">
        <f>VLOOKUP($A14,'Return Data'!$B$7:$R$1700,15,0)</f>
        <v>6.7375999999999996</v>
      </c>
      <c r="Q14" s="66">
        <f t="shared" si="4"/>
        <v>2</v>
      </c>
      <c r="R14" s="65">
        <f>VLOOKUP($A14,'Return Data'!$B$7:$R$1700,16,0)</f>
        <v>10.7719</v>
      </c>
      <c r="S14" s="67">
        <f t="shared" si="4"/>
        <v>7</v>
      </c>
    </row>
    <row r="15" spans="1:19" s="68" customFormat="1" x14ac:dyDescent="0.3">
      <c r="A15" s="63" t="s">
        <v>18</v>
      </c>
      <c r="B15" s="64">
        <f>VLOOKUP($A15,'Return Data'!$B$7:$R$1700,3,0)</f>
        <v>44015</v>
      </c>
      <c r="C15" s="65">
        <f>VLOOKUP($A15,'Return Data'!$B$7:$R$1700,4,0)</f>
        <v>33.371000000000002</v>
      </c>
      <c r="D15" s="65">
        <f>VLOOKUP($A15,'Return Data'!$B$7:$R$1700,10,0)</f>
        <v>33.633699999999997</v>
      </c>
      <c r="E15" s="66">
        <f t="shared" si="0"/>
        <v>2</v>
      </c>
      <c r="F15" s="65">
        <f>VLOOKUP($A15,'Return Data'!$B$7:$R$1700,11,0)</f>
        <v>-13.497299999999999</v>
      </c>
      <c r="G15" s="66">
        <f t="shared" ref="G15:I15" si="20">RANK(F15,F$8:F$23,0)</f>
        <v>9</v>
      </c>
      <c r="H15" s="65">
        <f>VLOOKUP($A15,'Return Data'!$B$7:$R$1700,12,0)</f>
        <v>-6.3428000000000004</v>
      </c>
      <c r="I15" s="66">
        <f t="shared" si="20"/>
        <v>7</v>
      </c>
      <c r="J15" s="65">
        <f>VLOOKUP($A15,'Return Data'!$B$7:$R$1700,13,0)</f>
        <v>-13.317600000000001</v>
      </c>
      <c r="K15" s="66">
        <f t="shared" ref="K15" si="21">RANK(J15,J$8:J$23,0)</f>
        <v>11</v>
      </c>
      <c r="L15" s="65">
        <f>VLOOKUP($A15,'Return Data'!$B$7:$R$1700,17,0)</f>
        <v>-4.4653</v>
      </c>
      <c r="M15" s="66">
        <f t="shared" ref="M15" si="22">RANK(L15,L$8:L$23,0)</f>
        <v>6</v>
      </c>
      <c r="N15" s="65">
        <f>VLOOKUP($A15,'Return Data'!$B$7:$R$1700,14,0)</f>
        <v>-2.1532</v>
      </c>
      <c r="O15" s="66">
        <f t="shared" si="13"/>
        <v>7</v>
      </c>
      <c r="P15" s="65">
        <f>VLOOKUP($A15,'Return Data'!$B$7:$R$1700,15,0)</f>
        <v>5.9337</v>
      </c>
      <c r="Q15" s="66">
        <f t="shared" si="4"/>
        <v>3</v>
      </c>
      <c r="R15" s="65">
        <f>VLOOKUP($A15,'Return Data'!$B$7:$R$1700,16,0)</f>
        <v>14.2461</v>
      </c>
      <c r="S15" s="67">
        <f t="shared" si="4"/>
        <v>1</v>
      </c>
    </row>
    <row r="16" spans="1:19" s="68" customFormat="1" x14ac:dyDescent="0.3">
      <c r="A16" s="63" t="s">
        <v>19</v>
      </c>
      <c r="B16" s="64">
        <f>VLOOKUP($A16,'Return Data'!$B$7:$R$1700,3,0)</f>
        <v>44015</v>
      </c>
      <c r="C16" s="65">
        <f>VLOOKUP($A16,'Return Data'!$B$7:$R$1700,4,0)</f>
        <v>69.070999999999998</v>
      </c>
      <c r="D16" s="65">
        <f>VLOOKUP($A16,'Return Data'!$B$7:$R$1700,10,0)</f>
        <v>29.595199999999998</v>
      </c>
      <c r="E16" s="66">
        <f t="shared" si="0"/>
        <v>8</v>
      </c>
      <c r="F16" s="65">
        <f>VLOOKUP($A16,'Return Data'!$B$7:$R$1700,11,0)</f>
        <v>-13.6685</v>
      </c>
      <c r="G16" s="66">
        <f t="shared" ref="G16:I16" si="23">RANK(F16,F$8:F$23,0)</f>
        <v>11</v>
      </c>
      <c r="H16" s="65">
        <f>VLOOKUP($A16,'Return Data'!$B$7:$R$1700,12,0)</f>
        <v>-8.0325000000000006</v>
      </c>
      <c r="I16" s="66">
        <f t="shared" si="23"/>
        <v>10</v>
      </c>
      <c r="J16" s="65">
        <f>VLOOKUP($A16,'Return Data'!$B$7:$R$1700,13,0)</f>
        <v>-12.9985</v>
      </c>
      <c r="K16" s="66">
        <f t="shared" ref="K16" si="24">RANK(J16,J$8:J$23,0)</f>
        <v>10</v>
      </c>
      <c r="L16" s="65">
        <f>VLOOKUP($A16,'Return Data'!$B$7:$R$1700,17,0)</f>
        <v>-2.9357000000000002</v>
      </c>
      <c r="M16" s="66">
        <f t="shared" ref="M16" si="25">RANK(L16,L$8:L$23,0)</f>
        <v>5</v>
      </c>
      <c r="N16" s="65">
        <f>VLOOKUP($A16,'Return Data'!$B$7:$R$1700,14,0)</f>
        <v>0.89439999999999997</v>
      </c>
      <c r="O16" s="66">
        <f t="shared" si="13"/>
        <v>4</v>
      </c>
      <c r="P16" s="65">
        <f>VLOOKUP($A16,'Return Data'!$B$7:$R$1700,15,0)</f>
        <v>4.7779999999999996</v>
      </c>
      <c r="Q16" s="66">
        <f t="shared" si="4"/>
        <v>5</v>
      </c>
      <c r="R16" s="65">
        <f>VLOOKUP($A16,'Return Data'!$B$7:$R$1700,16,0)</f>
        <v>9.7614999999999998</v>
      </c>
      <c r="S16" s="67">
        <f t="shared" si="4"/>
        <v>8</v>
      </c>
    </row>
    <row r="17" spans="1:19" s="68" customFormat="1" x14ac:dyDescent="0.3">
      <c r="A17" s="63" t="s">
        <v>20</v>
      </c>
      <c r="B17" s="64">
        <f>VLOOKUP($A17,'Return Data'!$B$7:$R$1700,3,0)</f>
        <v>44015</v>
      </c>
      <c r="C17" s="65">
        <f>VLOOKUP($A17,'Return Data'!$B$7:$R$1700,4,0)</f>
        <v>45.44</v>
      </c>
      <c r="D17" s="65">
        <f>VLOOKUP($A17,'Return Data'!$B$7:$R$1700,10,0)</f>
        <v>28.907800000000002</v>
      </c>
      <c r="E17" s="66">
        <f t="shared" si="0"/>
        <v>10</v>
      </c>
      <c r="F17" s="65">
        <f>VLOOKUP($A17,'Return Data'!$B$7:$R$1700,11,0)</f>
        <v>-16.053899999999999</v>
      </c>
      <c r="G17" s="66">
        <f t="shared" ref="G17:I17" si="26">RANK(F17,F$8:F$23,0)</f>
        <v>14</v>
      </c>
      <c r="H17" s="65">
        <f>VLOOKUP($A17,'Return Data'!$B$7:$R$1700,12,0)</f>
        <v>-10.1799</v>
      </c>
      <c r="I17" s="66">
        <f t="shared" si="26"/>
        <v>13</v>
      </c>
      <c r="J17" s="65">
        <f>VLOOKUP($A17,'Return Data'!$B$7:$R$1700,13,0)</f>
        <v>-18.915099999999999</v>
      </c>
      <c r="K17" s="66">
        <f t="shared" ref="K17" si="27">RANK(J17,J$8:J$23,0)</f>
        <v>13</v>
      </c>
      <c r="L17" s="65">
        <f>VLOOKUP($A17,'Return Data'!$B$7:$R$1700,17,0)</f>
        <v>-7.0103</v>
      </c>
      <c r="M17" s="66">
        <f t="shared" ref="M17" si="28">RANK(L17,L$8:L$23,0)</f>
        <v>9</v>
      </c>
      <c r="N17" s="65">
        <f>VLOOKUP($A17,'Return Data'!$B$7:$R$1700,14,0)</f>
        <v>-2.7050000000000001</v>
      </c>
      <c r="O17" s="66">
        <f t="shared" si="13"/>
        <v>8</v>
      </c>
      <c r="P17" s="65">
        <f>VLOOKUP($A17,'Return Data'!$B$7:$R$1700,15,0)</f>
        <v>3.0581999999999998</v>
      </c>
      <c r="Q17" s="66">
        <f t="shared" si="4"/>
        <v>8</v>
      </c>
      <c r="R17" s="65">
        <f>VLOOKUP($A17,'Return Data'!$B$7:$R$1700,16,0)</f>
        <v>11.152100000000001</v>
      </c>
      <c r="S17" s="67">
        <f t="shared" si="4"/>
        <v>6</v>
      </c>
    </row>
    <row r="18" spans="1:19" s="68" customFormat="1" x14ac:dyDescent="0.3">
      <c r="A18" s="63" t="s">
        <v>21</v>
      </c>
      <c r="B18" s="64">
        <f>VLOOKUP($A18,'Return Data'!$B$7:$R$1700,3,0)</f>
        <v>44015</v>
      </c>
      <c r="C18" s="65">
        <f>VLOOKUP($A18,'Return Data'!$B$7:$R$1700,4,0)</f>
        <v>132.1969</v>
      </c>
      <c r="D18" s="65">
        <f>VLOOKUP($A18,'Return Data'!$B$7:$R$1700,10,0)</f>
        <v>31.787400000000002</v>
      </c>
      <c r="E18" s="66">
        <f t="shared" si="0"/>
        <v>5</v>
      </c>
      <c r="F18" s="65">
        <f>VLOOKUP($A18,'Return Data'!$B$7:$R$1700,11,0)</f>
        <v>-10.370200000000001</v>
      </c>
      <c r="G18" s="66">
        <f t="shared" ref="G18:I18" si="29">RANK(F18,F$8:F$23,0)</f>
        <v>3</v>
      </c>
      <c r="H18" s="65">
        <f>VLOOKUP($A18,'Return Data'!$B$7:$R$1700,12,0)</f>
        <v>-4.87</v>
      </c>
      <c r="I18" s="66">
        <f t="shared" si="29"/>
        <v>4</v>
      </c>
      <c r="J18" s="65">
        <f>VLOOKUP($A18,'Return Data'!$B$7:$R$1700,13,0)</f>
        <v>-7.7954999999999997</v>
      </c>
      <c r="K18" s="66">
        <f t="shared" ref="K18" si="30">RANK(J18,J$8:J$23,0)</f>
        <v>6</v>
      </c>
      <c r="L18" s="65">
        <f>VLOOKUP($A18,'Return Data'!$B$7:$R$1700,17,0)</f>
        <v>-2.9026000000000001</v>
      </c>
      <c r="M18" s="66">
        <f t="shared" ref="M18" si="31">RANK(L18,L$8:L$23,0)</f>
        <v>4</v>
      </c>
      <c r="N18" s="65">
        <f>VLOOKUP($A18,'Return Data'!$B$7:$R$1700,14,0)</f>
        <v>1.1561999999999999</v>
      </c>
      <c r="O18" s="66">
        <f t="shared" si="13"/>
        <v>3</v>
      </c>
      <c r="P18" s="65">
        <f>VLOOKUP($A18,'Return Data'!$B$7:$R$1700,15,0)</f>
        <v>7.8898999999999999</v>
      </c>
      <c r="Q18" s="66">
        <f t="shared" si="4"/>
        <v>1</v>
      </c>
      <c r="R18" s="65">
        <f>VLOOKUP($A18,'Return Data'!$B$7:$R$1700,16,0)</f>
        <v>13.6081</v>
      </c>
      <c r="S18" s="67">
        <f t="shared" si="4"/>
        <v>2</v>
      </c>
    </row>
    <row r="19" spans="1:19" s="68" customFormat="1" x14ac:dyDescent="0.3">
      <c r="A19" s="63" t="s">
        <v>22</v>
      </c>
      <c r="B19" s="64">
        <f>VLOOKUP($A19,'Return Data'!$B$7:$R$1700,3,0)</f>
        <v>44015</v>
      </c>
      <c r="C19" s="65">
        <f>VLOOKUP($A19,'Return Data'!$B$7:$R$1700,4,0)</f>
        <v>9.5330999999999992</v>
      </c>
      <c r="D19" s="65">
        <f>VLOOKUP($A19,'Return Data'!$B$7:$R$1700,10,0)</f>
        <v>24.790199999999999</v>
      </c>
      <c r="E19" s="66">
        <f t="shared" si="0"/>
        <v>14</v>
      </c>
      <c r="F19" s="65">
        <f>VLOOKUP($A19,'Return Data'!$B$7:$R$1700,11,0)</f>
        <v>-11.3728</v>
      </c>
      <c r="G19" s="66">
        <f t="shared" ref="G19:I19" si="32">RANK(F19,F$8:F$23,0)</f>
        <v>7</v>
      </c>
      <c r="H19" s="65">
        <f>VLOOKUP($A19,'Return Data'!$B$7:$R$1700,12,0)</f>
        <v>-6.5125999999999999</v>
      </c>
      <c r="I19" s="66">
        <f t="shared" si="32"/>
        <v>8</v>
      </c>
      <c r="J19" s="65">
        <f>VLOOKUP($A19,'Return Data'!$B$7:$R$1700,13,0)</f>
        <v>-6.3776000000000002</v>
      </c>
      <c r="K19" s="66">
        <f t="shared" ref="K19" si="33">RANK(J19,J$8:J$23,0)</f>
        <v>3</v>
      </c>
      <c r="L19" s="65"/>
      <c r="M19" s="66"/>
      <c r="N19" s="65"/>
      <c r="O19" s="66"/>
      <c r="P19" s="65"/>
      <c r="Q19" s="66"/>
      <c r="R19" s="65">
        <f>VLOOKUP($A19,'Return Data'!$B$7:$R$1700,16,0)</f>
        <v>-2.3915000000000002</v>
      </c>
      <c r="S19" s="67">
        <f t="shared" si="4"/>
        <v>14</v>
      </c>
    </row>
    <row r="20" spans="1:19" s="68" customFormat="1" x14ac:dyDescent="0.3">
      <c r="A20" s="63" t="s">
        <v>23</v>
      </c>
      <c r="B20" s="64">
        <f>VLOOKUP($A20,'Return Data'!$B$7:$R$1700,3,0)</f>
        <v>44015</v>
      </c>
      <c r="C20" s="65">
        <f>VLOOKUP($A20,'Return Data'!$B$7:$R$1700,4,0)</f>
        <v>9.3353999999999999</v>
      </c>
      <c r="D20" s="65">
        <f>VLOOKUP($A20,'Return Data'!$B$7:$R$1700,10,0)</f>
        <v>23.726299999999998</v>
      </c>
      <c r="E20" s="66">
        <f t="shared" si="0"/>
        <v>16</v>
      </c>
      <c r="F20" s="65">
        <f>VLOOKUP($A20,'Return Data'!$B$7:$R$1700,11,0)</f>
        <v>-10.4758</v>
      </c>
      <c r="G20" s="66">
        <f t="shared" ref="G20:I20" si="34">RANK(F20,F$8:F$23,0)</f>
        <v>4</v>
      </c>
      <c r="H20" s="65">
        <f>VLOOKUP($A20,'Return Data'!$B$7:$R$1700,12,0)</f>
        <v>-5.7830000000000004</v>
      </c>
      <c r="I20" s="66">
        <f t="shared" si="34"/>
        <v>6</v>
      </c>
      <c r="J20" s="65">
        <f>VLOOKUP($A20,'Return Data'!$B$7:$R$1700,13,0)</f>
        <v>-5.3971999999999998</v>
      </c>
      <c r="K20" s="66">
        <f t="shared" ref="K20" si="35">RANK(J20,J$8:J$23,0)</f>
        <v>1</v>
      </c>
      <c r="L20" s="65"/>
      <c r="M20" s="66"/>
      <c r="N20" s="65"/>
      <c r="O20" s="66"/>
      <c r="P20" s="65"/>
      <c r="Q20" s="66"/>
      <c r="R20" s="65">
        <f>VLOOKUP($A20,'Return Data'!$B$7:$R$1700,16,0)</f>
        <v>-3.5224000000000002</v>
      </c>
      <c r="S20" s="67">
        <f t="shared" si="4"/>
        <v>16</v>
      </c>
    </row>
    <row r="21" spans="1:19" s="68" customFormat="1" x14ac:dyDescent="0.3">
      <c r="A21" s="63" t="s">
        <v>24</v>
      </c>
      <c r="B21" s="64">
        <f>VLOOKUP($A21,'Return Data'!$B$7:$R$1700,3,0)</f>
        <v>44015</v>
      </c>
      <c r="C21" s="65">
        <f>VLOOKUP($A21,'Return Data'!$B$7:$R$1700,4,0)</f>
        <v>210.19479999999999</v>
      </c>
      <c r="D21" s="65">
        <f>VLOOKUP($A21,'Return Data'!$B$7:$R$1700,10,0)</f>
        <v>29.504200000000001</v>
      </c>
      <c r="E21" s="66">
        <f t="shared" si="0"/>
        <v>9</v>
      </c>
      <c r="F21" s="65">
        <f>VLOOKUP($A21,'Return Data'!$B$7:$R$1700,11,0)</f>
        <v>-18.8627</v>
      </c>
      <c r="G21" s="66">
        <f t="shared" ref="G21:I21" si="36">RANK(F21,F$8:F$23,0)</f>
        <v>15</v>
      </c>
      <c r="H21" s="65">
        <f>VLOOKUP($A21,'Return Data'!$B$7:$R$1700,12,0)</f>
        <v>-11.553699999999999</v>
      </c>
      <c r="I21" s="66">
        <f t="shared" si="36"/>
        <v>15</v>
      </c>
      <c r="J21" s="65">
        <f>VLOOKUP($A21,'Return Data'!$B$7:$R$1700,13,0)</f>
        <v>-20.072900000000001</v>
      </c>
      <c r="K21" s="66">
        <f t="shared" ref="K21" si="37">RANK(J21,J$8:J$23,0)</f>
        <v>14</v>
      </c>
      <c r="L21" s="65">
        <f>VLOOKUP($A21,'Return Data'!$B$7:$R$1700,17,0)</f>
        <v>-10.45</v>
      </c>
      <c r="M21" s="66">
        <f t="shared" ref="M21" si="38">RANK(L21,L$8:L$23,0)</f>
        <v>10</v>
      </c>
      <c r="N21" s="65">
        <f>VLOOKUP($A21,'Return Data'!$B$7:$R$1700,14,0)</f>
        <v>-5.5617000000000001</v>
      </c>
      <c r="O21" s="66">
        <f>RANK(N21,N$8:N$23,0)</f>
        <v>9</v>
      </c>
      <c r="P21" s="65">
        <f>VLOOKUP($A21,'Return Data'!$B$7:$R$1700,15,0)</f>
        <v>1.8814</v>
      </c>
      <c r="Q21" s="66">
        <f t="shared" si="4"/>
        <v>11</v>
      </c>
      <c r="R21" s="65">
        <f>VLOOKUP($A21,'Return Data'!$B$7:$R$1700,16,0)</f>
        <v>7.0631000000000004</v>
      </c>
      <c r="S21" s="67">
        <f t="shared" si="4"/>
        <v>11</v>
      </c>
    </row>
    <row r="22" spans="1:19" s="68" customFormat="1" x14ac:dyDescent="0.3">
      <c r="A22" s="63" t="s">
        <v>25</v>
      </c>
      <c r="B22" s="64">
        <f>VLOOKUP($A22,'Return Data'!$B$7:$R$1700,3,0)</f>
        <v>44015</v>
      </c>
      <c r="C22" s="65">
        <f>VLOOKUP($A22,'Return Data'!$B$7:$R$1700,4,0)</f>
        <v>9.9700000000000006</v>
      </c>
      <c r="D22" s="65">
        <f>VLOOKUP($A22,'Return Data'!$B$7:$R$1700,10,0)</f>
        <v>32.756300000000003</v>
      </c>
      <c r="E22" s="66">
        <f t="shared" si="0"/>
        <v>4</v>
      </c>
      <c r="F22" s="65">
        <f>VLOOKUP($A22,'Return Data'!$B$7:$R$1700,11,0)</f>
        <v>-9.1158000000000001</v>
      </c>
      <c r="G22" s="66">
        <f t="shared" ref="G22:I22" si="39">RANK(F22,F$8:F$23,0)</f>
        <v>2</v>
      </c>
      <c r="H22" s="65">
        <f>VLOOKUP($A22,'Return Data'!$B$7:$R$1700,12,0)</f>
        <v>-1.1893</v>
      </c>
      <c r="I22" s="66">
        <f t="shared" si="39"/>
        <v>2</v>
      </c>
      <c r="J22" s="65">
        <f>VLOOKUP($A22,'Return Data'!$B$7:$R$1700,13,0)</f>
        <v>-7.6852</v>
      </c>
      <c r="K22" s="66">
        <f t="shared" ref="K22" si="40">RANK(J22,J$8:J$23,0)</f>
        <v>5</v>
      </c>
      <c r="L22" s="65"/>
      <c r="M22" s="66"/>
      <c r="N22" s="65"/>
      <c r="O22" s="66"/>
      <c r="P22" s="65"/>
      <c r="Q22" s="66"/>
      <c r="R22" s="65">
        <f>VLOOKUP($A22,'Return Data'!$B$7:$R$1700,16,0)</f>
        <v>-0.19020000000000001</v>
      </c>
      <c r="S22" s="67">
        <f t="shared" si="4"/>
        <v>13</v>
      </c>
    </row>
    <row r="23" spans="1:19" s="68" customFormat="1" x14ac:dyDescent="0.3">
      <c r="A23" s="63" t="s">
        <v>26</v>
      </c>
      <c r="B23" s="64">
        <f>VLOOKUP($A23,'Return Data'!$B$7:$R$1700,3,0)</f>
        <v>44015</v>
      </c>
      <c r="C23" s="65">
        <f>VLOOKUP($A23,'Return Data'!$B$7:$R$1700,4,0)</f>
        <v>61.165900000000001</v>
      </c>
      <c r="D23" s="65">
        <f>VLOOKUP($A23,'Return Data'!$B$7:$R$1700,10,0)</f>
        <v>29.695900000000002</v>
      </c>
      <c r="E23" s="66">
        <f t="shared" si="0"/>
        <v>7</v>
      </c>
      <c r="F23" s="65">
        <f>VLOOKUP($A23,'Return Data'!$B$7:$R$1700,11,0)</f>
        <v>-10.4802</v>
      </c>
      <c r="G23" s="66">
        <f t="shared" ref="G23:I23" si="41">RANK(F23,F$8:F$23,0)</f>
        <v>5</v>
      </c>
      <c r="H23" s="65">
        <f>VLOOKUP($A23,'Return Data'!$B$7:$R$1700,12,0)</f>
        <v>-1.9159999999999999</v>
      </c>
      <c r="I23" s="66">
        <f t="shared" si="41"/>
        <v>3</v>
      </c>
      <c r="J23" s="65">
        <f>VLOOKUP($A23,'Return Data'!$B$7:$R$1700,13,0)</f>
        <v>-5.5553999999999997</v>
      </c>
      <c r="K23" s="66">
        <f t="shared" ref="K23" si="42">RANK(J23,J$8:J$23,0)</f>
        <v>2</v>
      </c>
      <c r="L23" s="65">
        <f>VLOOKUP($A23,'Return Data'!$B$7:$R$1700,17,0)</f>
        <v>-0.66269999999999996</v>
      </c>
      <c r="M23" s="66">
        <f t="shared" ref="M23" si="43">RANK(L23,L$8:L$23,0)</f>
        <v>1</v>
      </c>
      <c r="N23" s="65">
        <f>VLOOKUP($A23,'Return Data'!$B$7:$R$1700,14,0)</f>
        <v>3.6219999999999999</v>
      </c>
      <c r="O23" s="66">
        <f>RANK(N23,N$8:N$23,0)</f>
        <v>1</v>
      </c>
      <c r="P23" s="65">
        <f>VLOOKUP($A23,'Return Data'!$B$7:$R$1700,15,0)</f>
        <v>4.4316000000000004</v>
      </c>
      <c r="Q23" s="66">
        <f t="shared" si="4"/>
        <v>7</v>
      </c>
      <c r="R23" s="65">
        <f>VLOOKUP($A23,'Return Data'!$B$7:$R$1700,16,0)</f>
        <v>8.8557000000000006</v>
      </c>
      <c r="S23" s="67">
        <f t="shared" si="4"/>
        <v>9</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29.208299999999998</v>
      </c>
      <c r="E25" s="74"/>
      <c r="F25" s="75">
        <f>AVERAGE(F8:F23)</f>
        <v>-12.882206249999999</v>
      </c>
      <c r="G25" s="74"/>
      <c r="H25" s="75">
        <f>AVERAGE(H8:H23)</f>
        <v>-7.0619125000000018</v>
      </c>
      <c r="I25" s="74"/>
      <c r="J25" s="75">
        <f>AVERAGE(J8:J23)</f>
        <v>-12.340187500000001</v>
      </c>
      <c r="K25" s="74"/>
      <c r="L25" s="75">
        <f>AVERAGE(L8:L23)</f>
        <v>-6.2608750000000013</v>
      </c>
      <c r="M25" s="74"/>
      <c r="N25" s="75">
        <f>AVERAGE(N8:N23)</f>
        <v>-1.9801416666666671</v>
      </c>
      <c r="O25" s="74"/>
      <c r="P25" s="75">
        <f>AVERAGE(P8:P23)</f>
        <v>4.3574181818181819</v>
      </c>
      <c r="Q25" s="74"/>
      <c r="R25" s="75">
        <f>AVERAGE(R8:R23)</f>
        <v>7.1411312499999999</v>
      </c>
      <c r="S25" s="76"/>
    </row>
    <row r="26" spans="1:19" s="68" customFormat="1" x14ac:dyDescent="0.3">
      <c r="A26" s="73" t="s">
        <v>28</v>
      </c>
      <c r="B26" s="74"/>
      <c r="C26" s="74"/>
      <c r="D26" s="75">
        <f>MIN(D8:D23)</f>
        <v>23.726299999999998</v>
      </c>
      <c r="E26" s="74"/>
      <c r="F26" s="75">
        <f>MIN(F8:F23)</f>
        <v>-20.081499999999998</v>
      </c>
      <c r="G26" s="74"/>
      <c r="H26" s="75">
        <f>MIN(H8:H23)</f>
        <v>-14.294600000000001</v>
      </c>
      <c r="I26" s="74"/>
      <c r="J26" s="75">
        <f>MIN(J8:J23)</f>
        <v>-23.4955</v>
      </c>
      <c r="K26" s="74"/>
      <c r="L26" s="75">
        <f>MIN(L8:L23)</f>
        <v>-14.723100000000001</v>
      </c>
      <c r="M26" s="74"/>
      <c r="N26" s="75">
        <f>MIN(N8:N23)</f>
        <v>-8.1616999999999997</v>
      </c>
      <c r="O26" s="74"/>
      <c r="P26" s="75">
        <f>MIN(P8:P23)</f>
        <v>1.8814</v>
      </c>
      <c r="Q26" s="74"/>
      <c r="R26" s="75">
        <f>MIN(R8:R23)</f>
        <v>-3.5224000000000002</v>
      </c>
      <c r="S26" s="76"/>
    </row>
    <row r="27" spans="1:19" s="68" customFormat="1" ht="15" thickBot="1" x14ac:dyDescent="0.35">
      <c r="A27" s="77" t="s">
        <v>29</v>
      </c>
      <c r="B27" s="78"/>
      <c r="C27" s="78"/>
      <c r="D27" s="79">
        <f>MAX(D8:D23)</f>
        <v>34.300600000000003</v>
      </c>
      <c r="E27" s="78"/>
      <c r="F27" s="79">
        <f>MAX(F8:F23)</f>
        <v>-4.4720000000000004</v>
      </c>
      <c r="G27" s="78"/>
      <c r="H27" s="79">
        <f>MAX(H8:H23)</f>
        <v>-0.13669999999999999</v>
      </c>
      <c r="I27" s="78"/>
      <c r="J27" s="79">
        <f>MAX(J8:J23)</f>
        <v>-5.3971999999999998</v>
      </c>
      <c r="K27" s="78"/>
      <c r="L27" s="79">
        <f>MAX(L8:L23)</f>
        <v>-0.66269999999999996</v>
      </c>
      <c r="M27" s="78"/>
      <c r="N27" s="79">
        <f>MAX(N8:N23)</f>
        <v>3.6219999999999999</v>
      </c>
      <c r="O27" s="78"/>
      <c r="P27" s="79">
        <f>MAX(P8:P23)</f>
        <v>7.8898999999999999</v>
      </c>
      <c r="Q27" s="78"/>
      <c r="R27" s="79">
        <f>MAX(R8:R23)</f>
        <v>14.2461</v>
      </c>
      <c r="S27" s="80"/>
    </row>
    <row r="28" spans="1:19" x14ac:dyDescent="0.3">
      <c r="A28" s="112" t="s">
        <v>433</v>
      </c>
    </row>
    <row r="29" spans="1:19" x14ac:dyDescent="0.3">
      <c r="A29" s="14" t="s">
        <v>340</v>
      </c>
    </row>
  </sheetData>
  <sheetProtection algorithmName="SHA-512" hashValue="VRwnPfvDJEme5fI3O8zm8tNKa4g2JfUOY7ulZRJnxLbAQDs9xvz82zejhaCB7zRwp3GRb22vztJv+PADjYAVAw==" saltValue="Yr/XcWiCP886lHa6z2zeyg=="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dimension ref="A1:T3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1659</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1188</v>
      </c>
      <c r="B8" s="64">
        <f>VLOOKUP($A8,'Return Data'!$B$7:$R$1700,3,0)</f>
        <v>44015</v>
      </c>
      <c r="C8" s="65">
        <f>VLOOKUP($A8,'Return Data'!$B$7:$R$1700,4,0)</f>
        <v>252.17</v>
      </c>
      <c r="D8" s="65">
        <f>VLOOKUP($A8,'Return Data'!$B$7:$R$1700,10,0)</f>
        <v>26.42</v>
      </c>
      <c r="E8" s="66">
        <f t="shared" ref="E8:E33" si="0">RANK(D8,D$8:D$33,0)</f>
        <v>16</v>
      </c>
      <c r="F8" s="65">
        <f>VLOOKUP($A8,'Return Data'!$B$7:$R$1700,11,0)</f>
        <v>-14.7844</v>
      </c>
      <c r="G8" s="66">
        <f t="shared" ref="G8:G25" si="1">RANK(F8,F$8:F$33,0)</f>
        <v>21</v>
      </c>
      <c r="H8" s="65">
        <f>VLOOKUP($A8,'Return Data'!$B$7:$R$1700,12,0)</f>
        <v>-8.8191000000000006</v>
      </c>
      <c r="I8" s="66">
        <f t="shared" ref="I8:I25" si="2">RANK(H8,H$8:H$33,0)</f>
        <v>21</v>
      </c>
      <c r="J8" s="65">
        <f>VLOOKUP($A8,'Return Data'!$B$7:$R$1700,13,0)</f>
        <v>-16.419699999999999</v>
      </c>
      <c r="K8" s="66">
        <f t="shared" ref="K8:K21" si="3">RANK(J8,J$8:J$33,0)</f>
        <v>23</v>
      </c>
      <c r="L8" s="65">
        <f>VLOOKUP($A8,'Return Data'!$B$7:$R$1700,17,0)</f>
        <v>-9.7637</v>
      </c>
      <c r="M8" s="66">
        <f t="shared" ref="M8:M21" si="4">RANK(L8,L$8:L$33,0)</f>
        <v>23</v>
      </c>
      <c r="N8" s="65">
        <f>VLOOKUP($A8,'Return Data'!$B$7:$R$1700,14,0)</f>
        <v>-5.9218000000000002</v>
      </c>
      <c r="O8" s="66">
        <f t="shared" ref="O8:O20" si="5">RANK(N8,N$8:N$33,0)</f>
        <v>22</v>
      </c>
      <c r="P8" s="65">
        <f>VLOOKUP($A8,'Return Data'!$B$7:$R$1700,15,0)</f>
        <v>2.4927999999999999</v>
      </c>
      <c r="Q8" s="66">
        <f t="shared" ref="Q8:Q16" si="6">RANK(P8,P$8:P$33,0)</f>
        <v>19</v>
      </c>
      <c r="R8" s="65">
        <f>VLOOKUP($A8,'Return Data'!$B$7:$R$1700,16,0)</f>
        <v>10.4057</v>
      </c>
      <c r="S8" s="67">
        <f t="shared" ref="S8:S33" si="7">RANK(R8,R$8:R$33,0)</f>
        <v>20</v>
      </c>
    </row>
    <row r="9" spans="1:20" x14ac:dyDescent="0.3">
      <c r="A9" s="63" t="s">
        <v>1189</v>
      </c>
      <c r="B9" s="64">
        <f>VLOOKUP($A9,'Return Data'!$B$7:$R$1700,3,0)</f>
        <v>44015</v>
      </c>
      <c r="C9" s="65">
        <f>VLOOKUP($A9,'Return Data'!$B$7:$R$1700,4,0)</f>
        <v>41.53</v>
      </c>
      <c r="D9" s="65">
        <f>VLOOKUP($A9,'Return Data'!$B$7:$R$1700,10,0)</f>
        <v>19.8903</v>
      </c>
      <c r="E9" s="66">
        <f t="shared" si="0"/>
        <v>26</v>
      </c>
      <c r="F9" s="65">
        <f>VLOOKUP($A9,'Return Data'!$B$7:$R$1700,11,0)</f>
        <v>-3.665</v>
      </c>
      <c r="G9" s="66">
        <f t="shared" si="1"/>
        <v>5</v>
      </c>
      <c r="H9" s="65">
        <f>VLOOKUP($A9,'Return Data'!$B$7:$R$1700,12,0)</f>
        <v>2.3915000000000002</v>
      </c>
      <c r="I9" s="66">
        <f t="shared" si="2"/>
        <v>6</v>
      </c>
      <c r="J9" s="65">
        <f>VLOOKUP($A9,'Return Data'!$B$7:$R$1700,13,0)</f>
        <v>3.9289000000000001</v>
      </c>
      <c r="K9" s="66">
        <f t="shared" si="3"/>
        <v>2</v>
      </c>
      <c r="L9" s="65">
        <f>VLOOKUP($A9,'Return Data'!$B$7:$R$1700,17,0)</f>
        <v>6.5712000000000002</v>
      </c>
      <c r="M9" s="66">
        <f t="shared" si="4"/>
        <v>1</v>
      </c>
      <c r="N9" s="65">
        <f>VLOOKUP($A9,'Return Data'!$B$7:$R$1700,14,0)</f>
        <v>9.9459999999999997</v>
      </c>
      <c r="O9" s="66">
        <f t="shared" si="5"/>
        <v>1</v>
      </c>
      <c r="P9" s="65">
        <f>VLOOKUP($A9,'Return Data'!$B$7:$R$1700,15,0)</f>
        <v>8.9909999999999997</v>
      </c>
      <c r="Q9" s="66">
        <f t="shared" si="6"/>
        <v>2</v>
      </c>
      <c r="R9" s="65">
        <f>VLOOKUP($A9,'Return Data'!$B$7:$R$1700,16,0)</f>
        <v>15.931800000000001</v>
      </c>
      <c r="S9" s="67">
        <f t="shared" si="7"/>
        <v>2</v>
      </c>
    </row>
    <row r="10" spans="1:20" x14ac:dyDescent="0.3">
      <c r="A10" s="63" t="s">
        <v>1192</v>
      </c>
      <c r="B10" s="64">
        <f>VLOOKUP($A10,'Return Data'!$B$7:$R$1700,3,0)</f>
        <v>44015</v>
      </c>
      <c r="C10" s="65">
        <f>VLOOKUP($A10,'Return Data'!$B$7:$R$1700,4,0)</f>
        <v>9.0299999999999994</v>
      </c>
      <c r="D10" s="65">
        <f>VLOOKUP($A10,'Return Data'!$B$7:$R$1700,10,0)</f>
        <v>26.648</v>
      </c>
      <c r="E10" s="66">
        <f t="shared" si="0"/>
        <v>15</v>
      </c>
      <c r="F10" s="65">
        <f>VLOOKUP($A10,'Return Data'!$B$7:$R$1700,11,0)</f>
        <v>-3.5255999999999998</v>
      </c>
      <c r="G10" s="66">
        <f t="shared" si="1"/>
        <v>4</v>
      </c>
      <c r="H10" s="65">
        <f>VLOOKUP($A10,'Return Data'!$B$7:$R$1700,12,0)</f>
        <v>-0.76919999999999999</v>
      </c>
      <c r="I10" s="66">
        <f t="shared" si="2"/>
        <v>11</v>
      </c>
      <c r="J10" s="65">
        <f>VLOOKUP($A10,'Return Data'!$B$7:$R$1700,13,0)</f>
        <v>-4.1401000000000003</v>
      </c>
      <c r="K10" s="66">
        <f t="shared" si="3"/>
        <v>9</v>
      </c>
      <c r="L10" s="65">
        <f>VLOOKUP($A10,'Return Data'!$B$7:$R$1700,17,0)</f>
        <v>-3.6099000000000001</v>
      </c>
      <c r="M10" s="66">
        <f t="shared" si="4"/>
        <v>13</v>
      </c>
      <c r="N10" s="65">
        <f>VLOOKUP($A10,'Return Data'!$B$7:$R$1700,14,0)</f>
        <v>-3.6900000000000002E-2</v>
      </c>
      <c r="O10" s="66">
        <f t="shared" si="5"/>
        <v>11</v>
      </c>
      <c r="P10" s="65">
        <f>VLOOKUP($A10,'Return Data'!$B$7:$R$1700,15,0)</f>
        <v>0.70030000000000003</v>
      </c>
      <c r="Q10" s="66">
        <f t="shared" si="6"/>
        <v>21</v>
      </c>
      <c r="R10" s="65">
        <f>VLOOKUP($A10,'Return Data'!$B$7:$R$1700,16,0)</f>
        <v>2.6503999999999999</v>
      </c>
      <c r="S10" s="67">
        <f t="shared" si="7"/>
        <v>23</v>
      </c>
    </row>
    <row r="11" spans="1:20" x14ac:dyDescent="0.3">
      <c r="A11" s="63" t="s">
        <v>1194</v>
      </c>
      <c r="B11" s="64">
        <f>VLOOKUP($A11,'Return Data'!$B$7:$R$1700,3,0)</f>
        <v>44015</v>
      </c>
      <c r="C11" s="65">
        <f>VLOOKUP($A11,'Return Data'!$B$7:$R$1700,4,0)</f>
        <v>33.771999999999998</v>
      </c>
      <c r="D11" s="65">
        <f>VLOOKUP($A11,'Return Data'!$B$7:$R$1700,10,0)</f>
        <v>23.783999999999999</v>
      </c>
      <c r="E11" s="66">
        <f t="shared" si="0"/>
        <v>22</v>
      </c>
      <c r="F11" s="65">
        <f>VLOOKUP($A11,'Return Data'!$B$7:$R$1700,11,0)</f>
        <v>-7.6359000000000004</v>
      </c>
      <c r="G11" s="66">
        <f t="shared" si="1"/>
        <v>13</v>
      </c>
      <c r="H11" s="65">
        <f>VLOOKUP($A11,'Return Data'!$B$7:$R$1700,12,0)</f>
        <v>1.2654000000000001</v>
      </c>
      <c r="I11" s="66">
        <f t="shared" si="2"/>
        <v>7</v>
      </c>
      <c r="J11" s="65">
        <f>VLOOKUP($A11,'Return Data'!$B$7:$R$1700,13,0)</f>
        <v>-3.4672000000000001</v>
      </c>
      <c r="K11" s="66">
        <f t="shared" si="3"/>
        <v>8</v>
      </c>
      <c r="L11" s="65">
        <f>VLOOKUP($A11,'Return Data'!$B$7:$R$1700,17,0)</f>
        <v>0.1615</v>
      </c>
      <c r="M11" s="66">
        <f t="shared" si="4"/>
        <v>6</v>
      </c>
      <c r="N11" s="65">
        <f>VLOOKUP($A11,'Return Data'!$B$7:$R$1700,14,0)</f>
        <v>-0.34960000000000002</v>
      </c>
      <c r="O11" s="66">
        <f t="shared" si="5"/>
        <v>12</v>
      </c>
      <c r="P11" s="65">
        <f>VLOOKUP($A11,'Return Data'!$B$7:$R$1700,15,0)</f>
        <v>5.5225</v>
      </c>
      <c r="Q11" s="66">
        <f t="shared" si="6"/>
        <v>11</v>
      </c>
      <c r="R11" s="65">
        <f>VLOOKUP($A11,'Return Data'!$B$7:$R$1700,16,0)</f>
        <v>14.202199999999999</v>
      </c>
      <c r="S11" s="67">
        <f t="shared" si="7"/>
        <v>13</v>
      </c>
    </row>
    <row r="12" spans="1:20" x14ac:dyDescent="0.3">
      <c r="A12" s="63" t="s">
        <v>1195</v>
      </c>
      <c r="B12" s="64">
        <f>VLOOKUP($A12,'Return Data'!$B$7:$R$1700,3,0)</f>
        <v>44015</v>
      </c>
      <c r="C12" s="65">
        <f>VLOOKUP($A12,'Return Data'!$B$7:$R$1700,4,0)</f>
        <v>57.469000000000001</v>
      </c>
      <c r="D12" s="65">
        <f>VLOOKUP($A12,'Return Data'!$B$7:$R$1700,10,0)</f>
        <v>27.814</v>
      </c>
      <c r="E12" s="66">
        <f t="shared" si="0"/>
        <v>12</v>
      </c>
      <c r="F12" s="65">
        <f>VLOOKUP($A12,'Return Data'!$B$7:$R$1700,11,0)</f>
        <v>-5.8795999999999999</v>
      </c>
      <c r="G12" s="66">
        <f t="shared" si="1"/>
        <v>7</v>
      </c>
      <c r="H12" s="65">
        <f>VLOOKUP($A12,'Return Data'!$B$7:$R$1700,12,0)</f>
        <v>2.5352999999999999</v>
      </c>
      <c r="I12" s="66">
        <f t="shared" si="2"/>
        <v>5</v>
      </c>
      <c r="J12" s="65">
        <f>VLOOKUP($A12,'Return Data'!$B$7:$R$1700,13,0)</f>
        <v>-0.2084</v>
      </c>
      <c r="K12" s="66">
        <f t="shared" si="3"/>
        <v>4</v>
      </c>
      <c r="L12" s="65">
        <f>VLOOKUP($A12,'Return Data'!$B$7:$R$1700,17,0)</f>
        <v>2.3498000000000001</v>
      </c>
      <c r="M12" s="66">
        <f t="shared" si="4"/>
        <v>4</v>
      </c>
      <c r="N12" s="65">
        <f>VLOOKUP($A12,'Return Data'!$B$7:$R$1700,14,0)</f>
        <v>2.8374999999999999</v>
      </c>
      <c r="O12" s="66">
        <f t="shared" si="5"/>
        <v>4</v>
      </c>
      <c r="P12" s="65">
        <f>VLOOKUP($A12,'Return Data'!$B$7:$R$1700,15,0)</f>
        <v>9.1507000000000005</v>
      </c>
      <c r="Q12" s="66">
        <f t="shared" si="6"/>
        <v>1</v>
      </c>
      <c r="R12" s="65">
        <f>VLOOKUP($A12,'Return Data'!$B$7:$R$1700,16,0)</f>
        <v>14.958600000000001</v>
      </c>
      <c r="S12" s="67">
        <f t="shared" si="7"/>
        <v>6</v>
      </c>
    </row>
    <row r="13" spans="1:20" x14ac:dyDescent="0.3">
      <c r="A13" s="63" t="s">
        <v>1197</v>
      </c>
      <c r="B13" s="64">
        <f>VLOOKUP($A13,'Return Data'!$B$7:$R$1700,3,0)</f>
        <v>44015</v>
      </c>
      <c r="C13" s="65">
        <f>VLOOKUP($A13,'Return Data'!$B$7:$R$1700,4,0)</f>
        <v>26.585000000000001</v>
      </c>
      <c r="D13" s="65">
        <f>VLOOKUP($A13,'Return Data'!$B$7:$R$1700,10,0)</f>
        <v>25.460100000000001</v>
      </c>
      <c r="E13" s="66">
        <f t="shared" si="0"/>
        <v>20</v>
      </c>
      <c r="F13" s="65">
        <f>VLOOKUP($A13,'Return Data'!$B$7:$R$1700,11,0)</f>
        <v>-9.4023000000000003</v>
      </c>
      <c r="G13" s="66">
        <f t="shared" si="1"/>
        <v>14</v>
      </c>
      <c r="H13" s="65">
        <f>VLOOKUP($A13,'Return Data'!$B$7:$R$1700,12,0)</f>
        <v>-2.9142000000000001</v>
      </c>
      <c r="I13" s="66">
        <f t="shared" si="2"/>
        <v>17</v>
      </c>
      <c r="J13" s="65">
        <f>VLOOKUP($A13,'Return Data'!$B$7:$R$1700,13,0)</f>
        <v>-6.7847</v>
      </c>
      <c r="K13" s="66">
        <f t="shared" si="3"/>
        <v>14</v>
      </c>
      <c r="L13" s="65">
        <f>VLOOKUP($A13,'Return Data'!$B$7:$R$1700,17,0)</f>
        <v>-3.6141999999999999</v>
      </c>
      <c r="M13" s="66">
        <f t="shared" si="4"/>
        <v>14</v>
      </c>
      <c r="N13" s="65">
        <f>VLOOKUP($A13,'Return Data'!$B$7:$R$1700,14,0)</f>
        <v>0.85629999999999995</v>
      </c>
      <c r="O13" s="66">
        <f t="shared" si="5"/>
        <v>8</v>
      </c>
      <c r="P13" s="65">
        <f>VLOOKUP($A13,'Return Data'!$B$7:$R$1700,15,0)</f>
        <v>5.5541</v>
      </c>
      <c r="Q13" s="66">
        <f t="shared" si="6"/>
        <v>10</v>
      </c>
      <c r="R13" s="65">
        <f>VLOOKUP($A13,'Return Data'!$B$7:$R$1700,16,0)</f>
        <v>15.2119</v>
      </c>
      <c r="S13" s="67">
        <f t="shared" si="7"/>
        <v>5</v>
      </c>
    </row>
    <row r="14" spans="1:20" x14ac:dyDescent="0.3">
      <c r="A14" s="63" t="s">
        <v>1200</v>
      </c>
      <c r="B14" s="64">
        <f>VLOOKUP($A14,'Return Data'!$B$7:$R$1700,3,0)</f>
        <v>44015</v>
      </c>
      <c r="C14" s="65">
        <f>VLOOKUP($A14,'Return Data'!$B$7:$R$1700,4,0)</f>
        <v>907.05650000000003</v>
      </c>
      <c r="D14" s="65">
        <f>VLOOKUP($A14,'Return Data'!$B$7:$R$1700,10,0)</f>
        <v>26.8825</v>
      </c>
      <c r="E14" s="66">
        <f t="shared" si="0"/>
        <v>14</v>
      </c>
      <c r="F14" s="65">
        <f>VLOOKUP($A14,'Return Data'!$B$7:$R$1700,11,0)</f>
        <v>-12.9922</v>
      </c>
      <c r="G14" s="66">
        <f t="shared" si="1"/>
        <v>20</v>
      </c>
      <c r="H14" s="65">
        <f>VLOOKUP($A14,'Return Data'!$B$7:$R$1700,12,0)</f>
        <v>-7.5834000000000001</v>
      </c>
      <c r="I14" s="66">
        <f t="shared" si="2"/>
        <v>20</v>
      </c>
      <c r="J14" s="65">
        <f>VLOOKUP($A14,'Return Data'!$B$7:$R$1700,13,0)</f>
        <v>-11.567299999999999</v>
      </c>
      <c r="K14" s="66">
        <f t="shared" si="3"/>
        <v>19</v>
      </c>
      <c r="L14" s="65">
        <f>VLOOKUP($A14,'Return Data'!$B$7:$R$1700,17,0)</f>
        <v>-4.3174000000000001</v>
      </c>
      <c r="M14" s="66">
        <f t="shared" si="4"/>
        <v>16</v>
      </c>
      <c r="N14" s="65">
        <f>VLOOKUP($A14,'Return Data'!$B$7:$R$1700,14,0)</f>
        <v>-0.9254</v>
      </c>
      <c r="O14" s="66">
        <f t="shared" si="5"/>
        <v>14</v>
      </c>
      <c r="P14" s="65">
        <f>VLOOKUP($A14,'Return Data'!$B$7:$R$1700,15,0)</f>
        <v>5.6451000000000002</v>
      </c>
      <c r="Q14" s="66">
        <f t="shared" si="6"/>
        <v>9</v>
      </c>
      <c r="R14" s="65">
        <f>VLOOKUP($A14,'Return Data'!$B$7:$R$1700,16,0)</f>
        <v>14.272500000000001</v>
      </c>
      <c r="S14" s="67">
        <f t="shared" si="7"/>
        <v>12</v>
      </c>
    </row>
    <row r="15" spans="1:20" x14ac:dyDescent="0.3">
      <c r="A15" s="63" t="s">
        <v>1202</v>
      </c>
      <c r="B15" s="64">
        <f>VLOOKUP($A15,'Return Data'!$B$7:$R$1700,3,0)</f>
        <v>44015</v>
      </c>
      <c r="C15" s="65">
        <f>VLOOKUP($A15,'Return Data'!$B$7:$R$1700,4,0)</f>
        <v>51.402999999999999</v>
      </c>
      <c r="D15" s="65">
        <f>VLOOKUP($A15,'Return Data'!$B$7:$R$1700,10,0)</f>
        <v>29.078700000000001</v>
      </c>
      <c r="E15" s="66">
        <f t="shared" si="0"/>
        <v>7</v>
      </c>
      <c r="F15" s="65">
        <f>VLOOKUP($A15,'Return Data'!$B$7:$R$1700,11,0)</f>
        <v>-10.3431</v>
      </c>
      <c r="G15" s="66">
        <f t="shared" si="1"/>
        <v>17</v>
      </c>
      <c r="H15" s="65">
        <f>VLOOKUP($A15,'Return Data'!$B$7:$R$1700,12,0)</f>
        <v>-3.9142000000000001</v>
      </c>
      <c r="I15" s="66">
        <f t="shared" si="2"/>
        <v>18</v>
      </c>
      <c r="J15" s="65">
        <f>VLOOKUP($A15,'Return Data'!$B$7:$R$1700,13,0)</f>
        <v>-10.7323</v>
      </c>
      <c r="K15" s="66">
        <f t="shared" si="3"/>
        <v>18</v>
      </c>
      <c r="L15" s="65">
        <f>VLOOKUP($A15,'Return Data'!$B$7:$R$1700,17,0)</f>
        <v>-5.7119999999999997</v>
      </c>
      <c r="M15" s="66">
        <f t="shared" si="4"/>
        <v>19</v>
      </c>
      <c r="N15" s="65">
        <f>VLOOKUP($A15,'Return Data'!$B$7:$R$1700,14,0)</f>
        <v>-1.7158</v>
      </c>
      <c r="O15" s="66">
        <f t="shared" si="5"/>
        <v>16</v>
      </c>
      <c r="P15" s="65">
        <f>VLOOKUP($A15,'Return Data'!$B$7:$R$1700,15,0)</f>
        <v>6.0503</v>
      </c>
      <c r="Q15" s="66">
        <f t="shared" si="6"/>
        <v>7</v>
      </c>
      <c r="R15" s="65">
        <f>VLOOKUP($A15,'Return Data'!$B$7:$R$1700,16,0)</f>
        <v>14.4627</v>
      </c>
      <c r="S15" s="67">
        <f t="shared" si="7"/>
        <v>10</v>
      </c>
    </row>
    <row r="16" spans="1:20" x14ac:dyDescent="0.3">
      <c r="A16" s="63" t="s">
        <v>1204</v>
      </c>
      <c r="B16" s="64">
        <f>VLOOKUP($A16,'Return Data'!$B$7:$R$1700,3,0)</f>
        <v>44015</v>
      </c>
      <c r="C16" s="65">
        <f>VLOOKUP($A16,'Return Data'!$B$7:$R$1700,4,0)</f>
        <v>86.54</v>
      </c>
      <c r="D16" s="65">
        <f>VLOOKUP($A16,'Return Data'!$B$7:$R$1700,10,0)</f>
        <v>31.38</v>
      </c>
      <c r="E16" s="66">
        <f t="shared" si="0"/>
        <v>3</v>
      </c>
      <c r="F16" s="65">
        <f>VLOOKUP($A16,'Return Data'!$B$7:$R$1700,11,0)</f>
        <v>-15.264900000000001</v>
      </c>
      <c r="G16" s="66">
        <f t="shared" si="1"/>
        <v>22</v>
      </c>
      <c r="H16" s="65">
        <f>VLOOKUP($A16,'Return Data'!$B$7:$R$1700,12,0)</f>
        <v>-9.7507999999999999</v>
      </c>
      <c r="I16" s="66">
        <f t="shared" si="2"/>
        <v>23</v>
      </c>
      <c r="J16" s="65">
        <f>VLOOKUP($A16,'Return Data'!$B$7:$R$1700,13,0)</f>
        <v>-14.931699999999999</v>
      </c>
      <c r="K16" s="66">
        <f t="shared" si="3"/>
        <v>22</v>
      </c>
      <c r="L16" s="65">
        <f>VLOOKUP($A16,'Return Data'!$B$7:$R$1700,17,0)</f>
        <v>-6.7774999999999999</v>
      </c>
      <c r="M16" s="66">
        <f t="shared" si="4"/>
        <v>21</v>
      </c>
      <c r="N16" s="65">
        <f>VLOOKUP($A16,'Return Data'!$B$7:$R$1700,14,0)</f>
        <v>-2.4737</v>
      </c>
      <c r="O16" s="66">
        <f t="shared" si="5"/>
        <v>18</v>
      </c>
      <c r="P16" s="65">
        <f>VLOOKUP($A16,'Return Data'!$B$7:$R$1700,15,0)</f>
        <v>3.6341000000000001</v>
      </c>
      <c r="Q16" s="66">
        <f t="shared" si="6"/>
        <v>16</v>
      </c>
      <c r="R16" s="65">
        <f>VLOOKUP($A16,'Return Data'!$B$7:$R$1700,16,0)</f>
        <v>13.2041</v>
      </c>
      <c r="S16" s="67">
        <f t="shared" si="7"/>
        <v>15</v>
      </c>
    </row>
    <row r="17" spans="1:19" x14ac:dyDescent="0.3">
      <c r="A17" s="63" t="s">
        <v>1206</v>
      </c>
      <c r="B17" s="64">
        <f>VLOOKUP($A17,'Return Data'!$B$7:$R$1700,3,0)</f>
        <v>44015</v>
      </c>
      <c r="C17" s="65">
        <f>VLOOKUP($A17,'Return Data'!$B$7:$R$1700,4,0)</f>
        <v>10.35</v>
      </c>
      <c r="D17" s="65">
        <f>VLOOKUP($A17,'Return Data'!$B$7:$R$1700,10,0)</f>
        <v>30.681799999999999</v>
      </c>
      <c r="E17" s="66">
        <f t="shared" si="0"/>
        <v>6</v>
      </c>
      <c r="F17" s="65">
        <f>VLOOKUP($A17,'Return Data'!$B$7:$R$1700,11,0)</f>
        <v>-7.0080999999999998</v>
      </c>
      <c r="G17" s="66">
        <f t="shared" si="1"/>
        <v>9</v>
      </c>
      <c r="H17" s="65">
        <f>VLOOKUP($A17,'Return Data'!$B$7:$R$1700,12,0)</f>
        <v>-2.1739000000000002</v>
      </c>
      <c r="I17" s="66">
        <f t="shared" si="2"/>
        <v>14</v>
      </c>
      <c r="J17" s="65">
        <f>VLOOKUP($A17,'Return Data'!$B$7:$R$1700,13,0)</f>
        <v>-6.6726999999999999</v>
      </c>
      <c r="K17" s="66">
        <f t="shared" si="3"/>
        <v>13</v>
      </c>
      <c r="L17" s="65">
        <f>VLOOKUP($A17,'Return Data'!$B$7:$R$1700,17,0)</f>
        <v>-5.1660000000000004</v>
      </c>
      <c r="M17" s="66">
        <f t="shared" si="4"/>
        <v>18</v>
      </c>
      <c r="N17" s="65">
        <f>VLOOKUP($A17,'Return Data'!$B$7:$R$1700,14,0)</f>
        <v>-2.1263999999999998</v>
      </c>
      <c r="O17" s="66">
        <f t="shared" si="5"/>
        <v>17</v>
      </c>
      <c r="P17" s="65"/>
      <c r="Q17" s="66"/>
      <c r="R17" s="65">
        <f>VLOOKUP($A17,'Return Data'!$B$7:$R$1700,16,0)</f>
        <v>1.0055000000000001</v>
      </c>
      <c r="S17" s="67">
        <f t="shared" si="7"/>
        <v>24</v>
      </c>
    </row>
    <row r="18" spans="1:19" x14ac:dyDescent="0.3">
      <c r="A18" s="63" t="s">
        <v>1208</v>
      </c>
      <c r="B18" s="64">
        <f>VLOOKUP($A18,'Return Data'!$B$7:$R$1700,3,0)</f>
        <v>44015</v>
      </c>
      <c r="C18" s="65">
        <f>VLOOKUP($A18,'Return Data'!$B$7:$R$1700,4,0)</f>
        <v>53.43</v>
      </c>
      <c r="D18" s="65">
        <f>VLOOKUP($A18,'Return Data'!$B$7:$R$1700,10,0)</f>
        <v>25.776800000000001</v>
      </c>
      <c r="E18" s="66">
        <f t="shared" si="0"/>
        <v>19</v>
      </c>
      <c r="F18" s="65">
        <f>VLOOKUP($A18,'Return Data'!$B$7:$R$1700,11,0)</f>
        <v>-5.0976999999999997</v>
      </c>
      <c r="G18" s="66">
        <f t="shared" si="1"/>
        <v>6</v>
      </c>
      <c r="H18" s="65">
        <f>VLOOKUP($A18,'Return Data'!$B$7:$R$1700,12,0)</f>
        <v>3.7073</v>
      </c>
      <c r="I18" s="66">
        <f t="shared" si="2"/>
        <v>4</v>
      </c>
      <c r="J18" s="65">
        <f>VLOOKUP($A18,'Return Data'!$B$7:$R$1700,13,0)</f>
        <v>-0.31719999999999998</v>
      </c>
      <c r="K18" s="66">
        <f t="shared" si="3"/>
        <v>5</v>
      </c>
      <c r="L18" s="65">
        <f>VLOOKUP($A18,'Return Data'!$B$7:$R$1700,17,0)</f>
        <v>2.5724999999999998</v>
      </c>
      <c r="M18" s="66">
        <f t="shared" si="4"/>
        <v>3</v>
      </c>
      <c r="N18" s="65">
        <f>VLOOKUP($A18,'Return Data'!$B$7:$R$1700,14,0)</f>
        <v>5.1204999999999998</v>
      </c>
      <c r="O18" s="66">
        <f t="shared" si="5"/>
        <v>2</v>
      </c>
      <c r="P18" s="65">
        <f>VLOOKUP($A18,'Return Data'!$B$7:$R$1700,15,0)</f>
        <v>8.1838999999999995</v>
      </c>
      <c r="Q18" s="66">
        <f>RANK(P18,P$8:P$33,0)</f>
        <v>3</v>
      </c>
      <c r="R18" s="65">
        <f>VLOOKUP($A18,'Return Data'!$B$7:$R$1700,16,0)</f>
        <v>15.899100000000001</v>
      </c>
      <c r="S18" s="67">
        <f t="shared" si="7"/>
        <v>3</v>
      </c>
    </row>
    <row r="19" spans="1:19" x14ac:dyDescent="0.3">
      <c r="A19" s="63" t="s">
        <v>1210</v>
      </c>
      <c r="B19" s="64">
        <f>VLOOKUP($A19,'Return Data'!$B$7:$R$1700,3,0)</f>
        <v>44015</v>
      </c>
      <c r="C19" s="65">
        <f>VLOOKUP($A19,'Return Data'!$B$7:$R$1700,4,0)</f>
        <v>39.39</v>
      </c>
      <c r="D19" s="65">
        <f>VLOOKUP($A19,'Return Data'!$B$7:$R$1700,10,0)</f>
        <v>27.856400000000001</v>
      </c>
      <c r="E19" s="66">
        <f t="shared" si="0"/>
        <v>10</v>
      </c>
      <c r="F19" s="65">
        <f>VLOOKUP($A19,'Return Data'!$B$7:$R$1700,11,0)</f>
        <v>-11.2918</v>
      </c>
      <c r="G19" s="66">
        <f t="shared" si="1"/>
        <v>18</v>
      </c>
      <c r="H19" s="65">
        <f>VLOOKUP($A19,'Return Data'!$B$7:$R$1700,12,0)</f>
        <v>-2.6831</v>
      </c>
      <c r="I19" s="66">
        <f t="shared" si="2"/>
        <v>16</v>
      </c>
      <c r="J19" s="65">
        <f>VLOOKUP($A19,'Return Data'!$B$7:$R$1700,13,0)</f>
        <v>-6.4926000000000004</v>
      </c>
      <c r="K19" s="66">
        <f t="shared" si="3"/>
        <v>12</v>
      </c>
      <c r="L19" s="65">
        <f>VLOOKUP($A19,'Return Data'!$B$7:$R$1700,17,0)</f>
        <v>-1.3073999999999999</v>
      </c>
      <c r="M19" s="66">
        <f t="shared" si="4"/>
        <v>9</v>
      </c>
      <c r="N19" s="65">
        <f>VLOOKUP($A19,'Return Data'!$B$7:$R$1700,14,0)</f>
        <v>0.83730000000000004</v>
      </c>
      <c r="O19" s="66">
        <f t="shared" si="5"/>
        <v>9</v>
      </c>
      <c r="P19" s="65">
        <f>VLOOKUP($A19,'Return Data'!$B$7:$R$1700,15,0)</f>
        <v>7.9798</v>
      </c>
      <c r="Q19" s="66">
        <f>RANK(P19,P$8:P$33,0)</f>
        <v>4</v>
      </c>
      <c r="R19" s="65">
        <f>VLOOKUP($A19,'Return Data'!$B$7:$R$1700,16,0)</f>
        <v>14.869</v>
      </c>
      <c r="S19" s="67">
        <f t="shared" si="7"/>
        <v>8</v>
      </c>
    </row>
    <row r="20" spans="1:19" x14ac:dyDescent="0.3">
      <c r="A20" s="63" t="s">
        <v>1211</v>
      </c>
      <c r="B20" s="64">
        <f>VLOOKUP($A20,'Return Data'!$B$7:$R$1700,3,0)</f>
        <v>44015</v>
      </c>
      <c r="C20" s="65">
        <f>VLOOKUP($A20,'Return Data'!$B$7:$R$1700,4,0)</f>
        <v>128.79</v>
      </c>
      <c r="D20" s="65">
        <f>VLOOKUP($A20,'Return Data'!$B$7:$R$1700,10,0)</f>
        <v>27.401299999999999</v>
      </c>
      <c r="E20" s="66">
        <f t="shared" si="0"/>
        <v>13</v>
      </c>
      <c r="F20" s="65">
        <f>VLOOKUP($A20,'Return Data'!$B$7:$R$1700,11,0)</f>
        <v>-9.7097999999999995</v>
      </c>
      <c r="G20" s="66">
        <f t="shared" si="1"/>
        <v>15</v>
      </c>
      <c r="H20" s="65">
        <f>VLOOKUP($A20,'Return Data'!$B$7:$R$1700,12,0)</f>
        <v>-2.6089000000000002</v>
      </c>
      <c r="I20" s="66">
        <f t="shared" si="2"/>
        <v>15</v>
      </c>
      <c r="J20" s="65">
        <f>VLOOKUP($A20,'Return Data'!$B$7:$R$1700,13,0)</f>
        <v>-7.6376999999999997</v>
      </c>
      <c r="K20" s="66">
        <f t="shared" si="3"/>
        <v>16</v>
      </c>
      <c r="L20" s="65">
        <f>VLOOKUP($A20,'Return Data'!$B$7:$R$1700,17,0)</f>
        <v>-4.8087999999999997</v>
      </c>
      <c r="M20" s="66">
        <f t="shared" si="4"/>
        <v>17</v>
      </c>
      <c r="N20" s="65">
        <f>VLOOKUP($A20,'Return Data'!$B$7:$R$1700,14,0)</f>
        <v>-1.4440999999999999</v>
      </c>
      <c r="O20" s="66">
        <f t="shared" si="5"/>
        <v>15</v>
      </c>
      <c r="P20" s="65">
        <f>VLOOKUP($A20,'Return Data'!$B$7:$R$1700,15,0)</f>
        <v>7.6284000000000001</v>
      </c>
      <c r="Q20" s="66">
        <f>RANK(P20,P$8:P$33,0)</f>
        <v>5</v>
      </c>
      <c r="R20" s="65">
        <f>VLOOKUP($A20,'Return Data'!$B$7:$R$1700,16,0)</f>
        <v>15.781499999999999</v>
      </c>
      <c r="S20" s="67">
        <f t="shared" si="7"/>
        <v>4</v>
      </c>
    </row>
    <row r="21" spans="1:19" x14ac:dyDescent="0.3">
      <c r="A21" s="63" t="s">
        <v>1213</v>
      </c>
      <c r="B21" s="64">
        <f>VLOOKUP($A21,'Return Data'!$B$7:$R$1700,3,0)</f>
        <v>44015</v>
      </c>
      <c r="C21" s="65">
        <f>VLOOKUP($A21,'Return Data'!$B$7:$R$1700,4,0)</f>
        <v>9.52</v>
      </c>
      <c r="D21" s="65">
        <f>VLOOKUP($A21,'Return Data'!$B$7:$R$1700,10,0)</f>
        <v>22.757899999999999</v>
      </c>
      <c r="E21" s="66">
        <f t="shared" si="0"/>
        <v>24</v>
      </c>
      <c r="F21" s="65">
        <f>VLOOKUP($A21,'Return Data'!$B$7:$R$1700,11,0)</f>
        <v>-7.0122</v>
      </c>
      <c r="G21" s="66">
        <f t="shared" si="1"/>
        <v>10</v>
      </c>
      <c r="H21" s="65">
        <f>VLOOKUP($A21,'Return Data'!$B$7:$R$1700,12,0)</f>
        <v>-0.7248</v>
      </c>
      <c r="I21" s="66">
        <f t="shared" si="2"/>
        <v>10</v>
      </c>
      <c r="J21" s="65">
        <f>VLOOKUP($A21,'Return Data'!$B$7:$R$1700,13,0)</f>
        <v>-1.7371000000000001</v>
      </c>
      <c r="K21" s="66">
        <f t="shared" si="3"/>
        <v>7</v>
      </c>
      <c r="L21" s="65">
        <f>VLOOKUP($A21,'Return Data'!$B$7:$R$1700,17,0)</f>
        <v>8.9800000000000005E-2</v>
      </c>
      <c r="M21" s="66">
        <f t="shared" si="4"/>
        <v>7</v>
      </c>
      <c r="N21" s="65"/>
      <c r="O21" s="66"/>
      <c r="P21" s="65"/>
      <c r="Q21" s="66"/>
      <c r="R21" s="65">
        <f>VLOOKUP($A21,'Return Data'!$B$7:$R$1700,16,0)</f>
        <v>-2.0083000000000002</v>
      </c>
      <c r="S21" s="67">
        <f t="shared" si="7"/>
        <v>25</v>
      </c>
    </row>
    <row r="22" spans="1:19" x14ac:dyDescent="0.3">
      <c r="A22" s="63" t="s">
        <v>1215</v>
      </c>
      <c r="B22" s="64">
        <f>VLOOKUP($A22,'Return Data'!$B$7:$R$1700,3,0)</f>
        <v>44015</v>
      </c>
      <c r="C22" s="65">
        <f>VLOOKUP($A22,'Return Data'!$B$7:$R$1700,4,0)</f>
        <v>10.305999999999999</v>
      </c>
      <c r="D22" s="65">
        <f>VLOOKUP($A22,'Return Data'!$B$7:$R$1700,10,0)</f>
        <v>31.203099999999999</v>
      </c>
      <c r="E22" s="66">
        <f t="shared" si="0"/>
        <v>4</v>
      </c>
      <c r="F22" s="65">
        <f>VLOOKUP($A22,'Return Data'!$B$7:$R$1700,11,0)</f>
        <v>-10.289</v>
      </c>
      <c r="G22" s="66">
        <f t="shared" si="1"/>
        <v>16</v>
      </c>
      <c r="H22" s="65">
        <f>VLOOKUP($A22,'Return Data'!$B$7:$R$1700,12,0)</f>
        <v>-0.79890000000000005</v>
      </c>
      <c r="I22" s="66">
        <f t="shared" si="2"/>
        <v>12</v>
      </c>
      <c r="J22" s="65"/>
      <c r="K22" s="66"/>
      <c r="L22" s="65"/>
      <c r="M22" s="66"/>
      <c r="N22" s="65"/>
      <c r="O22" s="66"/>
      <c r="P22" s="65"/>
      <c r="Q22" s="66"/>
      <c r="R22" s="65">
        <f>VLOOKUP($A22,'Return Data'!$B$7:$R$1700,16,0)</f>
        <v>3.06</v>
      </c>
      <c r="S22" s="67">
        <f t="shared" si="7"/>
        <v>22</v>
      </c>
    </row>
    <row r="23" spans="1:19" x14ac:dyDescent="0.3">
      <c r="A23" s="63" t="s">
        <v>1217</v>
      </c>
      <c r="B23" s="64">
        <f>VLOOKUP($A23,'Return Data'!$B$7:$R$1700,3,0)</f>
        <v>44015</v>
      </c>
      <c r="C23" s="65">
        <f>VLOOKUP($A23,'Return Data'!$B$7:$R$1700,4,0)</f>
        <v>23.6252</v>
      </c>
      <c r="D23" s="65">
        <f>VLOOKUP($A23,'Return Data'!$B$7:$R$1700,10,0)</f>
        <v>20.289400000000001</v>
      </c>
      <c r="E23" s="66">
        <f t="shared" si="0"/>
        <v>25</v>
      </c>
      <c r="F23" s="65">
        <f>VLOOKUP($A23,'Return Data'!$B$7:$R$1700,11,0)</f>
        <v>-17.704899999999999</v>
      </c>
      <c r="G23" s="66">
        <f t="shared" si="1"/>
        <v>24</v>
      </c>
      <c r="H23" s="65">
        <f>VLOOKUP($A23,'Return Data'!$B$7:$R$1700,12,0)</f>
        <v>-12.2728</v>
      </c>
      <c r="I23" s="66">
        <f t="shared" si="2"/>
        <v>24</v>
      </c>
      <c r="J23" s="65">
        <f>VLOOKUP($A23,'Return Data'!$B$7:$R$1700,13,0)</f>
        <v>-11.7554</v>
      </c>
      <c r="K23" s="66">
        <f>RANK(J23,J$8:J$33,0)</f>
        <v>20</v>
      </c>
      <c r="L23" s="65">
        <f>VLOOKUP($A23,'Return Data'!$B$7:$R$1700,17,0)</f>
        <v>-6.1924999999999999</v>
      </c>
      <c r="M23" s="66">
        <f>RANK(L23,L$8:L$33,0)</f>
        <v>20</v>
      </c>
      <c r="N23" s="65">
        <f>VLOOKUP($A23,'Return Data'!$B$7:$R$1700,14,0)</f>
        <v>-3.1882000000000001</v>
      </c>
      <c r="O23" s="66">
        <f>RANK(N23,N$8:N$33,0)</f>
        <v>19</v>
      </c>
      <c r="P23" s="65">
        <f>VLOOKUP($A23,'Return Data'!$B$7:$R$1700,15,0)</f>
        <v>2.4477000000000002</v>
      </c>
      <c r="Q23" s="66">
        <f>RANK(P23,P$8:P$33,0)</f>
        <v>20</v>
      </c>
      <c r="R23" s="65">
        <f>VLOOKUP($A23,'Return Data'!$B$7:$R$1700,16,0)</f>
        <v>14.476699999999999</v>
      </c>
      <c r="S23" s="67">
        <f t="shared" si="7"/>
        <v>9</v>
      </c>
    </row>
    <row r="24" spans="1:19" x14ac:dyDescent="0.3">
      <c r="A24" s="63" t="s">
        <v>1220</v>
      </c>
      <c r="B24" s="64">
        <f>VLOOKUP($A24,'Return Data'!$B$7:$R$1700,3,0)</f>
        <v>44015</v>
      </c>
      <c r="C24" s="65">
        <f>VLOOKUP($A24,'Return Data'!$B$7:$R$1700,4,0)</f>
        <v>1067.2183</v>
      </c>
      <c r="D24" s="65">
        <f>VLOOKUP($A24,'Return Data'!$B$7:$R$1700,10,0)</f>
        <v>26.3659</v>
      </c>
      <c r="E24" s="66">
        <f t="shared" si="0"/>
        <v>17</v>
      </c>
      <c r="F24" s="65">
        <f>VLOOKUP($A24,'Return Data'!$B$7:$R$1700,11,0)</f>
        <v>-11.797800000000001</v>
      </c>
      <c r="G24" s="66">
        <f t="shared" si="1"/>
        <v>19</v>
      </c>
      <c r="H24" s="65">
        <f>VLOOKUP($A24,'Return Data'!$B$7:$R$1700,12,0)</f>
        <v>-4.3963000000000001</v>
      </c>
      <c r="I24" s="66">
        <f t="shared" si="2"/>
        <v>19</v>
      </c>
      <c r="J24" s="65">
        <f>VLOOKUP($A24,'Return Data'!$B$7:$R$1700,13,0)</f>
        <v>-10.377800000000001</v>
      </c>
      <c r="K24" s="66">
        <f>RANK(J24,J$8:J$33,0)</f>
        <v>17</v>
      </c>
      <c r="L24" s="65">
        <f>VLOOKUP($A24,'Return Data'!$B$7:$R$1700,17,0)</f>
        <v>-1.6059000000000001</v>
      </c>
      <c r="M24" s="66">
        <f>RANK(L24,L$8:L$33,0)</f>
        <v>11</v>
      </c>
      <c r="N24" s="65">
        <f>VLOOKUP($A24,'Return Data'!$B$7:$R$1700,14,0)</f>
        <v>0.21709999999999999</v>
      </c>
      <c r="O24" s="66">
        <f>RANK(N24,N$8:N$33,0)</f>
        <v>10</v>
      </c>
      <c r="P24" s="65">
        <f>VLOOKUP($A24,'Return Data'!$B$7:$R$1700,15,0)</f>
        <v>5.1932999999999998</v>
      </c>
      <c r="Q24" s="66">
        <f>RANK(P24,P$8:P$33,0)</f>
        <v>12</v>
      </c>
      <c r="R24" s="65">
        <f>VLOOKUP($A24,'Return Data'!$B$7:$R$1700,16,0)</f>
        <v>10.4703</v>
      </c>
      <c r="S24" s="67">
        <f t="shared" si="7"/>
        <v>19</v>
      </c>
    </row>
    <row r="25" spans="1:19" x14ac:dyDescent="0.3">
      <c r="A25" s="63" t="s">
        <v>1221</v>
      </c>
      <c r="B25" s="64">
        <f>VLOOKUP($A25,'Return Data'!$B$7:$R$1700,3,0)</f>
        <v>44015</v>
      </c>
      <c r="C25" s="65">
        <f>VLOOKUP($A25,'Return Data'!$B$7:$R$1700,4,0)</f>
        <v>19.97</v>
      </c>
      <c r="D25" s="65">
        <f>VLOOKUP($A25,'Return Data'!$B$7:$R$1700,10,0)</f>
        <v>33.936999999999998</v>
      </c>
      <c r="E25" s="66">
        <f t="shared" si="0"/>
        <v>1</v>
      </c>
      <c r="F25" s="65">
        <f>VLOOKUP($A25,'Return Data'!$B$7:$R$1700,11,0)</f>
        <v>2.2528999999999999</v>
      </c>
      <c r="G25" s="66">
        <f t="shared" si="1"/>
        <v>1</v>
      </c>
      <c r="H25" s="65">
        <f>VLOOKUP($A25,'Return Data'!$B$7:$R$1700,12,0)</f>
        <v>11.1297</v>
      </c>
      <c r="I25" s="66">
        <f t="shared" si="2"/>
        <v>1</v>
      </c>
      <c r="J25" s="65">
        <f>VLOOKUP($A25,'Return Data'!$B$7:$R$1700,13,0)</f>
        <v>4.6646000000000001</v>
      </c>
      <c r="K25" s="66">
        <f>RANK(J25,J$8:J$33,0)</f>
        <v>1</v>
      </c>
      <c r="L25" s="65">
        <f>VLOOKUP($A25,'Return Data'!$B$7:$R$1700,17,0)</f>
        <v>-7.4899999999999994E-2</v>
      </c>
      <c r="M25" s="66">
        <f>RANK(L25,L$8:L$33,0)</f>
        <v>8</v>
      </c>
      <c r="N25" s="65">
        <f>VLOOKUP($A25,'Return Data'!$B$7:$R$1700,14,0)</f>
        <v>1.1604000000000001</v>
      </c>
      <c r="O25" s="66">
        <f>RANK(N25,N$8:N$33,0)</f>
        <v>7</v>
      </c>
      <c r="P25" s="65">
        <f>VLOOKUP($A25,'Return Data'!$B$7:$R$1700,15,0)</f>
        <v>4.6980000000000004</v>
      </c>
      <c r="Q25" s="66">
        <f>RANK(P25,P$8:P$33,0)</f>
        <v>13</v>
      </c>
      <c r="R25" s="65">
        <f>VLOOKUP($A25,'Return Data'!$B$7:$R$1700,16,0)</f>
        <v>11.067600000000001</v>
      </c>
      <c r="S25" s="67">
        <f t="shared" si="7"/>
        <v>18</v>
      </c>
    </row>
    <row r="26" spans="1:19" x14ac:dyDescent="0.3">
      <c r="A26" s="63" t="s">
        <v>1223</v>
      </c>
      <c r="B26" s="64">
        <f>VLOOKUP($A26,'Return Data'!$B$7:$R$1700,3,0)</f>
        <v>44015</v>
      </c>
      <c r="C26" s="65">
        <f>VLOOKUP($A26,'Return Data'!$B$7:$R$1700,4,0)</f>
        <v>9.3699999999999992</v>
      </c>
      <c r="D26" s="65">
        <f>VLOOKUP($A26,'Return Data'!$B$7:$R$1700,10,0)</f>
        <v>27.8308</v>
      </c>
      <c r="E26" s="66">
        <f t="shared" si="0"/>
        <v>11</v>
      </c>
      <c r="F26" s="65"/>
      <c r="G26" s="66"/>
      <c r="H26" s="65"/>
      <c r="I26" s="66"/>
      <c r="J26" s="65"/>
      <c r="K26" s="66"/>
      <c r="L26" s="65"/>
      <c r="M26" s="66"/>
      <c r="N26" s="65"/>
      <c r="O26" s="66"/>
      <c r="P26" s="65"/>
      <c r="Q26" s="66"/>
      <c r="R26" s="65">
        <f>VLOOKUP($A26,'Return Data'!$B$7:$R$1700,16,0)</f>
        <v>-6.3</v>
      </c>
      <c r="S26" s="67">
        <f t="shared" si="7"/>
        <v>26</v>
      </c>
    </row>
    <row r="27" spans="1:19" x14ac:dyDescent="0.3">
      <c r="A27" s="63" t="s">
        <v>1226</v>
      </c>
      <c r="B27" s="64">
        <f>VLOOKUP($A27,'Return Data'!$B$7:$R$1700,3,0)</f>
        <v>44015</v>
      </c>
      <c r="C27" s="65">
        <f>VLOOKUP($A27,'Return Data'!$B$7:$R$1700,4,0)</f>
        <v>57.169600000000003</v>
      </c>
      <c r="D27" s="65">
        <f>VLOOKUP($A27,'Return Data'!$B$7:$R$1700,10,0)</f>
        <v>31.000599999999999</v>
      </c>
      <c r="E27" s="66">
        <f t="shared" si="0"/>
        <v>5</v>
      </c>
      <c r="F27" s="65">
        <f>VLOOKUP($A27,'Return Data'!$B$7:$R$1700,11,0)</f>
        <v>0.68969999999999998</v>
      </c>
      <c r="G27" s="66">
        <f>RANK(F27,F$8:F$33,0)</f>
        <v>2</v>
      </c>
      <c r="H27" s="65">
        <f>VLOOKUP($A27,'Return Data'!$B$7:$R$1700,12,0)</f>
        <v>9.0924999999999994</v>
      </c>
      <c r="I27" s="66">
        <f>RANK(H27,H$8:H$33,0)</f>
        <v>2</v>
      </c>
      <c r="J27" s="65">
        <f>VLOOKUP($A27,'Return Data'!$B$7:$R$1700,13,0)</f>
        <v>2.9325999999999999</v>
      </c>
      <c r="K27" s="66">
        <f>RANK(J27,J$8:J$33,0)</f>
        <v>3</v>
      </c>
      <c r="L27" s="65">
        <f>VLOOKUP($A27,'Return Data'!$B$7:$R$1700,17,0)</f>
        <v>0.48959999999999998</v>
      </c>
      <c r="M27" s="66">
        <f>RANK(L27,L$8:L$33,0)</f>
        <v>5</v>
      </c>
      <c r="N27" s="65">
        <f>VLOOKUP($A27,'Return Data'!$B$7:$R$1700,14,0)</f>
        <v>3.5421999999999998</v>
      </c>
      <c r="O27" s="66">
        <f>RANK(N27,N$8:N$33,0)</f>
        <v>3</v>
      </c>
      <c r="P27" s="65">
        <f>VLOOKUP($A27,'Return Data'!$B$7:$R$1700,15,0)</f>
        <v>4.0225999999999997</v>
      </c>
      <c r="Q27" s="66">
        <f>RANK(P27,P$8:P$33,0)</f>
        <v>15</v>
      </c>
      <c r="R27" s="65">
        <f>VLOOKUP($A27,'Return Data'!$B$7:$R$1700,16,0)</f>
        <v>8.6987000000000005</v>
      </c>
      <c r="S27" s="67">
        <f t="shared" si="7"/>
        <v>21</v>
      </c>
    </row>
    <row r="28" spans="1:19" x14ac:dyDescent="0.3">
      <c r="A28" s="63" t="s">
        <v>1227</v>
      </c>
      <c r="B28" s="64">
        <f>VLOOKUP($A28,'Return Data'!$B$7:$R$1700,3,0)</f>
        <v>44015</v>
      </c>
      <c r="C28" s="65">
        <f>VLOOKUP($A28,'Return Data'!$B$7:$R$1700,4,0)</f>
        <v>71.511899999999997</v>
      </c>
      <c r="D28" s="65">
        <f>VLOOKUP($A28,'Return Data'!$B$7:$R$1700,10,0)</f>
        <v>31.4129</v>
      </c>
      <c r="E28" s="66">
        <f t="shared" si="0"/>
        <v>2</v>
      </c>
      <c r="F28" s="65">
        <f>VLOOKUP($A28,'Return Data'!$B$7:$R$1700,11,0)</f>
        <v>-7.3231000000000002</v>
      </c>
      <c r="G28" s="66">
        <f>RANK(F28,F$8:F$33,0)</f>
        <v>11</v>
      </c>
      <c r="H28" s="65">
        <f>VLOOKUP($A28,'Return Data'!$B$7:$R$1700,12,0)</f>
        <v>-0.35160000000000002</v>
      </c>
      <c r="I28" s="66">
        <f>RANK(H28,H$8:H$33,0)</f>
        <v>9</v>
      </c>
      <c r="J28" s="65">
        <f>VLOOKUP($A28,'Return Data'!$B$7:$R$1700,13,0)</f>
        <v>-7.3181000000000003</v>
      </c>
      <c r="K28" s="66">
        <f>RANK(J28,J$8:J$33,0)</f>
        <v>15</v>
      </c>
      <c r="L28" s="65">
        <f>VLOOKUP($A28,'Return Data'!$B$7:$R$1700,17,0)</f>
        <v>-3.18</v>
      </c>
      <c r="M28" s="66">
        <f>RANK(L28,L$8:L$33,0)</f>
        <v>12</v>
      </c>
      <c r="N28" s="65">
        <f>VLOOKUP($A28,'Return Data'!$B$7:$R$1700,14,0)</f>
        <v>-3.8239000000000001</v>
      </c>
      <c r="O28" s="66">
        <f>RANK(N28,N$8:N$33,0)</f>
        <v>20</v>
      </c>
      <c r="P28" s="65">
        <f>VLOOKUP($A28,'Return Data'!$B$7:$R$1700,15,0)</f>
        <v>3.0960000000000001</v>
      </c>
      <c r="Q28" s="66">
        <f>RANK(P28,P$8:P$33,0)</f>
        <v>18</v>
      </c>
      <c r="R28" s="65">
        <f>VLOOKUP($A28,'Return Data'!$B$7:$R$1700,16,0)</f>
        <v>13.3963</v>
      </c>
      <c r="S28" s="67">
        <f t="shared" si="7"/>
        <v>14</v>
      </c>
    </row>
    <row r="29" spans="1:19" x14ac:dyDescent="0.3">
      <c r="A29" s="63" t="s">
        <v>1230</v>
      </c>
      <c r="B29" s="64">
        <f>VLOOKUP($A29,'Return Data'!$B$7:$R$1700,3,0)</f>
        <v>44015</v>
      </c>
      <c r="C29" s="65">
        <f>VLOOKUP($A29,'Return Data'!$B$7:$R$1700,4,0)</f>
        <v>410.53710000000001</v>
      </c>
      <c r="D29" s="65">
        <f>VLOOKUP($A29,'Return Data'!$B$7:$R$1700,10,0)</f>
        <v>23.141200000000001</v>
      </c>
      <c r="E29" s="66">
        <f t="shared" si="0"/>
        <v>23</v>
      </c>
      <c r="F29" s="65">
        <f>VLOOKUP($A29,'Return Data'!$B$7:$R$1700,11,0)</f>
        <v>-15.363200000000001</v>
      </c>
      <c r="G29" s="66">
        <f>RANK(F29,F$8:F$33,0)</f>
        <v>23</v>
      </c>
      <c r="H29" s="65">
        <f>VLOOKUP($A29,'Return Data'!$B$7:$R$1700,12,0)</f>
        <v>-9.3184000000000005</v>
      </c>
      <c r="I29" s="66">
        <f>RANK(H29,H$8:H$33,0)</f>
        <v>22</v>
      </c>
      <c r="J29" s="65">
        <f>VLOOKUP($A29,'Return Data'!$B$7:$R$1700,13,0)</f>
        <v>-14.632</v>
      </c>
      <c r="K29" s="66">
        <f>RANK(J29,J$8:J$33,0)</f>
        <v>21</v>
      </c>
      <c r="L29" s="65">
        <f>VLOOKUP($A29,'Return Data'!$B$7:$R$1700,17,0)</f>
        <v>-9.3976000000000006</v>
      </c>
      <c r="M29" s="66">
        <f>RANK(L29,L$8:L$33,0)</f>
        <v>22</v>
      </c>
      <c r="N29" s="65">
        <f>VLOOKUP($A29,'Return Data'!$B$7:$R$1700,14,0)</f>
        <v>-5.1718999999999999</v>
      </c>
      <c r="O29" s="66">
        <f>RANK(N29,N$8:N$33,0)</f>
        <v>21</v>
      </c>
      <c r="P29" s="65">
        <f>VLOOKUP($A29,'Return Data'!$B$7:$R$1700,15,0)</f>
        <v>3.2103999999999999</v>
      </c>
      <c r="Q29" s="66">
        <f>RANK(P29,P$8:P$33,0)</f>
        <v>17</v>
      </c>
      <c r="R29" s="65">
        <f>VLOOKUP($A29,'Return Data'!$B$7:$R$1700,16,0)</f>
        <v>12.138400000000001</v>
      </c>
      <c r="S29" s="67">
        <f t="shared" si="7"/>
        <v>17</v>
      </c>
    </row>
    <row r="30" spans="1:19" x14ac:dyDescent="0.3">
      <c r="A30" s="63" t="s">
        <v>1232</v>
      </c>
      <c r="B30" s="64">
        <f>VLOOKUP($A30,'Return Data'!$B$7:$R$1700,3,0)</f>
        <v>44015</v>
      </c>
      <c r="C30" s="65">
        <f>VLOOKUP($A30,'Return Data'!$B$7:$R$1700,4,0)</f>
        <v>140.19120000000001</v>
      </c>
      <c r="D30" s="65">
        <f>VLOOKUP($A30,'Return Data'!$B$7:$R$1700,10,0)</f>
        <v>26.331499999999998</v>
      </c>
      <c r="E30" s="66">
        <f t="shared" si="0"/>
        <v>18</v>
      </c>
      <c r="F30" s="65">
        <f>VLOOKUP($A30,'Return Data'!$B$7:$R$1700,11,0)</f>
        <v>-7.5922000000000001</v>
      </c>
      <c r="G30" s="66">
        <f>RANK(F30,F$8:F$33,0)</f>
        <v>12</v>
      </c>
      <c r="H30" s="65">
        <f>VLOOKUP($A30,'Return Data'!$B$7:$R$1700,12,0)</f>
        <v>-1.5858000000000001</v>
      </c>
      <c r="I30" s="66">
        <f>RANK(H30,H$8:H$33,0)</f>
        <v>13</v>
      </c>
      <c r="J30" s="65">
        <f>VLOOKUP($A30,'Return Data'!$B$7:$R$1700,13,0)</f>
        <v>-5.9524999999999997</v>
      </c>
      <c r="K30" s="66">
        <f>RANK(J30,J$8:J$33,0)</f>
        <v>11</v>
      </c>
      <c r="L30" s="65">
        <f>VLOOKUP($A30,'Return Data'!$B$7:$R$1700,17,0)</f>
        <v>2.7448000000000001</v>
      </c>
      <c r="M30" s="66">
        <f>RANK(L30,L$8:L$33,0)</f>
        <v>2</v>
      </c>
      <c r="N30" s="65">
        <f>VLOOKUP($A30,'Return Data'!$B$7:$R$1700,14,0)</f>
        <v>2.2576000000000001</v>
      </c>
      <c r="O30" s="66">
        <f>RANK(N30,N$8:N$33,0)</f>
        <v>6</v>
      </c>
      <c r="P30" s="65">
        <f>VLOOKUP($A30,'Return Data'!$B$7:$R$1700,15,0)</f>
        <v>5.8830999999999998</v>
      </c>
      <c r="Q30" s="66">
        <f>RANK(P30,P$8:P$33,0)</f>
        <v>8</v>
      </c>
      <c r="R30" s="65">
        <f>VLOOKUP($A30,'Return Data'!$B$7:$R$1700,16,0)</f>
        <v>14.937900000000001</v>
      </c>
      <c r="S30" s="67">
        <f t="shared" si="7"/>
        <v>7</v>
      </c>
    </row>
    <row r="31" spans="1:19" x14ac:dyDescent="0.3">
      <c r="A31" s="63" t="s">
        <v>1233</v>
      </c>
      <c r="B31" s="64">
        <f>VLOOKUP($A31,'Return Data'!$B$7:$R$1700,3,0)</f>
        <v>44015</v>
      </c>
      <c r="C31" s="65">
        <f>VLOOKUP($A31,'Return Data'!$B$7:$R$1700,4,0)</f>
        <v>43.8</v>
      </c>
      <c r="D31" s="65">
        <f>VLOOKUP($A31,'Return Data'!$B$7:$R$1700,10,0)</f>
        <v>24.6798</v>
      </c>
      <c r="E31" s="66">
        <f t="shared" si="0"/>
        <v>21</v>
      </c>
      <c r="F31" s="65">
        <f>VLOOKUP($A31,'Return Data'!$B$7:$R$1700,11,0)</f>
        <v>-3.2258</v>
      </c>
      <c r="G31" s="66">
        <f>RANK(F31,F$8:F$33,0)</f>
        <v>3</v>
      </c>
      <c r="H31" s="65">
        <f>VLOOKUP($A31,'Return Data'!$B$7:$R$1700,12,0)</f>
        <v>3.8653</v>
      </c>
      <c r="I31" s="66">
        <f>RANK(H31,H$8:H$33,0)</f>
        <v>3</v>
      </c>
      <c r="J31" s="65">
        <f>VLOOKUP($A31,'Return Data'!$B$7:$R$1700,13,0)</f>
        <v>-0.49980000000000002</v>
      </c>
      <c r="K31" s="66">
        <f>RANK(J31,J$8:J$33,0)</f>
        <v>6</v>
      </c>
      <c r="L31" s="65">
        <f>VLOOKUP($A31,'Return Data'!$B$7:$R$1700,17,0)</f>
        <v>-1.5805</v>
      </c>
      <c r="M31" s="66">
        <f>RANK(L31,L$8:L$33,0)</f>
        <v>10</v>
      </c>
      <c r="N31" s="65">
        <f>VLOOKUP($A31,'Return Data'!$B$7:$R$1700,14,0)</f>
        <v>2.4998999999999998</v>
      </c>
      <c r="O31" s="66">
        <f>RANK(N31,N$8:N$33,0)</f>
        <v>5</v>
      </c>
      <c r="P31" s="65">
        <f>VLOOKUP($A31,'Return Data'!$B$7:$R$1700,15,0)</f>
        <v>6.8345000000000002</v>
      </c>
      <c r="Q31" s="66">
        <f>RANK(P31,P$8:P$33,0)</f>
        <v>6</v>
      </c>
      <c r="R31" s="65">
        <f>VLOOKUP($A31,'Return Data'!$B$7:$R$1700,16,0)</f>
        <v>12.82</v>
      </c>
      <c r="S31" s="67">
        <f t="shared" si="7"/>
        <v>16</v>
      </c>
    </row>
    <row r="32" spans="1:19" x14ac:dyDescent="0.3">
      <c r="A32" s="63" t="s">
        <v>1235</v>
      </c>
      <c r="B32" s="64">
        <f>VLOOKUP($A32,'Return Data'!$B$7:$R$1700,3,0)</f>
        <v>44015</v>
      </c>
      <c r="C32" s="65">
        <f>VLOOKUP($A32,'Return Data'!$B$7:$R$1700,4,0)</f>
        <v>13.16</v>
      </c>
      <c r="D32" s="65">
        <f>VLOOKUP($A32,'Return Data'!$B$7:$R$1700,10,0)</f>
        <v>28.2651</v>
      </c>
      <c r="E32" s="66">
        <f t="shared" si="0"/>
        <v>8</v>
      </c>
      <c r="F32" s="65"/>
      <c r="G32" s="66"/>
      <c r="H32" s="65"/>
      <c r="I32" s="66"/>
      <c r="J32" s="65"/>
      <c r="K32" s="66"/>
      <c r="L32" s="65"/>
      <c r="M32" s="66"/>
      <c r="N32" s="65"/>
      <c r="O32" s="66"/>
      <c r="P32" s="65"/>
      <c r="Q32" s="66"/>
      <c r="R32" s="65">
        <f>VLOOKUP($A32,'Return Data'!$B$7:$R$1700,16,0)</f>
        <v>31.6</v>
      </c>
      <c r="S32" s="67">
        <f t="shared" si="7"/>
        <v>1</v>
      </c>
    </row>
    <row r="33" spans="1:19" x14ac:dyDescent="0.3">
      <c r="A33" s="63" t="s">
        <v>1237</v>
      </c>
      <c r="B33" s="64">
        <f>VLOOKUP($A33,'Return Data'!$B$7:$R$1700,3,0)</f>
        <v>44015</v>
      </c>
      <c r="C33" s="65">
        <f>VLOOKUP($A33,'Return Data'!$B$7:$R$1700,4,0)</f>
        <v>68.277453906912498</v>
      </c>
      <c r="D33" s="65">
        <f>VLOOKUP($A33,'Return Data'!$B$7:$R$1700,10,0)</f>
        <v>28.235800000000001</v>
      </c>
      <c r="E33" s="66">
        <f t="shared" si="0"/>
        <v>9</v>
      </c>
      <c r="F33" s="65">
        <f>VLOOKUP($A33,'Return Data'!$B$7:$R$1700,11,0)</f>
        <v>-6.2796000000000003</v>
      </c>
      <c r="G33" s="66">
        <f>RANK(F33,F$8:F$33,0)</f>
        <v>8</v>
      </c>
      <c r="H33" s="65">
        <f>VLOOKUP($A33,'Return Data'!$B$7:$R$1700,12,0)</f>
        <v>-8.14E-2</v>
      </c>
      <c r="I33" s="66">
        <f>RANK(H33,H$8:H$33,0)</f>
        <v>8</v>
      </c>
      <c r="J33" s="65">
        <f>VLOOKUP($A33,'Return Data'!$B$7:$R$1700,13,0)</f>
        <v>-4.8689</v>
      </c>
      <c r="K33" s="66">
        <f>RANK(J33,J$8:J$33,0)</f>
        <v>10</v>
      </c>
      <c r="L33" s="65">
        <f>VLOOKUP($A33,'Return Data'!$B$7:$R$1700,17,0)</f>
        <v>-3.8174000000000001</v>
      </c>
      <c r="M33" s="66">
        <f>RANK(L33,L$8:L$33,0)</f>
        <v>15</v>
      </c>
      <c r="N33" s="65">
        <f>VLOOKUP($A33,'Return Data'!$B$7:$R$1700,14,0)</f>
        <v>-0.73129999999999995</v>
      </c>
      <c r="O33" s="66">
        <f>RANK(N33,N$8:N$33,0)</f>
        <v>13</v>
      </c>
      <c r="P33" s="65">
        <f>VLOOKUP($A33,'Return Data'!$B$7:$R$1700,15,0)</f>
        <v>4.2580999999999998</v>
      </c>
      <c r="Q33" s="66">
        <f>RANK(P33,P$8:P$33,0)</f>
        <v>14</v>
      </c>
      <c r="R33" s="65">
        <f>VLOOKUP($A33,'Return Data'!$B$7:$R$1700,16,0)</f>
        <v>14.455500000000001</v>
      </c>
      <c r="S33" s="67">
        <f t="shared" si="7"/>
        <v>11</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27.097111538461544</v>
      </c>
      <c r="E35" s="74"/>
      <c r="F35" s="75">
        <f>AVERAGE(F8:F33)</f>
        <v>-8.3435666666666659</v>
      </c>
      <c r="G35" s="74"/>
      <c r="H35" s="75">
        <f>AVERAGE(H8:H33)</f>
        <v>-1.5316583333333338</v>
      </c>
      <c r="I35" s="74"/>
      <c r="J35" s="75">
        <f>AVERAGE(J8:J33)</f>
        <v>-5.8690043478260856</v>
      </c>
      <c r="K35" s="74"/>
      <c r="L35" s="75">
        <f>AVERAGE(L8:L33)</f>
        <v>-2.4324565217391307</v>
      </c>
      <c r="M35" s="74"/>
      <c r="N35" s="75">
        <f>AVERAGE(N8:N33)</f>
        <v>6.2081818181818169E-2</v>
      </c>
      <c r="O35" s="74"/>
      <c r="P35" s="75">
        <f>AVERAGE(P8:P33)</f>
        <v>5.2941285714285709</v>
      </c>
      <c r="Q35" s="74"/>
      <c r="R35" s="75">
        <f>AVERAGE(R8:R33)</f>
        <v>11.60261923076923</v>
      </c>
      <c r="S35" s="76"/>
    </row>
    <row r="36" spans="1:19" x14ac:dyDescent="0.3">
      <c r="A36" s="73" t="s">
        <v>28</v>
      </c>
      <c r="B36" s="74"/>
      <c r="C36" s="74"/>
      <c r="D36" s="75">
        <f>MIN(D8:D33)</f>
        <v>19.8903</v>
      </c>
      <c r="E36" s="74"/>
      <c r="F36" s="75">
        <f>MIN(F8:F33)</f>
        <v>-17.704899999999999</v>
      </c>
      <c r="G36" s="74"/>
      <c r="H36" s="75">
        <f>MIN(H8:H33)</f>
        <v>-12.2728</v>
      </c>
      <c r="I36" s="74"/>
      <c r="J36" s="75">
        <f>MIN(J8:J33)</f>
        <v>-16.419699999999999</v>
      </c>
      <c r="K36" s="74"/>
      <c r="L36" s="75">
        <f>MIN(L8:L33)</f>
        <v>-9.7637</v>
      </c>
      <c r="M36" s="74"/>
      <c r="N36" s="75">
        <f>MIN(N8:N33)</f>
        <v>-5.9218000000000002</v>
      </c>
      <c r="O36" s="74"/>
      <c r="P36" s="75">
        <f>MIN(P8:P33)</f>
        <v>0.70030000000000003</v>
      </c>
      <c r="Q36" s="74"/>
      <c r="R36" s="75">
        <f>MIN(R8:R33)</f>
        <v>-6.3</v>
      </c>
      <c r="S36" s="76"/>
    </row>
    <row r="37" spans="1:19" ht="15" thickBot="1" x14ac:dyDescent="0.35">
      <c r="A37" s="77" t="s">
        <v>29</v>
      </c>
      <c r="B37" s="78"/>
      <c r="C37" s="78"/>
      <c r="D37" s="79">
        <f>MAX(D8:D33)</f>
        <v>33.936999999999998</v>
      </c>
      <c r="E37" s="78"/>
      <c r="F37" s="79">
        <f>MAX(F8:F33)</f>
        <v>2.2528999999999999</v>
      </c>
      <c r="G37" s="78"/>
      <c r="H37" s="79">
        <f>MAX(H8:H33)</f>
        <v>11.1297</v>
      </c>
      <c r="I37" s="78"/>
      <c r="J37" s="79">
        <f>MAX(J8:J33)</f>
        <v>4.6646000000000001</v>
      </c>
      <c r="K37" s="78"/>
      <c r="L37" s="79">
        <f>MAX(L8:L33)</f>
        <v>6.5712000000000002</v>
      </c>
      <c r="M37" s="78"/>
      <c r="N37" s="79">
        <f>MAX(N8:N33)</f>
        <v>9.9459999999999997</v>
      </c>
      <c r="O37" s="78"/>
      <c r="P37" s="79">
        <f>MAX(P8:P33)</f>
        <v>9.1507000000000005</v>
      </c>
      <c r="Q37" s="78"/>
      <c r="R37" s="79">
        <f>MAX(R8:R33)</f>
        <v>31.6</v>
      </c>
      <c r="S37" s="80"/>
    </row>
    <row r="38" spans="1:19" x14ac:dyDescent="0.3">
      <c r="A38" s="112" t="s">
        <v>433</v>
      </c>
    </row>
    <row r="39" spans="1:19" x14ac:dyDescent="0.3">
      <c r="A39" s="14" t="s">
        <v>340</v>
      </c>
    </row>
  </sheetData>
  <sheetProtection algorithmName="SHA-512" hashValue="asK86G8QYmmZLYidN+bwKRlOgRn0DgOlHEw/Ry8dyVOXTM5rkQJDDV1sn4CiGQ6x+Vr/xBatvvT3SgM/hcF1EA==" saltValue="e4gvSooKSge5F0KAF66D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0A4527E-F2AF-4EB6-8B34-1179A2AE853A}"/>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dimension ref="A1:T3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1187</v>
      </c>
      <c r="B8" s="64">
        <f>VLOOKUP($A8,'Return Data'!$B$7:$R$1700,3,0)</f>
        <v>44015</v>
      </c>
      <c r="C8" s="65">
        <f>VLOOKUP($A8,'Return Data'!$B$7:$R$1700,4,0)</f>
        <v>236.63</v>
      </c>
      <c r="D8" s="65">
        <f>VLOOKUP($A8,'Return Data'!$B$7:$R$1700,10,0)</f>
        <v>26.108499999999999</v>
      </c>
      <c r="E8" s="66">
        <f t="shared" ref="E8:E33" si="0">RANK(D8,D$8:D$33,0)</f>
        <v>17</v>
      </c>
      <c r="F8" s="65">
        <f>VLOOKUP($A8,'Return Data'!$B$7:$R$1700,11,0)</f>
        <v>-15.183299999999999</v>
      </c>
      <c r="G8" s="66">
        <f t="shared" ref="G8:G25" si="1">RANK(F8,F$8:F$33,0)</f>
        <v>21</v>
      </c>
      <c r="H8" s="65">
        <f>VLOOKUP($A8,'Return Data'!$B$7:$R$1700,12,0)</f>
        <v>-9.4343000000000004</v>
      </c>
      <c r="I8" s="66">
        <f t="shared" ref="I8:I25" si="2">RANK(H8,H$8:H$33,0)</f>
        <v>21</v>
      </c>
      <c r="J8" s="65">
        <f>VLOOKUP($A8,'Return Data'!$B$7:$R$1700,13,0)</f>
        <v>-17.166699999999999</v>
      </c>
      <c r="K8" s="66">
        <f t="shared" ref="K8:K21" si="3">RANK(J8,J$8:J$33,0)</f>
        <v>23</v>
      </c>
      <c r="L8" s="65">
        <f>VLOOKUP($A8,'Return Data'!$B$7:$R$1700,17,0)</f>
        <v>-10.560600000000001</v>
      </c>
      <c r="M8" s="66">
        <f t="shared" ref="M8:M21" si="4">RANK(L8,L$8:L$33,0)</f>
        <v>23</v>
      </c>
      <c r="N8" s="65">
        <f>VLOOKUP($A8,'Return Data'!$B$7:$R$1700,14,0)</f>
        <v>-6.7754000000000003</v>
      </c>
      <c r="O8" s="66">
        <f t="shared" ref="O8:O20" si="5">RANK(N8,N$8:N$33,0)</f>
        <v>22</v>
      </c>
      <c r="P8" s="65">
        <f>VLOOKUP($A8,'Return Data'!$B$7:$R$1700,15,0)</f>
        <v>1.5839000000000001</v>
      </c>
      <c r="Q8" s="66">
        <f t="shared" ref="Q8:Q16" si="6">RANK(P8,P$8:P$33,0)</f>
        <v>19</v>
      </c>
      <c r="R8" s="65">
        <f>VLOOKUP($A8,'Return Data'!$B$7:$R$1700,16,0)</f>
        <v>19.4983</v>
      </c>
      <c r="S8" s="67">
        <f t="shared" ref="S8:S33" si="7">RANK(R8,R$8:R$33,0)</f>
        <v>4</v>
      </c>
    </row>
    <row r="9" spans="1:20" x14ac:dyDescent="0.3">
      <c r="A9" s="63" t="s">
        <v>1190</v>
      </c>
      <c r="B9" s="64">
        <f>VLOOKUP($A9,'Return Data'!$B$7:$R$1700,3,0)</f>
        <v>44015</v>
      </c>
      <c r="C9" s="65">
        <f>VLOOKUP($A9,'Return Data'!$B$7:$R$1700,4,0)</f>
        <v>37.93</v>
      </c>
      <c r="D9" s="65">
        <f>VLOOKUP($A9,'Return Data'!$B$7:$R$1700,10,0)</f>
        <v>19.464600000000001</v>
      </c>
      <c r="E9" s="66">
        <f t="shared" si="0"/>
        <v>26</v>
      </c>
      <c r="F9" s="65">
        <f>VLOOKUP($A9,'Return Data'!$B$7:$R$1700,11,0)</f>
        <v>-4.3380000000000001</v>
      </c>
      <c r="G9" s="66">
        <f t="shared" si="1"/>
        <v>5</v>
      </c>
      <c r="H9" s="65">
        <f>VLOOKUP($A9,'Return Data'!$B$7:$R$1700,12,0)</f>
        <v>1.3358000000000001</v>
      </c>
      <c r="I9" s="66">
        <f t="shared" si="2"/>
        <v>6</v>
      </c>
      <c r="J9" s="65">
        <f>VLOOKUP($A9,'Return Data'!$B$7:$R$1700,13,0)</f>
        <v>2.5135000000000001</v>
      </c>
      <c r="K9" s="66">
        <f t="shared" si="3"/>
        <v>2</v>
      </c>
      <c r="L9" s="65">
        <f>VLOOKUP($A9,'Return Data'!$B$7:$R$1700,17,0)</f>
        <v>5.2125000000000004</v>
      </c>
      <c r="M9" s="66">
        <f t="shared" si="4"/>
        <v>1</v>
      </c>
      <c r="N9" s="65">
        <f>VLOOKUP($A9,'Return Data'!$B$7:$R$1700,14,0)</f>
        <v>8.6085999999999991</v>
      </c>
      <c r="O9" s="66">
        <f t="shared" si="5"/>
        <v>1</v>
      </c>
      <c r="P9" s="65">
        <f>VLOOKUP($A9,'Return Data'!$B$7:$R$1700,15,0)</f>
        <v>7.6879999999999997</v>
      </c>
      <c r="Q9" s="66">
        <f t="shared" si="6"/>
        <v>2</v>
      </c>
      <c r="R9" s="65">
        <f>VLOOKUP($A9,'Return Data'!$B$7:$R$1700,16,0)</f>
        <v>15.275700000000001</v>
      </c>
      <c r="S9" s="67">
        <f t="shared" si="7"/>
        <v>8</v>
      </c>
    </row>
    <row r="10" spans="1:20" x14ac:dyDescent="0.3">
      <c r="A10" s="63" t="s">
        <v>1191</v>
      </c>
      <c r="B10" s="64">
        <f>VLOOKUP($A10,'Return Data'!$B$7:$R$1700,3,0)</f>
        <v>44015</v>
      </c>
      <c r="C10" s="65">
        <f>VLOOKUP($A10,'Return Data'!$B$7:$R$1700,4,0)</f>
        <v>8.5</v>
      </c>
      <c r="D10" s="65">
        <f>VLOOKUP($A10,'Return Data'!$B$7:$R$1700,10,0)</f>
        <v>26.488099999999999</v>
      </c>
      <c r="E10" s="66">
        <f t="shared" si="0"/>
        <v>15</v>
      </c>
      <c r="F10" s="65">
        <f>VLOOKUP($A10,'Return Data'!$B$7:$R$1700,11,0)</f>
        <v>-3.7372999999999998</v>
      </c>
      <c r="G10" s="66">
        <f t="shared" si="1"/>
        <v>4</v>
      </c>
      <c r="H10" s="65">
        <f>VLOOKUP($A10,'Return Data'!$B$7:$R$1700,12,0)</f>
        <v>-1.2776000000000001</v>
      </c>
      <c r="I10" s="66">
        <f t="shared" si="2"/>
        <v>10</v>
      </c>
      <c r="J10" s="65">
        <f>VLOOKUP($A10,'Return Data'!$B$7:$R$1700,13,0)</f>
        <v>-4.8151999999999999</v>
      </c>
      <c r="K10" s="66">
        <f t="shared" si="3"/>
        <v>9</v>
      </c>
      <c r="L10" s="65">
        <f>VLOOKUP($A10,'Return Data'!$B$7:$R$1700,17,0)</f>
        <v>-4.4432</v>
      </c>
      <c r="M10" s="66">
        <f t="shared" si="4"/>
        <v>13</v>
      </c>
      <c r="N10" s="65">
        <f>VLOOKUP($A10,'Return Data'!$B$7:$R$1700,14,0)</f>
        <v>-0.92300000000000004</v>
      </c>
      <c r="O10" s="66">
        <f t="shared" si="5"/>
        <v>11</v>
      </c>
      <c r="P10" s="65">
        <f>VLOOKUP($A10,'Return Data'!$B$7:$R$1700,15,0)</f>
        <v>-0.1171</v>
      </c>
      <c r="Q10" s="66">
        <f t="shared" si="6"/>
        <v>21</v>
      </c>
      <c r="R10" s="65">
        <f>VLOOKUP($A10,'Return Data'!$B$7:$R$1700,16,0)</f>
        <v>-1.6525000000000001</v>
      </c>
      <c r="S10" s="67">
        <f t="shared" si="7"/>
        <v>24</v>
      </c>
    </row>
    <row r="11" spans="1:20" x14ac:dyDescent="0.3">
      <c r="A11" s="63" t="s">
        <v>1193</v>
      </c>
      <c r="B11" s="64">
        <f>VLOOKUP($A11,'Return Data'!$B$7:$R$1700,3,0)</f>
        <v>44015</v>
      </c>
      <c r="C11" s="65">
        <f>VLOOKUP($A11,'Return Data'!$B$7:$R$1700,4,0)</f>
        <v>30.603999999999999</v>
      </c>
      <c r="D11" s="65">
        <f>VLOOKUP($A11,'Return Data'!$B$7:$R$1700,10,0)</f>
        <v>23.363399999999999</v>
      </c>
      <c r="E11" s="66">
        <f t="shared" si="0"/>
        <v>22</v>
      </c>
      <c r="F11" s="65">
        <f>VLOOKUP($A11,'Return Data'!$B$7:$R$1700,11,0)</f>
        <v>-8.2585999999999995</v>
      </c>
      <c r="G11" s="66">
        <f t="shared" si="1"/>
        <v>13</v>
      </c>
      <c r="H11" s="65">
        <f>VLOOKUP($A11,'Return Data'!$B$7:$R$1700,12,0)</f>
        <v>0.22270000000000001</v>
      </c>
      <c r="I11" s="66">
        <f t="shared" si="2"/>
        <v>7</v>
      </c>
      <c r="J11" s="65">
        <f>VLOOKUP($A11,'Return Data'!$B$7:$R$1700,13,0)</f>
        <v>-4.8087</v>
      </c>
      <c r="K11" s="66">
        <f t="shared" si="3"/>
        <v>8</v>
      </c>
      <c r="L11" s="65">
        <f>VLOOKUP($A11,'Return Data'!$B$7:$R$1700,17,0)</f>
        <v>-1.2865</v>
      </c>
      <c r="M11" s="66">
        <f t="shared" si="4"/>
        <v>6</v>
      </c>
      <c r="N11" s="65">
        <f>VLOOKUP($A11,'Return Data'!$B$7:$R$1700,14,0)</f>
        <v>-1.8772</v>
      </c>
      <c r="O11" s="66">
        <f t="shared" si="5"/>
        <v>14</v>
      </c>
      <c r="P11" s="65">
        <f>VLOOKUP($A11,'Return Data'!$B$7:$R$1700,15,0)</f>
        <v>3.9496000000000002</v>
      </c>
      <c r="Q11" s="66">
        <f t="shared" si="6"/>
        <v>12</v>
      </c>
      <c r="R11" s="65">
        <f>VLOOKUP($A11,'Return Data'!$B$7:$R$1700,16,0)</f>
        <v>8.2072000000000003</v>
      </c>
      <c r="S11" s="67">
        <f t="shared" si="7"/>
        <v>19</v>
      </c>
    </row>
    <row r="12" spans="1:20" x14ac:dyDescent="0.3">
      <c r="A12" s="63" t="s">
        <v>1196</v>
      </c>
      <c r="B12" s="64">
        <f>VLOOKUP($A12,'Return Data'!$B$7:$R$1700,3,0)</f>
        <v>44015</v>
      </c>
      <c r="C12" s="65">
        <f>VLOOKUP($A12,'Return Data'!$B$7:$R$1700,4,0)</f>
        <v>54.253</v>
      </c>
      <c r="D12" s="65">
        <f>VLOOKUP($A12,'Return Data'!$B$7:$R$1700,10,0)</f>
        <v>27.513100000000001</v>
      </c>
      <c r="E12" s="66">
        <f t="shared" si="0"/>
        <v>10</v>
      </c>
      <c r="F12" s="65">
        <f>VLOOKUP($A12,'Return Data'!$B$7:$R$1700,11,0)</f>
        <v>-6.2858000000000001</v>
      </c>
      <c r="G12" s="66">
        <f t="shared" si="1"/>
        <v>7</v>
      </c>
      <c r="H12" s="65">
        <f>VLOOKUP($A12,'Return Data'!$B$7:$R$1700,12,0)</f>
        <v>1.8683000000000001</v>
      </c>
      <c r="I12" s="66">
        <f t="shared" si="2"/>
        <v>5</v>
      </c>
      <c r="J12" s="65">
        <f>VLOOKUP($A12,'Return Data'!$B$7:$R$1700,13,0)</f>
        <v>-1.0992</v>
      </c>
      <c r="K12" s="66">
        <f t="shared" si="3"/>
        <v>5</v>
      </c>
      <c r="L12" s="65">
        <f>VLOOKUP($A12,'Return Data'!$B$7:$R$1700,17,0)</f>
        <v>1.4280999999999999</v>
      </c>
      <c r="M12" s="66">
        <f t="shared" si="4"/>
        <v>3</v>
      </c>
      <c r="N12" s="65">
        <f>VLOOKUP($A12,'Return Data'!$B$7:$R$1700,14,0)</f>
        <v>1.9376</v>
      </c>
      <c r="O12" s="66">
        <f t="shared" si="5"/>
        <v>5</v>
      </c>
      <c r="P12" s="65">
        <f>VLOOKUP($A12,'Return Data'!$B$7:$R$1700,15,0)</f>
        <v>8.2420000000000009</v>
      </c>
      <c r="Q12" s="66">
        <f t="shared" si="6"/>
        <v>1</v>
      </c>
      <c r="R12" s="65">
        <f>VLOOKUP($A12,'Return Data'!$B$7:$R$1700,16,0)</f>
        <v>13.1953</v>
      </c>
      <c r="S12" s="67">
        <f t="shared" si="7"/>
        <v>11</v>
      </c>
    </row>
    <row r="13" spans="1:20" x14ac:dyDescent="0.3">
      <c r="A13" s="63" t="s">
        <v>1198</v>
      </c>
      <c r="B13" s="64">
        <f>VLOOKUP($A13,'Return Data'!$B$7:$R$1700,3,0)</f>
        <v>44015</v>
      </c>
      <c r="C13" s="65">
        <f>VLOOKUP($A13,'Return Data'!$B$7:$R$1700,4,0)</f>
        <v>24.495999999999999</v>
      </c>
      <c r="D13" s="65">
        <f>VLOOKUP($A13,'Return Data'!$B$7:$R$1700,10,0)</f>
        <v>24.941299999999998</v>
      </c>
      <c r="E13" s="66">
        <f t="shared" si="0"/>
        <v>20</v>
      </c>
      <c r="F13" s="65">
        <f>VLOOKUP($A13,'Return Data'!$B$7:$R$1700,11,0)</f>
        <v>-10.1427</v>
      </c>
      <c r="G13" s="66">
        <f t="shared" si="1"/>
        <v>14</v>
      </c>
      <c r="H13" s="65">
        <f>VLOOKUP($A13,'Return Data'!$B$7:$R$1700,12,0)</f>
        <v>-4.1026999999999996</v>
      </c>
      <c r="I13" s="66">
        <f t="shared" si="2"/>
        <v>17</v>
      </c>
      <c r="J13" s="65">
        <f>VLOOKUP($A13,'Return Data'!$B$7:$R$1700,13,0)</f>
        <v>-8.2925000000000004</v>
      </c>
      <c r="K13" s="66">
        <f t="shared" si="3"/>
        <v>15</v>
      </c>
      <c r="L13" s="65">
        <f>VLOOKUP($A13,'Return Data'!$B$7:$R$1700,17,0)</f>
        <v>-5.1007999999999996</v>
      </c>
      <c r="M13" s="66">
        <f t="shared" si="4"/>
        <v>15</v>
      </c>
      <c r="N13" s="65">
        <f>VLOOKUP($A13,'Return Data'!$B$7:$R$1700,14,0)</f>
        <v>-0.51400000000000001</v>
      </c>
      <c r="O13" s="66">
        <f t="shared" si="5"/>
        <v>10</v>
      </c>
      <c r="P13" s="65">
        <f>VLOOKUP($A13,'Return Data'!$B$7:$R$1700,15,0)</f>
        <v>4.4851999999999999</v>
      </c>
      <c r="Q13" s="66">
        <f t="shared" si="6"/>
        <v>10</v>
      </c>
      <c r="R13" s="65">
        <f>VLOOKUP($A13,'Return Data'!$B$7:$R$1700,16,0)</f>
        <v>7.4127999999999998</v>
      </c>
      <c r="S13" s="67">
        <f t="shared" si="7"/>
        <v>20</v>
      </c>
    </row>
    <row r="14" spans="1:20" x14ac:dyDescent="0.3">
      <c r="A14" s="63" t="s">
        <v>1199</v>
      </c>
      <c r="B14" s="64">
        <f>VLOOKUP($A14,'Return Data'!$B$7:$R$1700,3,0)</f>
        <v>44015</v>
      </c>
      <c r="C14" s="65">
        <f>VLOOKUP($A14,'Return Data'!$B$7:$R$1700,4,0)</f>
        <v>840.78589999999997</v>
      </c>
      <c r="D14" s="65">
        <f>VLOOKUP($A14,'Return Data'!$B$7:$R$1700,10,0)</f>
        <v>26.6159</v>
      </c>
      <c r="E14" s="66">
        <f t="shared" si="0"/>
        <v>14</v>
      </c>
      <c r="F14" s="65">
        <f>VLOOKUP($A14,'Return Data'!$B$7:$R$1700,11,0)</f>
        <v>-13.357699999999999</v>
      </c>
      <c r="G14" s="66">
        <f t="shared" si="1"/>
        <v>20</v>
      </c>
      <c r="H14" s="65">
        <f>VLOOKUP($A14,'Return Data'!$B$7:$R$1700,12,0)</f>
        <v>-8.1732999999999993</v>
      </c>
      <c r="I14" s="66">
        <f t="shared" si="2"/>
        <v>20</v>
      </c>
      <c r="J14" s="65">
        <f>VLOOKUP($A14,'Return Data'!$B$7:$R$1700,13,0)</f>
        <v>-12.320600000000001</v>
      </c>
      <c r="K14" s="66">
        <f t="shared" si="3"/>
        <v>19</v>
      </c>
      <c r="L14" s="65">
        <f>VLOOKUP($A14,'Return Data'!$B$7:$R$1700,17,0)</f>
        <v>-5.1920999999999999</v>
      </c>
      <c r="M14" s="66">
        <f t="shared" si="4"/>
        <v>16</v>
      </c>
      <c r="N14" s="65">
        <f>VLOOKUP($A14,'Return Data'!$B$7:$R$1700,14,0)</f>
        <v>-1.8716999999999999</v>
      </c>
      <c r="O14" s="66">
        <f t="shared" si="5"/>
        <v>13</v>
      </c>
      <c r="P14" s="65">
        <f>VLOOKUP($A14,'Return Data'!$B$7:$R$1700,15,0)</f>
        <v>4.5953999999999997</v>
      </c>
      <c r="Q14" s="66">
        <f t="shared" si="6"/>
        <v>9</v>
      </c>
      <c r="R14" s="65">
        <f>VLOOKUP($A14,'Return Data'!$B$7:$R$1700,16,0)</f>
        <v>18.125</v>
      </c>
      <c r="S14" s="67">
        <f t="shared" si="7"/>
        <v>5</v>
      </c>
    </row>
    <row r="15" spans="1:20" x14ac:dyDescent="0.3">
      <c r="A15" s="63" t="s">
        <v>1201</v>
      </c>
      <c r="B15" s="64">
        <f>VLOOKUP($A15,'Return Data'!$B$7:$R$1700,3,0)</f>
        <v>44015</v>
      </c>
      <c r="C15" s="65">
        <f>VLOOKUP($A15,'Return Data'!$B$7:$R$1700,4,0)</f>
        <v>48.295000000000002</v>
      </c>
      <c r="D15" s="65">
        <f>VLOOKUP($A15,'Return Data'!$B$7:$R$1700,10,0)</f>
        <v>28.852</v>
      </c>
      <c r="E15" s="66">
        <f t="shared" si="0"/>
        <v>7</v>
      </c>
      <c r="F15" s="65">
        <f>VLOOKUP($A15,'Return Data'!$B$7:$R$1700,11,0)</f>
        <v>-10.655799999999999</v>
      </c>
      <c r="G15" s="66">
        <f t="shared" si="1"/>
        <v>16</v>
      </c>
      <c r="H15" s="65">
        <f>VLOOKUP($A15,'Return Data'!$B$7:$R$1700,12,0)</f>
        <v>-4.3909000000000002</v>
      </c>
      <c r="I15" s="66">
        <f t="shared" si="2"/>
        <v>18</v>
      </c>
      <c r="J15" s="65">
        <f>VLOOKUP($A15,'Return Data'!$B$7:$R$1700,13,0)</f>
        <v>-11.3072</v>
      </c>
      <c r="K15" s="66">
        <f t="shared" si="3"/>
        <v>18</v>
      </c>
      <c r="L15" s="65">
        <f>VLOOKUP($A15,'Return Data'!$B$7:$R$1700,17,0)</f>
        <v>-6.4718</v>
      </c>
      <c r="M15" s="66">
        <f t="shared" si="4"/>
        <v>19</v>
      </c>
      <c r="N15" s="65">
        <f>VLOOKUP($A15,'Return Data'!$B$7:$R$1700,14,0)</f>
        <v>-2.5929000000000002</v>
      </c>
      <c r="O15" s="66">
        <f t="shared" si="5"/>
        <v>16</v>
      </c>
      <c r="P15" s="65">
        <f>VLOOKUP($A15,'Return Data'!$B$7:$R$1700,15,0)</f>
        <v>5.0846</v>
      </c>
      <c r="Q15" s="66">
        <f t="shared" si="6"/>
        <v>7</v>
      </c>
      <c r="R15" s="65">
        <f>VLOOKUP($A15,'Return Data'!$B$7:$R$1700,16,0)</f>
        <v>12.8431</v>
      </c>
      <c r="S15" s="67">
        <f t="shared" si="7"/>
        <v>13</v>
      </c>
    </row>
    <row r="16" spans="1:20" x14ac:dyDescent="0.3">
      <c r="A16" s="63" t="s">
        <v>1203</v>
      </c>
      <c r="B16" s="64">
        <f>VLOOKUP($A16,'Return Data'!$B$7:$R$1700,3,0)</f>
        <v>44015</v>
      </c>
      <c r="C16" s="65">
        <f>VLOOKUP($A16,'Return Data'!$B$7:$R$1700,4,0)</f>
        <v>80.77</v>
      </c>
      <c r="D16" s="65">
        <f>VLOOKUP($A16,'Return Data'!$B$7:$R$1700,10,0)</f>
        <v>31.098800000000001</v>
      </c>
      <c r="E16" s="66">
        <f t="shared" si="0"/>
        <v>2</v>
      </c>
      <c r="F16" s="65">
        <f>VLOOKUP($A16,'Return Data'!$B$7:$R$1700,11,0)</f>
        <v>-15.6625</v>
      </c>
      <c r="G16" s="66">
        <f t="shared" si="1"/>
        <v>22</v>
      </c>
      <c r="H16" s="65">
        <f>VLOOKUP($A16,'Return Data'!$B$7:$R$1700,12,0)</f>
        <v>-10.3651</v>
      </c>
      <c r="I16" s="66">
        <f t="shared" si="2"/>
        <v>23</v>
      </c>
      <c r="J16" s="65">
        <f>VLOOKUP($A16,'Return Data'!$B$7:$R$1700,13,0)</f>
        <v>-15.715299999999999</v>
      </c>
      <c r="K16" s="66">
        <f t="shared" si="3"/>
        <v>22</v>
      </c>
      <c r="L16" s="65">
        <f>VLOOKUP($A16,'Return Data'!$B$7:$R$1700,17,0)</f>
        <v>-7.6955</v>
      </c>
      <c r="M16" s="66">
        <f t="shared" si="4"/>
        <v>21</v>
      </c>
      <c r="N16" s="65">
        <f>VLOOKUP($A16,'Return Data'!$B$7:$R$1700,14,0)</f>
        <v>-3.4965000000000002</v>
      </c>
      <c r="O16" s="66">
        <f t="shared" si="5"/>
        <v>17</v>
      </c>
      <c r="P16" s="65">
        <f>VLOOKUP($A16,'Return Data'!$B$7:$R$1700,15,0)</f>
        <v>2.5947</v>
      </c>
      <c r="Q16" s="66">
        <f t="shared" si="6"/>
        <v>16</v>
      </c>
      <c r="R16" s="65">
        <f>VLOOKUP($A16,'Return Data'!$B$7:$R$1700,16,0)</f>
        <v>14.241</v>
      </c>
      <c r="S16" s="67">
        <f t="shared" si="7"/>
        <v>9</v>
      </c>
    </row>
    <row r="17" spans="1:19" x14ac:dyDescent="0.3">
      <c r="A17" s="63" t="s">
        <v>1205</v>
      </c>
      <c r="B17" s="64">
        <f>VLOOKUP($A17,'Return Data'!$B$7:$R$1700,3,0)</f>
        <v>44015</v>
      </c>
      <c r="C17" s="65">
        <f>VLOOKUP($A17,'Return Data'!$B$7:$R$1700,4,0)</f>
        <v>9.69</v>
      </c>
      <c r="D17" s="65">
        <f>VLOOKUP($A17,'Return Data'!$B$7:$R$1700,10,0)</f>
        <v>30.593</v>
      </c>
      <c r="E17" s="66">
        <f t="shared" si="0"/>
        <v>5</v>
      </c>
      <c r="F17" s="65">
        <f>VLOOKUP($A17,'Return Data'!$B$7:$R$1700,11,0)</f>
        <v>-7.3613999999999997</v>
      </c>
      <c r="G17" s="66">
        <f t="shared" si="1"/>
        <v>9</v>
      </c>
      <c r="H17" s="65">
        <f>VLOOKUP($A17,'Return Data'!$B$7:$R$1700,12,0)</f>
        <v>-2.7107999999999999</v>
      </c>
      <c r="I17" s="66">
        <f t="shared" si="2"/>
        <v>14</v>
      </c>
      <c r="J17" s="65">
        <f>VLOOKUP($A17,'Return Data'!$B$7:$R$1700,13,0)</f>
        <v>-7.6262999999999996</v>
      </c>
      <c r="K17" s="66">
        <f t="shared" si="3"/>
        <v>12</v>
      </c>
      <c r="L17" s="65">
        <f>VLOOKUP($A17,'Return Data'!$B$7:$R$1700,17,0)</f>
        <v>-6.4318999999999997</v>
      </c>
      <c r="M17" s="66">
        <f t="shared" si="4"/>
        <v>18</v>
      </c>
      <c r="N17" s="65">
        <f>VLOOKUP($A17,'Return Data'!$B$7:$R$1700,14,0)</f>
        <v>-3.9016000000000002</v>
      </c>
      <c r="O17" s="66">
        <f t="shared" si="5"/>
        <v>18</v>
      </c>
      <c r="P17" s="65"/>
      <c r="Q17" s="66"/>
      <c r="R17" s="65">
        <f>VLOOKUP($A17,'Return Data'!$B$7:$R$1700,16,0)</f>
        <v>-0.91169999999999995</v>
      </c>
      <c r="S17" s="67">
        <f t="shared" si="7"/>
        <v>23</v>
      </c>
    </row>
    <row r="18" spans="1:19" x14ac:dyDescent="0.3">
      <c r="A18" s="63" t="s">
        <v>1207</v>
      </c>
      <c r="B18" s="64">
        <f>VLOOKUP($A18,'Return Data'!$B$7:$R$1700,3,0)</f>
        <v>44015</v>
      </c>
      <c r="C18" s="65">
        <f>VLOOKUP($A18,'Return Data'!$B$7:$R$1700,4,0)</f>
        <v>47.61</v>
      </c>
      <c r="D18" s="65">
        <f>VLOOKUP($A18,'Return Data'!$B$7:$R$1700,10,0)</f>
        <v>25.388500000000001</v>
      </c>
      <c r="E18" s="66">
        <f t="shared" si="0"/>
        <v>19</v>
      </c>
      <c r="F18" s="65">
        <f>VLOOKUP($A18,'Return Data'!$B$7:$R$1700,11,0)</f>
        <v>-5.6853999999999996</v>
      </c>
      <c r="G18" s="66">
        <f t="shared" si="1"/>
        <v>6</v>
      </c>
      <c r="H18" s="65">
        <f>VLOOKUP($A18,'Return Data'!$B$7:$R$1700,12,0)</f>
        <v>2.6962999999999999</v>
      </c>
      <c r="I18" s="66">
        <f t="shared" si="2"/>
        <v>4</v>
      </c>
      <c r="J18" s="65">
        <f>VLOOKUP($A18,'Return Data'!$B$7:$R$1700,13,0)</f>
        <v>-1.6729000000000001</v>
      </c>
      <c r="K18" s="66">
        <f t="shared" si="3"/>
        <v>6</v>
      </c>
      <c r="L18" s="65">
        <f>VLOOKUP($A18,'Return Data'!$B$7:$R$1700,17,0)</f>
        <v>1.0330999999999999</v>
      </c>
      <c r="M18" s="66">
        <f t="shared" si="4"/>
        <v>4</v>
      </c>
      <c r="N18" s="65">
        <f>VLOOKUP($A18,'Return Data'!$B$7:$R$1700,14,0)</f>
        <v>3.4498000000000002</v>
      </c>
      <c r="O18" s="66">
        <f t="shared" si="5"/>
        <v>2</v>
      </c>
      <c r="P18" s="65">
        <f>VLOOKUP($A18,'Return Data'!$B$7:$R$1700,15,0)</f>
        <v>6.3826000000000001</v>
      </c>
      <c r="Q18" s="66">
        <f>RANK(P18,P$8:P$33,0)</f>
        <v>5</v>
      </c>
      <c r="R18" s="65">
        <f>VLOOKUP($A18,'Return Data'!$B$7:$R$1700,16,0)</f>
        <v>12.5322</v>
      </c>
      <c r="S18" s="67">
        <f t="shared" si="7"/>
        <v>14</v>
      </c>
    </row>
    <row r="19" spans="1:19" x14ac:dyDescent="0.3">
      <c r="A19" s="63" t="s">
        <v>1209</v>
      </c>
      <c r="B19" s="64">
        <f>VLOOKUP($A19,'Return Data'!$B$7:$R$1700,3,0)</f>
        <v>44015</v>
      </c>
      <c r="C19" s="65">
        <f>VLOOKUP($A19,'Return Data'!$B$7:$R$1700,4,0)</f>
        <v>36.103999999999999</v>
      </c>
      <c r="D19" s="65">
        <f>VLOOKUP($A19,'Return Data'!$B$7:$R$1700,10,0)</f>
        <v>27.440899999999999</v>
      </c>
      <c r="E19" s="66">
        <f t="shared" si="0"/>
        <v>11</v>
      </c>
      <c r="F19" s="65">
        <f>VLOOKUP($A19,'Return Data'!$B$7:$R$1700,11,0)</f>
        <v>-11.877000000000001</v>
      </c>
      <c r="G19" s="66">
        <f t="shared" si="1"/>
        <v>18</v>
      </c>
      <c r="H19" s="65">
        <f>VLOOKUP($A19,'Return Data'!$B$7:$R$1700,12,0)</f>
        <v>-3.6070000000000002</v>
      </c>
      <c r="I19" s="66">
        <f t="shared" si="2"/>
        <v>16</v>
      </c>
      <c r="J19" s="65">
        <f>VLOOKUP($A19,'Return Data'!$B$7:$R$1700,13,0)</f>
        <v>-7.6647999999999996</v>
      </c>
      <c r="K19" s="66">
        <f t="shared" si="3"/>
        <v>13</v>
      </c>
      <c r="L19" s="65">
        <f>VLOOKUP($A19,'Return Data'!$B$7:$R$1700,17,0)</f>
        <v>-2.5245000000000002</v>
      </c>
      <c r="M19" s="66">
        <f t="shared" si="4"/>
        <v>11</v>
      </c>
      <c r="N19" s="65">
        <f>VLOOKUP($A19,'Return Data'!$B$7:$R$1700,14,0)</f>
        <v>-0.40079999999999999</v>
      </c>
      <c r="O19" s="66">
        <f t="shared" si="5"/>
        <v>7</v>
      </c>
      <c r="P19" s="65">
        <f>VLOOKUP($A19,'Return Data'!$B$7:$R$1700,15,0)</f>
        <v>6.5457000000000001</v>
      </c>
      <c r="Q19" s="66">
        <f>RANK(P19,P$8:P$33,0)</f>
        <v>4</v>
      </c>
      <c r="R19" s="65">
        <f>VLOOKUP($A19,'Return Data'!$B$7:$R$1700,16,0)</f>
        <v>10.1571</v>
      </c>
      <c r="S19" s="67">
        <f t="shared" si="7"/>
        <v>16</v>
      </c>
    </row>
    <row r="20" spans="1:19" x14ac:dyDescent="0.3">
      <c r="A20" s="63" t="s">
        <v>1212</v>
      </c>
      <c r="B20" s="64">
        <f>VLOOKUP($A20,'Return Data'!$B$7:$R$1700,3,0)</f>
        <v>44015</v>
      </c>
      <c r="C20" s="65">
        <f>VLOOKUP($A20,'Return Data'!$B$7:$R$1700,4,0)</f>
        <v>120.43</v>
      </c>
      <c r="D20" s="65">
        <f>VLOOKUP($A20,'Return Data'!$B$7:$R$1700,10,0)</f>
        <v>27.022500000000001</v>
      </c>
      <c r="E20" s="66">
        <f t="shared" si="0"/>
        <v>13</v>
      </c>
      <c r="F20" s="65">
        <f>VLOOKUP($A20,'Return Data'!$B$7:$R$1700,11,0)</f>
        <v>-10.2742</v>
      </c>
      <c r="G20" s="66">
        <f t="shared" si="1"/>
        <v>15</v>
      </c>
      <c r="H20" s="65">
        <f>VLOOKUP($A20,'Return Data'!$B$7:$R$1700,12,0)</f>
        <v>-3.5171000000000001</v>
      </c>
      <c r="I20" s="66">
        <f t="shared" si="2"/>
        <v>15</v>
      </c>
      <c r="J20" s="65">
        <f>VLOOKUP($A20,'Return Data'!$B$7:$R$1700,13,0)</f>
        <v>-8.7652000000000001</v>
      </c>
      <c r="K20" s="66">
        <f t="shared" si="3"/>
        <v>16</v>
      </c>
      <c r="L20" s="65">
        <f>VLOOKUP($A20,'Return Data'!$B$7:$R$1700,17,0)</f>
        <v>-5.8834999999999997</v>
      </c>
      <c r="M20" s="66">
        <f t="shared" si="4"/>
        <v>17</v>
      </c>
      <c r="N20" s="65">
        <f>VLOOKUP($A20,'Return Data'!$B$7:$R$1700,14,0)</f>
        <v>-2.4769000000000001</v>
      </c>
      <c r="O20" s="66">
        <f t="shared" si="5"/>
        <v>15</v>
      </c>
      <c r="P20" s="65">
        <f>VLOOKUP($A20,'Return Data'!$B$7:$R$1700,15,0)</f>
        <v>6.5945</v>
      </c>
      <c r="Q20" s="66">
        <f>RANK(P20,P$8:P$33,0)</f>
        <v>3</v>
      </c>
      <c r="R20" s="65">
        <f>VLOOKUP($A20,'Return Data'!$B$7:$R$1700,16,0)</f>
        <v>16.931000000000001</v>
      </c>
      <c r="S20" s="67">
        <f t="shared" si="7"/>
        <v>6</v>
      </c>
    </row>
    <row r="21" spans="1:19" x14ac:dyDescent="0.3">
      <c r="A21" s="63" t="s">
        <v>1214</v>
      </c>
      <c r="B21" s="64">
        <f>VLOOKUP($A21,'Return Data'!$B$7:$R$1700,3,0)</f>
        <v>44015</v>
      </c>
      <c r="C21" s="65">
        <f>VLOOKUP($A21,'Return Data'!$B$7:$R$1700,4,0)</f>
        <v>9.1113</v>
      </c>
      <c r="D21" s="65">
        <f>VLOOKUP($A21,'Return Data'!$B$7:$R$1700,10,0)</f>
        <v>22.2468</v>
      </c>
      <c r="E21" s="66">
        <f t="shared" si="0"/>
        <v>24</v>
      </c>
      <c r="F21" s="65">
        <f>VLOOKUP($A21,'Return Data'!$B$7:$R$1700,11,0)</f>
        <v>-7.7374000000000001</v>
      </c>
      <c r="G21" s="66">
        <f t="shared" si="1"/>
        <v>10</v>
      </c>
      <c r="H21" s="65">
        <f>VLOOKUP($A21,'Return Data'!$B$7:$R$1700,12,0)</f>
        <v>-1.8855999999999999</v>
      </c>
      <c r="I21" s="66">
        <f t="shared" si="2"/>
        <v>11</v>
      </c>
      <c r="J21" s="65">
        <f>VLOOKUP($A21,'Return Data'!$B$7:$R$1700,13,0)</f>
        <v>-3.2770999999999999</v>
      </c>
      <c r="K21" s="66">
        <f t="shared" si="3"/>
        <v>7</v>
      </c>
      <c r="L21" s="65">
        <f>VLOOKUP($A21,'Return Data'!$B$7:$R$1700,17,0)</f>
        <v>-1.6265000000000001</v>
      </c>
      <c r="M21" s="66">
        <f t="shared" si="4"/>
        <v>8</v>
      </c>
      <c r="N21" s="65"/>
      <c r="O21" s="66"/>
      <c r="P21" s="65"/>
      <c r="Q21" s="66"/>
      <c r="R21" s="65">
        <f>VLOOKUP($A21,'Return Data'!$B$7:$R$1700,16,0)</f>
        <v>-3.7656999999999998</v>
      </c>
      <c r="S21" s="67">
        <f t="shared" si="7"/>
        <v>25</v>
      </c>
    </row>
    <row r="22" spans="1:19" x14ac:dyDescent="0.3">
      <c r="A22" s="63" t="s">
        <v>1216</v>
      </c>
      <c r="B22" s="64">
        <f>VLOOKUP($A22,'Return Data'!$B$7:$R$1700,3,0)</f>
        <v>44015</v>
      </c>
      <c r="C22" s="65">
        <f>VLOOKUP($A22,'Return Data'!$B$7:$R$1700,4,0)</f>
        <v>10.143000000000001</v>
      </c>
      <c r="D22" s="65">
        <f>VLOOKUP($A22,'Return Data'!$B$7:$R$1700,10,0)</f>
        <v>30.641400000000001</v>
      </c>
      <c r="E22" s="66">
        <f t="shared" si="0"/>
        <v>4</v>
      </c>
      <c r="F22" s="65">
        <f>VLOOKUP($A22,'Return Data'!$B$7:$R$1700,11,0)</f>
        <v>-11.0341</v>
      </c>
      <c r="G22" s="66">
        <f t="shared" si="1"/>
        <v>17</v>
      </c>
      <c r="H22" s="65">
        <f>VLOOKUP($A22,'Return Data'!$B$7:$R$1700,12,0)</f>
        <v>-2.0472999999999999</v>
      </c>
      <c r="I22" s="66">
        <f t="shared" si="2"/>
        <v>12</v>
      </c>
      <c r="J22" s="65"/>
      <c r="K22" s="66"/>
      <c r="L22" s="65"/>
      <c r="M22" s="66"/>
      <c r="N22" s="65"/>
      <c r="O22" s="66"/>
      <c r="P22" s="65"/>
      <c r="Q22" s="66"/>
      <c r="R22" s="65">
        <f>VLOOKUP($A22,'Return Data'!$B$7:$R$1700,16,0)</f>
        <v>1.43</v>
      </c>
      <c r="S22" s="67">
        <f t="shared" si="7"/>
        <v>22</v>
      </c>
    </row>
    <row r="23" spans="1:19" x14ac:dyDescent="0.3">
      <c r="A23" s="63" t="s">
        <v>1218</v>
      </c>
      <c r="B23" s="64">
        <f>VLOOKUP($A23,'Return Data'!$B$7:$R$1700,3,0)</f>
        <v>44015</v>
      </c>
      <c r="C23" s="65">
        <f>VLOOKUP($A23,'Return Data'!$B$7:$R$1700,4,0)</f>
        <v>21.844000000000001</v>
      </c>
      <c r="D23" s="65">
        <f>VLOOKUP($A23,'Return Data'!$B$7:$R$1700,10,0)</f>
        <v>19.9712</v>
      </c>
      <c r="E23" s="66">
        <f t="shared" si="0"/>
        <v>25</v>
      </c>
      <c r="F23" s="65">
        <f>VLOOKUP($A23,'Return Data'!$B$7:$R$1700,11,0)</f>
        <v>-18.174399999999999</v>
      </c>
      <c r="G23" s="66">
        <f t="shared" si="1"/>
        <v>24</v>
      </c>
      <c r="H23" s="65">
        <f>VLOOKUP($A23,'Return Data'!$B$7:$R$1700,12,0)</f>
        <v>-13.0185</v>
      </c>
      <c r="I23" s="66">
        <f t="shared" si="2"/>
        <v>24</v>
      </c>
      <c r="J23" s="65">
        <f>VLOOKUP($A23,'Return Data'!$B$7:$R$1700,13,0)</f>
        <v>-12.760400000000001</v>
      </c>
      <c r="K23" s="66">
        <f>RANK(J23,J$8:J$33,0)</f>
        <v>20</v>
      </c>
      <c r="L23" s="65">
        <f>VLOOKUP($A23,'Return Data'!$B$7:$R$1700,17,0)</f>
        <v>-7.2957999999999998</v>
      </c>
      <c r="M23" s="66">
        <f>RANK(L23,L$8:L$33,0)</f>
        <v>20</v>
      </c>
      <c r="N23" s="65">
        <f>VLOOKUP($A23,'Return Data'!$B$7:$R$1700,14,0)</f>
        <v>-4.3739999999999997</v>
      </c>
      <c r="O23" s="66">
        <f>RANK(N23,N$8:N$33,0)</f>
        <v>19</v>
      </c>
      <c r="P23" s="65">
        <f>VLOOKUP($A23,'Return Data'!$B$7:$R$1700,15,0)</f>
        <v>1.1876</v>
      </c>
      <c r="Q23" s="66">
        <f>RANK(P23,P$8:P$33,0)</f>
        <v>20</v>
      </c>
      <c r="R23" s="65">
        <f>VLOOKUP($A23,'Return Data'!$B$7:$R$1700,16,0)</f>
        <v>13.0741</v>
      </c>
      <c r="S23" s="67">
        <f t="shared" si="7"/>
        <v>12</v>
      </c>
    </row>
    <row r="24" spans="1:19" x14ac:dyDescent="0.3">
      <c r="A24" s="63" t="s">
        <v>1219</v>
      </c>
      <c r="B24" s="64">
        <f>VLOOKUP($A24,'Return Data'!$B$7:$R$1700,3,0)</f>
        <v>44015</v>
      </c>
      <c r="C24" s="65">
        <f>VLOOKUP($A24,'Return Data'!$B$7:$R$1700,4,0)</f>
        <v>1013.3354</v>
      </c>
      <c r="D24" s="65">
        <f>VLOOKUP($A24,'Return Data'!$B$7:$R$1700,10,0)</f>
        <v>26.167100000000001</v>
      </c>
      <c r="E24" s="66">
        <f t="shared" si="0"/>
        <v>16</v>
      </c>
      <c r="F24" s="65">
        <f>VLOOKUP($A24,'Return Data'!$B$7:$R$1700,11,0)</f>
        <v>-12.0951</v>
      </c>
      <c r="G24" s="66">
        <f t="shared" si="1"/>
        <v>19</v>
      </c>
      <c r="H24" s="65">
        <f>VLOOKUP($A24,'Return Data'!$B$7:$R$1700,12,0)</f>
        <v>-4.8654000000000002</v>
      </c>
      <c r="I24" s="66">
        <f t="shared" si="2"/>
        <v>19</v>
      </c>
      <c r="J24" s="65">
        <f>VLOOKUP($A24,'Return Data'!$B$7:$R$1700,13,0)</f>
        <v>-10.951499999999999</v>
      </c>
      <c r="K24" s="66">
        <f>RANK(J24,J$8:J$33,0)</f>
        <v>17</v>
      </c>
      <c r="L24" s="65">
        <f>VLOOKUP($A24,'Return Data'!$B$7:$R$1700,17,0)</f>
        <v>-2.2231000000000001</v>
      </c>
      <c r="M24" s="66">
        <f>RANK(L24,L$8:L$33,0)</f>
        <v>10</v>
      </c>
      <c r="N24" s="65">
        <f>VLOOKUP($A24,'Return Data'!$B$7:$R$1700,14,0)</f>
        <v>-0.46750000000000003</v>
      </c>
      <c r="O24" s="66">
        <f>RANK(N24,N$8:N$33,0)</f>
        <v>9</v>
      </c>
      <c r="P24" s="65">
        <f>VLOOKUP($A24,'Return Data'!$B$7:$R$1700,15,0)</f>
        <v>4.4480000000000004</v>
      </c>
      <c r="Q24" s="66">
        <f>RANK(P24,P$8:P$33,0)</f>
        <v>11</v>
      </c>
      <c r="R24" s="65">
        <f>VLOOKUP($A24,'Return Data'!$B$7:$R$1700,16,0)</f>
        <v>20.511700000000001</v>
      </c>
      <c r="S24" s="67">
        <f t="shared" si="7"/>
        <v>3</v>
      </c>
    </row>
    <row r="25" spans="1:19" x14ac:dyDescent="0.3">
      <c r="A25" s="63" t="s">
        <v>1222</v>
      </c>
      <c r="B25" s="64">
        <f>VLOOKUP($A25,'Return Data'!$B$7:$R$1700,3,0)</f>
        <v>44015</v>
      </c>
      <c r="C25" s="65">
        <f>VLOOKUP($A25,'Return Data'!$B$7:$R$1700,4,0)</f>
        <v>18.62</v>
      </c>
      <c r="D25" s="65">
        <f>VLOOKUP($A25,'Return Data'!$B$7:$R$1700,10,0)</f>
        <v>33.381100000000004</v>
      </c>
      <c r="E25" s="66">
        <f t="shared" si="0"/>
        <v>1</v>
      </c>
      <c r="F25" s="65">
        <f>VLOOKUP($A25,'Return Data'!$B$7:$R$1700,11,0)</f>
        <v>1.4160999999999999</v>
      </c>
      <c r="G25" s="66">
        <f t="shared" si="1"/>
        <v>1</v>
      </c>
      <c r="H25" s="65">
        <f>VLOOKUP($A25,'Return Data'!$B$7:$R$1700,12,0)</f>
        <v>9.7230000000000008</v>
      </c>
      <c r="I25" s="66">
        <f t="shared" si="2"/>
        <v>1</v>
      </c>
      <c r="J25" s="65">
        <f>VLOOKUP($A25,'Return Data'!$B$7:$R$1700,13,0)</f>
        <v>2.9866999999999999</v>
      </c>
      <c r="K25" s="66">
        <f>RANK(J25,J$8:J$33,0)</f>
        <v>1</v>
      </c>
      <c r="L25" s="65">
        <f>VLOOKUP($A25,'Return Data'!$B$7:$R$1700,17,0)</f>
        <v>-1.6222000000000001</v>
      </c>
      <c r="M25" s="66">
        <f>RANK(L25,L$8:L$33,0)</f>
        <v>7</v>
      </c>
      <c r="N25" s="65">
        <f>VLOOKUP($A25,'Return Data'!$B$7:$R$1700,14,0)</f>
        <v>-0.4607</v>
      </c>
      <c r="O25" s="66">
        <f>RANK(N25,N$8:N$33,0)</f>
        <v>8</v>
      </c>
      <c r="P25" s="65">
        <f>VLOOKUP($A25,'Return Data'!$B$7:$R$1700,15,0)</f>
        <v>3.3877000000000002</v>
      </c>
      <c r="Q25" s="66">
        <f>RANK(P25,P$8:P$33,0)</f>
        <v>14</v>
      </c>
      <c r="R25" s="65">
        <f>VLOOKUP($A25,'Return Data'!$B$7:$R$1700,16,0)</f>
        <v>9.8940000000000001</v>
      </c>
      <c r="S25" s="67">
        <f t="shared" si="7"/>
        <v>17</v>
      </c>
    </row>
    <row r="26" spans="1:19" x14ac:dyDescent="0.3">
      <c r="A26" s="63" t="s">
        <v>1224</v>
      </c>
      <c r="B26" s="64">
        <f>VLOOKUP($A26,'Return Data'!$B$7:$R$1700,3,0)</f>
        <v>44015</v>
      </c>
      <c r="C26" s="65">
        <f>VLOOKUP($A26,'Return Data'!$B$7:$R$1700,4,0)</f>
        <v>9.2799999999999994</v>
      </c>
      <c r="D26" s="65">
        <f>VLOOKUP($A26,'Return Data'!$B$7:$R$1700,10,0)</f>
        <v>27.297699999999999</v>
      </c>
      <c r="E26" s="66">
        <f t="shared" si="0"/>
        <v>12</v>
      </c>
      <c r="F26" s="65"/>
      <c r="G26" s="66"/>
      <c r="H26" s="65"/>
      <c r="I26" s="66"/>
      <c r="J26" s="65"/>
      <c r="K26" s="66"/>
      <c r="L26" s="65"/>
      <c r="M26" s="66"/>
      <c r="N26" s="65"/>
      <c r="O26" s="66"/>
      <c r="P26" s="65"/>
      <c r="Q26" s="66"/>
      <c r="R26" s="65">
        <f>VLOOKUP($A26,'Return Data'!$B$7:$R$1700,16,0)</f>
        <v>-7.2</v>
      </c>
      <c r="S26" s="67">
        <f t="shared" si="7"/>
        <v>26</v>
      </c>
    </row>
    <row r="27" spans="1:19" x14ac:dyDescent="0.3">
      <c r="A27" s="63" t="s">
        <v>1225</v>
      </c>
      <c r="B27" s="64">
        <f>VLOOKUP($A27,'Return Data'!$B$7:$R$1700,3,0)</f>
        <v>44015</v>
      </c>
      <c r="C27" s="65">
        <f>VLOOKUP($A27,'Return Data'!$B$7:$R$1700,4,0)</f>
        <v>55.426600000000001</v>
      </c>
      <c r="D27" s="65">
        <f>VLOOKUP($A27,'Return Data'!$B$7:$R$1700,10,0)</f>
        <v>30.430299999999999</v>
      </c>
      <c r="E27" s="66">
        <f t="shared" si="0"/>
        <v>6</v>
      </c>
      <c r="F27" s="65">
        <f>VLOOKUP($A27,'Return Data'!$B$7:$R$1700,11,0)</f>
        <v>-0.18820000000000001</v>
      </c>
      <c r="G27" s="66">
        <f>RANK(F27,F$8:F$33,0)</f>
        <v>2</v>
      </c>
      <c r="H27" s="65">
        <f>VLOOKUP($A27,'Return Data'!$B$7:$R$1700,12,0)</f>
        <v>7.665</v>
      </c>
      <c r="I27" s="66">
        <f>RANK(H27,H$8:H$33,0)</f>
        <v>2</v>
      </c>
      <c r="J27" s="65">
        <f>VLOOKUP($A27,'Return Data'!$B$7:$R$1700,13,0)</f>
        <v>1.1395999999999999</v>
      </c>
      <c r="K27" s="66">
        <f>RANK(J27,J$8:J$33,0)</f>
        <v>3</v>
      </c>
      <c r="L27" s="65">
        <f>VLOOKUP($A27,'Return Data'!$B$7:$R$1700,17,0)</f>
        <v>-0.66379999999999995</v>
      </c>
      <c r="M27" s="66">
        <f>RANK(L27,L$8:L$33,0)</f>
        <v>5</v>
      </c>
      <c r="N27" s="65">
        <f>VLOOKUP($A27,'Return Data'!$B$7:$R$1700,14,0)</f>
        <v>2.6562000000000001</v>
      </c>
      <c r="O27" s="66">
        <f>RANK(N27,N$8:N$33,0)</f>
        <v>3</v>
      </c>
      <c r="P27" s="65">
        <f>VLOOKUP($A27,'Return Data'!$B$7:$R$1700,15,0)</f>
        <v>3.4916</v>
      </c>
      <c r="Q27" s="66">
        <f>RANK(P27,P$8:P$33,0)</f>
        <v>13</v>
      </c>
      <c r="R27" s="65">
        <f>VLOOKUP($A27,'Return Data'!$B$7:$R$1700,16,0)</f>
        <v>9.2476000000000003</v>
      </c>
      <c r="S27" s="67">
        <f t="shared" si="7"/>
        <v>18</v>
      </c>
    </row>
    <row r="28" spans="1:19" x14ac:dyDescent="0.3">
      <c r="A28" s="63" t="s">
        <v>1228</v>
      </c>
      <c r="B28" s="64">
        <f>VLOOKUP($A28,'Return Data'!$B$7:$R$1700,3,0)</f>
        <v>44015</v>
      </c>
      <c r="C28" s="65">
        <f>VLOOKUP($A28,'Return Data'!$B$7:$R$1700,4,0)</f>
        <v>66.680400000000006</v>
      </c>
      <c r="D28" s="65">
        <f>VLOOKUP($A28,'Return Data'!$B$7:$R$1700,10,0)</f>
        <v>31.085699999999999</v>
      </c>
      <c r="E28" s="66">
        <f t="shared" si="0"/>
        <v>3</v>
      </c>
      <c r="F28" s="65">
        <f>VLOOKUP($A28,'Return Data'!$B$7:$R$1700,11,0)</f>
        <v>-7.7632000000000003</v>
      </c>
      <c r="G28" s="66">
        <f>RANK(F28,F$8:F$33,0)</f>
        <v>11</v>
      </c>
      <c r="H28" s="65">
        <f>VLOOKUP($A28,'Return Data'!$B$7:$R$1700,12,0)</f>
        <v>-1.0666</v>
      </c>
      <c r="I28" s="66">
        <f>RANK(H28,H$8:H$33,0)</f>
        <v>9</v>
      </c>
      <c r="J28" s="65">
        <f>VLOOKUP($A28,'Return Data'!$B$7:$R$1700,13,0)</f>
        <v>-8.2049000000000003</v>
      </c>
      <c r="K28" s="66">
        <f>RANK(J28,J$8:J$33,0)</f>
        <v>14</v>
      </c>
      <c r="L28" s="65">
        <f>VLOOKUP($A28,'Return Data'!$B$7:$R$1700,17,0)</f>
        <v>-4.0576999999999996</v>
      </c>
      <c r="M28" s="66">
        <f>RANK(L28,L$8:L$33,0)</f>
        <v>12</v>
      </c>
      <c r="N28" s="65">
        <f>VLOOKUP($A28,'Return Data'!$B$7:$R$1700,14,0)</f>
        <v>-4.7797999999999998</v>
      </c>
      <c r="O28" s="66">
        <f>RANK(N28,N$8:N$33,0)</f>
        <v>20</v>
      </c>
      <c r="P28" s="65">
        <f>VLOOKUP($A28,'Return Data'!$B$7:$R$1700,15,0)</f>
        <v>2.0112000000000001</v>
      </c>
      <c r="Q28" s="66">
        <f>RANK(P28,P$8:P$33,0)</f>
        <v>18</v>
      </c>
      <c r="R28" s="65">
        <f>VLOOKUP($A28,'Return Data'!$B$7:$R$1700,16,0)</f>
        <v>13.2264</v>
      </c>
      <c r="S28" s="67">
        <f t="shared" si="7"/>
        <v>10</v>
      </c>
    </row>
    <row r="29" spans="1:19" x14ac:dyDescent="0.3">
      <c r="A29" s="63" t="s">
        <v>1229</v>
      </c>
      <c r="B29" s="64">
        <f>VLOOKUP($A29,'Return Data'!$B$7:$R$1700,3,0)</f>
        <v>44015</v>
      </c>
      <c r="C29" s="65">
        <f>VLOOKUP($A29,'Return Data'!$B$7:$R$1700,4,0)</f>
        <v>392.34379999999999</v>
      </c>
      <c r="D29" s="65">
        <f>VLOOKUP($A29,'Return Data'!$B$7:$R$1700,10,0)</f>
        <v>22.889299999999999</v>
      </c>
      <c r="E29" s="66">
        <f t="shared" si="0"/>
        <v>23</v>
      </c>
      <c r="F29" s="65">
        <f>VLOOKUP($A29,'Return Data'!$B$7:$R$1700,11,0)</f>
        <v>-15.7012</v>
      </c>
      <c r="G29" s="66">
        <f>RANK(F29,F$8:F$33,0)</f>
        <v>23</v>
      </c>
      <c r="H29" s="65">
        <f>VLOOKUP($A29,'Return Data'!$B$7:$R$1700,12,0)</f>
        <v>-9.8472000000000008</v>
      </c>
      <c r="I29" s="66">
        <f>RANK(H29,H$8:H$33,0)</f>
        <v>22</v>
      </c>
      <c r="J29" s="65">
        <f>VLOOKUP($A29,'Return Data'!$B$7:$R$1700,13,0)</f>
        <v>-15.299799999999999</v>
      </c>
      <c r="K29" s="66">
        <f>RANK(J29,J$8:J$33,0)</f>
        <v>21</v>
      </c>
      <c r="L29" s="65">
        <f>VLOOKUP($A29,'Return Data'!$B$7:$R$1700,17,0)</f>
        <v>-10.107799999999999</v>
      </c>
      <c r="M29" s="66">
        <f>RANK(L29,L$8:L$33,0)</f>
        <v>22</v>
      </c>
      <c r="N29" s="65">
        <f>VLOOKUP($A29,'Return Data'!$B$7:$R$1700,14,0)</f>
        <v>-5.9038000000000004</v>
      </c>
      <c r="O29" s="66">
        <f>RANK(N29,N$8:N$33,0)</f>
        <v>21</v>
      </c>
      <c r="P29" s="65">
        <f>VLOOKUP($A29,'Return Data'!$B$7:$R$1700,15,0)</f>
        <v>2.5758999999999999</v>
      </c>
      <c r="Q29" s="66">
        <f>RANK(P29,P$8:P$33,0)</f>
        <v>17</v>
      </c>
      <c r="R29" s="65">
        <f>VLOOKUP($A29,'Return Data'!$B$7:$R$1700,16,0)</f>
        <v>22.655100000000001</v>
      </c>
      <c r="S29" s="67">
        <f t="shared" si="7"/>
        <v>2</v>
      </c>
    </row>
    <row r="30" spans="1:19" x14ac:dyDescent="0.3">
      <c r="A30" s="63" t="s">
        <v>1231</v>
      </c>
      <c r="B30" s="64">
        <f>VLOOKUP($A30,'Return Data'!$B$7:$R$1700,3,0)</f>
        <v>44015</v>
      </c>
      <c r="C30" s="65">
        <f>VLOOKUP($A30,'Return Data'!$B$7:$R$1700,4,0)</f>
        <v>131.1337</v>
      </c>
      <c r="D30" s="65">
        <f>VLOOKUP($A30,'Return Data'!$B$7:$R$1700,10,0)</f>
        <v>25.951899999999998</v>
      </c>
      <c r="E30" s="66">
        <f t="shared" si="0"/>
        <v>18</v>
      </c>
      <c r="F30" s="65">
        <f>VLOOKUP($A30,'Return Data'!$B$7:$R$1700,11,0)</f>
        <v>-8.2015999999999991</v>
      </c>
      <c r="G30" s="66">
        <f>RANK(F30,F$8:F$33,0)</f>
        <v>12</v>
      </c>
      <c r="H30" s="65">
        <f>VLOOKUP($A30,'Return Data'!$B$7:$R$1700,12,0)</f>
        <v>-2.5436999999999999</v>
      </c>
      <c r="I30" s="66">
        <f>RANK(H30,H$8:H$33,0)</f>
        <v>13</v>
      </c>
      <c r="J30" s="65">
        <f>VLOOKUP($A30,'Return Data'!$B$7:$R$1700,13,0)</f>
        <v>-7.2720000000000002</v>
      </c>
      <c r="K30" s="66">
        <f>RANK(J30,J$8:J$33,0)</f>
        <v>11</v>
      </c>
      <c r="L30" s="65">
        <f>VLOOKUP($A30,'Return Data'!$B$7:$R$1700,17,0)</f>
        <v>1.4853000000000001</v>
      </c>
      <c r="M30" s="66">
        <f>RANK(L30,L$8:L$33,0)</f>
        <v>2</v>
      </c>
      <c r="N30" s="65">
        <f>VLOOKUP($A30,'Return Data'!$B$7:$R$1700,14,0)</f>
        <v>1.1225000000000001</v>
      </c>
      <c r="O30" s="66">
        <f>RANK(N30,N$8:N$33,0)</f>
        <v>6</v>
      </c>
      <c r="P30" s="65">
        <f>VLOOKUP($A30,'Return Data'!$B$7:$R$1700,15,0)</f>
        <v>4.8783000000000003</v>
      </c>
      <c r="Q30" s="66">
        <f>RANK(P30,P$8:P$33,0)</f>
        <v>8</v>
      </c>
      <c r="R30" s="65">
        <f>VLOOKUP($A30,'Return Data'!$B$7:$R$1700,16,0)</f>
        <v>10.3947</v>
      </c>
      <c r="S30" s="67">
        <f t="shared" si="7"/>
        <v>15</v>
      </c>
    </row>
    <row r="31" spans="1:19" x14ac:dyDescent="0.3">
      <c r="A31" s="63" t="s">
        <v>1234</v>
      </c>
      <c r="B31" s="64">
        <f>VLOOKUP($A31,'Return Data'!$B$7:$R$1700,3,0)</f>
        <v>44015</v>
      </c>
      <c r="C31" s="65">
        <f>VLOOKUP($A31,'Return Data'!$B$7:$R$1700,4,0)</f>
        <v>42.26</v>
      </c>
      <c r="D31" s="65">
        <f>VLOOKUP($A31,'Return Data'!$B$7:$R$1700,10,0)</f>
        <v>24.5138</v>
      </c>
      <c r="E31" s="66">
        <f t="shared" si="0"/>
        <v>21</v>
      </c>
      <c r="F31" s="65">
        <f>VLOOKUP($A31,'Return Data'!$B$7:$R$1700,11,0)</f>
        <v>-3.4499</v>
      </c>
      <c r="G31" s="66">
        <f>RANK(F31,F$8:F$33,0)</f>
        <v>3</v>
      </c>
      <c r="H31" s="65">
        <f>VLOOKUP($A31,'Return Data'!$B$7:$R$1700,12,0)</f>
        <v>3.5276999999999998</v>
      </c>
      <c r="I31" s="66">
        <f>RANK(H31,H$8:H$33,0)</f>
        <v>3</v>
      </c>
      <c r="J31" s="65">
        <f>VLOOKUP($A31,'Return Data'!$B$7:$R$1700,13,0)</f>
        <v>-0.93759999999999999</v>
      </c>
      <c r="K31" s="66">
        <f>RANK(J31,J$8:J$33,0)</f>
        <v>4</v>
      </c>
      <c r="L31" s="65">
        <f>VLOOKUP($A31,'Return Data'!$B$7:$R$1700,17,0)</f>
        <v>-2.0722999999999998</v>
      </c>
      <c r="M31" s="66">
        <f>RANK(L31,L$8:L$33,0)</f>
        <v>9</v>
      </c>
      <c r="N31" s="65">
        <f>VLOOKUP($A31,'Return Data'!$B$7:$R$1700,14,0)</f>
        <v>2.0345</v>
      </c>
      <c r="O31" s="66">
        <f>RANK(N31,N$8:N$33,0)</f>
        <v>4</v>
      </c>
      <c r="P31" s="65">
        <f>VLOOKUP($A31,'Return Data'!$B$7:$R$1700,15,0)</f>
        <v>6.2901999999999996</v>
      </c>
      <c r="Q31" s="66">
        <f>RANK(P31,P$8:P$33,0)</f>
        <v>6</v>
      </c>
      <c r="R31" s="65">
        <f>VLOOKUP($A31,'Return Data'!$B$7:$R$1700,16,0)</f>
        <v>5.7351999999999999</v>
      </c>
      <c r="S31" s="67">
        <f t="shared" si="7"/>
        <v>21</v>
      </c>
    </row>
    <row r="32" spans="1:19" x14ac:dyDescent="0.3">
      <c r="A32" s="63" t="s">
        <v>1236</v>
      </c>
      <c r="B32" s="64">
        <f>VLOOKUP($A32,'Return Data'!$B$7:$R$1700,3,0)</f>
        <v>44015</v>
      </c>
      <c r="C32" s="65">
        <f>VLOOKUP($A32,'Return Data'!$B$7:$R$1700,4,0)</f>
        <v>13.12</v>
      </c>
      <c r="D32" s="65">
        <f>VLOOKUP($A32,'Return Data'!$B$7:$R$1700,10,0)</f>
        <v>28</v>
      </c>
      <c r="E32" s="66">
        <f t="shared" si="0"/>
        <v>8</v>
      </c>
      <c r="F32" s="65"/>
      <c r="G32" s="66"/>
      <c r="H32" s="65"/>
      <c r="I32" s="66"/>
      <c r="J32" s="65"/>
      <c r="K32" s="66"/>
      <c r="L32" s="65"/>
      <c r="M32" s="66"/>
      <c r="N32" s="65"/>
      <c r="O32" s="66"/>
      <c r="P32" s="65"/>
      <c r="Q32" s="66"/>
      <c r="R32" s="65">
        <f>VLOOKUP($A32,'Return Data'!$B$7:$R$1700,16,0)</f>
        <v>31.2</v>
      </c>
      <c r="S32" s="67">
        <f t="shared" si="7"/>
        <v>1</v>
      </c>
    </row>
    <row r="33" spans="1:19" x14ac:dyDescent="0.3">
      <c r="A33" s="63" t="s">
        <v>1238</v>
      </c>
      <c r="B33" s="64">
        <f>VLOOKUP($A33,'Return Data'!$B$7:$R$1700,3,0)</f>
        <v>44015</v>
      </c>
      <c r="C33" s="65">
        <f>VLOOKUP($A33,'Return Data'!$B$7:$R$1700,4,0)</f>
        <v>103.386610057293</v>
      </c>
      <c r="D33" s="65">
        <f>VLOOKUP($A33,'Return Data'!$B$7:$R$1700,10,0)</f>
        <v>27.931100000000001</v>
      </c>
      <c r="E33" s="66">
        <f t="shared" si="0"/>
        <v>9</v>
      </c>
      <c r="F33" s="65">
        <f>VLOOKUP($A33,'Return Data'!$B$7:$R$1700,11,0)</f>
        <v>-6.6993</v>
      </c>
      <c r="G33" s="66">
        <f>RANK(F33,F$8:F$33,0)</f>
        <v>8</v>
      </c>
      <c r="H33" s="65">
        <f>VLOOKUP($A33,'Return Data'!$B$7:$R$1700,12,0)</f>
        <v>-0.72130000000000005</v>
      </c>
      <c r="I33" s="66">
        <f>RANK(H33,H$8:H$33,0)</f>
        <v>8</v>
      </c>
      <c r="J33" s="65">
        <f>VLOOKUP($A33,'Return Data'!$B$7:$R$1700,13,0)</f>
        <v>-5.6689999999999996</v>
      </c>
      <c r="K33" s="66">
        <f>RANK(J33,J$8:J$33,0)</f>
        <v>10</v>
      </c>
      <c r="L33" s="65">
        <f>VLOOKUP($A33,'Return Data'!$B$7:$R$1700,17,0)</f>
        <v>-4.6327999999999996</v>
      </c>
      <c r="M33" s="66">
        <f>RANK(L33,L$8:L$33,0)</f>
        <v>14</v>
      </c>
      <c r="N33" s="65">
        <f>VLOOKUP($A33,'Return Data'!$B$7:$R$1700,14,0)</f>
        <v>-1.6006</v>
      </c>
      <c r="O33" s="66">
        <f>RANK(N33,N$8:N$33,0)</f>
        <v>12</v>
      </c>
      <c r="P33" s="65">
        <f>VLOOKUP($A33,'Return Data'!$B$7:$R$1700,15,0)</f>
        <v>3.3315999999999999</v>
      </c>
      <c r="Q33" s="66">
        <f>RANK(P33,P$8:P$33,0)</f>
        <v>15</v>
      </c>
      <c r="R33" s="65">
        <f>VLOOKUP($A33,'Return Data'!$B$7:$R$1700,16,0)</f>
        <v>15.459899999999999</v>
      </c>
      <c r="S33" s="67">
        <f t="shared" si="7"/>
        <v>7</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26.746076923076927</v>
      </c>
      <c r="E35" s="74"/>
      <c r="F35" s="75">
        <f>AVERAGE(F8:F33)</f>
        <v>-8.8520000000000021</v>
      </c>
      <c r="G35" s="74"/>
      <c r="H35" s="75">
        <f>AVERAGE(H8:H33)</f>
        <v>-2.3556499999999994</v>
      </c>
      <c r="I35" s="74"/>
      <c r="J35" s="75">
        <f>AVERAGE(J8:J33)</f>
        <v>-6.9124826086956519</v>
      </c>
      <c r="K35" s="74"/>
      <c r="L35" s="75">
        <f>AVERAGE(L8:L33)</f>
        <v>-3.5101478260869574</v>
      </c>
      <c r="M35" s="74"/>
      <c r="N35" s="75">
        <f>AVERAGE(N8:N33)</f>
        <v>-1.0276000000000001</v>
      </c>
      <c r="O35" s="74"/>
      <c r="P35" s="75">
        <f>AVERAGE(P8:P33)</f>
        <v>4.2491047619047624</v>
      </c>
      <c r="Q35" s="74"/>
      <c r="R35" s="75">
        <f>AVERAGE(R8:R33)</f>
        <v>11.066057692307693</v>
      </c>
      <c r="S35" s="76"/>
    </row>
    <row r="36" spans="1:19" x14ac:dyDescent="0.3">
      <c r="A36" s="73" t="s">
        <v>28</v>
      </c>
      <c r="B36" s="74"/>
      <c r="C36" s="74"/>
      <c r="D36" s="75">
        <f>MIN(D8:D33)</f>
        <v>19.464600000000001</v>
      </c>
      <c r="E36" s="74"/>
      <c r="F36" s="75">
        <f>MIN(F8:F33)</f>
        <v>-18.174399999999999</v>
      </c>
      <c r="G36" s="74"/>
      <c r="H36" s="75">
        <f>MIN(H8:H33)</f>
        <v>-13.0185</v>
      </c>
      <c r="I36" s="74"/>
      <c r="J36" s="75">
        <f>MIN(J8:J33)</f>
        <v>-17.166699999999999</v>
      </c>
      <c r="K36" s="74"/>
      <c r="L36" s="75">
        <f>MIN(L8:L33)</f>
        <v>-10.560600000000001</v>
      </c>
      <c r="M36" s="74"/>
      <c r="N36" s="75">
        <f>MIN(N8:N33)</f>
        <v>-6.7754000000000003</v>
      </c>
      <c r="O36" s="74"/>
      <c r="P36" s="75">
        <f>MIN(P8:P33)</f>
        <v>-0.1171</v>
      </c>
      <c r="Q36" s="74"/>
      <c r="R36" s="75">
        <f>MIN(R8:R33)</f>
        <v>-7.2</v>
      </c>
      <c r="S36" s="76"/>
    </row>
    <row r="37" spans="1:19" ht="15" thickBot="1" x14ac:dyDescent="0.35">
      <c r="A37" s="77" t="s">
        <v>29</v>
      </c>
      <c r="B37" s="78"/>
      <c r="C37" s="78"/>
      <c r="D37" s="79">
        <f>MAX(D8:D33)</f>
        <v>33.381100000000004</v>
      </c>
      <c r="E37" s="78"/>
      <c r="F37" s="79">
        <f>MAX(F8:F33)</f>
        <v>1.4160999999999999</v>
      </c>
      <c r="G37" s="78"/>
      <c r="H37" s="79">
        <f>MAX(H8:H33)</f>
        <v>9.7230000000000008</v>
      </c>
      <c r="I37" s="78"/>
      <c r="J37" s="79">
        <f>MAX(J8:J33)</f>
        <v>2.9866999999999999</v>
      </c>
      <c r="K37" s="78"/>
      <c r="L37" s="79">
        <f>MAX(L8:L33)</f>
        <v>5.2125000000000004</v>
      </c>
      <c r="M37" s="78"/>
      <c r="N37" s="79">
        <f>MAX(N8:N33)</f>
        <v>8.6085999999999991</v>
      </c>
      <c r="O37" s="78"/>
      <c r="P37" s="79">
        <f>MAX(P8:P33)</f>
        <v>8.2420000000000009</v>
      </c>
      <c r="Q37" s="78"/>
      <c r="R37" s="79">
        <f>MAX(R8:R33)</f>
        <v>31.2</v>
      </c>
      <c r="S37" s="80"/>
    </row>
    <row r="38" spans="1:19" x14ac:dyDescent="0.3">
      <c r="A38" s="112" t="s">
        <v>433</v>
      </c>
    </row>
    <row r="39" spans="1:19" x14ac:dyDescent="0.3">
      <c r="A39" s="14" t="s">
        <v>340</v>
      </c>
    </row>
  </sheetData>
  <sheetProtection algorithmName="SHA-512" hashValue="gYDKM0KFBcDp0mQbUykCz0cAMwy3OapsND4ElbnJEWt49WSKP35sYn8PDXRJT0Q36J6nxVRRs1iL9E3oJMJ5ZA==" saltValue="abMU4V3AjoGwNxJpZsRB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3AC256E-F222-406A-A486-BF0D17149052}"/>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dimension ref="A1:T4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1658</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1302</v>
      </c>
      <c r="B8" s="64">
        <f>VLOOKUP($A8,'Return Data'!$B$7:$R$1700,3,0)</f>
        <v>44015</v>
      </c>
      <c r="C8" s="65">
        <f>VLOOKUP($A8,'Return Data'!$B$7:$R$1700,4,0)</f>
        <v>700.43</v>
      </c>
      <c r="D8" s="65">
        <f>VLOOKUP($A8,'Return Data'!$B$7:$R$1700,10,0)</f>
        <v>28.253299999999999</v>
      </c>
      <c r="E8" s="66">
        <f>RANK(D8,D$8:D$41,0)</f>
        <v>11</v>
      </c>
      <c r="F8" s="65">
        <f>VLOOKUP($A8,'Return Data'!$B$7:$R$1700,11,0)</f>
        <v>-14.3111</v>
      </c>
      <c r="G8" s="66">
        <f>RANK(F8,F$8:F$41,0)</f>
        <v>28</v>
      </c>
      <c r="H8" s="65">
        <f>VLOOKUP($A8,'Return Data'!$B$7:$R$1700,12,0)</f>
        <v>-6.1752000000000002</v>
      </c>
      <c r="I8" s="66">
        <f>RANK(H8,H$8:H$41,0)</f>
        <v>22</v>
      </c>
      <c r="J8" s="65">
        <f>VLOOKUP($A8,'Return Data'!$B$7:$R$1700,13,0)</f>
        <v>-10.110200000000001</v>
      </c>
      <c r="K8" s="66">
        <f>RANK(J8,J$8:J$41,0)</f>
        <v>22</v>
      </c>
      <c r="L8" s="65">
        <f>VLOOKUP($A8,'Return Data'!$B$7:$R$1700,17,0)</f>
        <v>-2.0910000000000002</v>
      </c>
      <c r="M8" s="66">
        <f>RANK(L8,L$8:L$41,0)</f>
        <v>17</v>
      </c>
      <c r="N8" s="65">
        <f>VLOOKUP($A8,'Return Data'!$B$7:$R$1700,14,0)</f>
        <v>0.68049999999999999</v>
      </c>
      <c r="O8" s="66">
        <f>RANK(N8,N$8:N$41,0)</f>
        <v>17</v>
      </c>
      <c r="P8" s="65">
        <f>VLOOKUP($A8,'Return Data'!$B$7:$R$1700,15,0)</f>
        <v>7.298</v>
      </c>
      <c r="Q8" s="66">
        <f>RANK(P8,P$8:P$41,0)</f>
        <v>6</v>
      </c>
      <c r="R8" s="65">
        <f>VLOOKUP($A8,'Return Data'!$B$7:$R$1700,16,0)</f>
        <v>13.0686</v>
      </c>
      <c r="S8" s="67">
        <f>RANK(R8,R$8:R$41,0)</f>
        <v>7</v>
      </c>
    </row>
    <row r="9" spans="1:20" x14ac:dyDescent="0.3">
      <c r="A9" s="63" t="s">
        <v>1303</v>
      </c>
      <c r="B9" s="64">
        <f>VLOOKUP($A9,'Return Data'!$B$7:$R$1700,3,0)</f>
        <v>44015</v>
      </c>
      <c r="C9" s="65">
        <f>VLOOKUP($A9,'Return Data'!$B$7:$R$1700,4,0)</f>
        <v>12.05</v>
      </c>
      <c r="D9" s="65">
        <f>VLOOKUP($A9,'Return Data'!$B$7:$R$1700,10,0)</f>
        <v>18.485700000000001</v>
      </c>
      <c r="E9" s="66">
        <f t="shared" ref="E9:E41" si="0">RANK(D9,D$8:D$41,0)</f>
        <v>34</v>
      </c>
      <c r="F9" s="65">
        <f>VLOOKUP($A9,'Return Data'!$B$7:$R$1700,11,0)</f>
        <v>-8.5042000000000009</v>
      </c>
      <c r="G9" s="66">
        <f t="shared" ref="G9:G41" si="1">RANK(F9,F$8:F$41,0)</f>
        <v>6</v>
      </c>
      <c r="H9" s="65">
        <f>VLOOKUP($A9,'Return Data'!$B$7:$R$1700,12,0)</f>
        <v>-4.6677</v>
      </c>
      <c r="I9" s="66">
        <f t="shared" ref="I9:I41" si="2">RANK(H9,H$8:H$41,0)</f>
        <v>14</v>
      </c>
      <c r="J9" s="65">
        <f>VLOOKUP($A9,'Return Data'!$B$7:$R$1700,13,0)</f>
        <v>-2.1916000000000002</v>
      </c>
      <c r="K9" s="66">
        <f t="shared" ref="K9:K41" si="3">RANK(J9,J$8:J$41,0)</f>
        <v>5</v>
      </c>
      <c r="L9" s="65">
        <f>VLOOKUP($A9,'Return Data'!$B$7:$R$1700,17,0)</f>
        <v>4.4679000000000002</v>
      </c>
      <c r="M9" s="66">
        <f t="shared" ref="M9:M41" si="4">RANK(L9,L$8:L$41,0)</f>
        <v>2</v>
      </c>
      <c r="N9" s="65"/>
      <c r="O9" s="66"/>
      <c r="P9" s="65"/>
      <c r="Q9" s="66"/>
      <c r="R9" s="65">
        <f>VLOOKUP($A9,'Return Data'!$B$7:$R$1700,16,0)</f>
        <v>7.3554000000000004</v>
      </c>
      <c r="S9" s="67">
        <f t="shared" ref="S9:S41" si="5">RANK(R9,R$8:R$41,0)</f>
        <v>26</v>
      </c>
    </row>
    <row r="10" spans="1:20" x14ac:dyDescent="0.3">
      <c r="A10" s="63" t="s">
        <v>1306</v>
      </c>
      <c r="B10" s="64">
        <f>VLOOKUP($A10,'Return Data'!$B$7:$R$1700,3,0)</f>
        <v>44015</v>
      </c>
      <c r="C10" s="65">
        <f>VLOOKUP($A10,'Return Data'!$B$7:$R$1700,4,0)</f>
        <v>95.62</v>
      </c>
      <c r="D10" s="65">
        <f>VLOOKUP($A10,'Return Data'!$B$7:$R$1700,10,0)</f>
        <v>23.4284</v>
      </c>
      <c r="E10" s="66">
        <f t="shared" si="0"/>
        <v>27</v>
      </c>
      <c r="F10" s="65">
        <f>VLOOKUP($A10,'Return Data'!$B$7:$R$1700,11,0)</f>
        <v>-10.9435</v>
      </c>
      <c r="G10" s="66">
        <f t="shared" si="1"/>
        <v>15</v>
      </c>
      <c r="H10" s="65">
        <f>VLOOKUP($A10,'Return Data'!$B$7:$R$1700,12,0)</f>
        <v>-5.4016999999999999</v>
      </c>
      <c r="I10" s="66">
        <f t="shared" si="2"/>
        <v>20</v>
      </c>
      <c r="J10" s="65">
        <f>VLOOKUP($A10,'Return Data'!$B$7:$R$1700,13,0)</f>
        <v>-9.9199000000000002</v>
      </c>
      <c r="K10" s="66">
        <f t="shared" si="3"/>
        <v>20</v>
      </c>
      <c r="L10" s="65">
        <f>VLOOKUP($A10,'Return Data'!$B$7:$R$1700,17,0)</f>
        <v>-2.5225</v>
      </c>
      <c r="M10" s="66">
        <f t="shared" si="4"/>
        <v>18</v>
      </c>
      <c r="N10" s="65">
        <f>VLOOKUP($A10,'Return Data'!$B$7:$R$1700,14,0)</f>
        <v>-0.29770000000000002</v>
      </c>
      <c r="O10" s="66">
        <f t="shared" ref="O10:O41" si="6">RANK(N10,N$8:N$41,0)</f>
        <v>23</v>
      </c>
      <c r="P10" s="65">
        <f>VLOOKUP($A10,'Return Data'!$B$7:$R$1700,15,0)</f>
        <v>3.3654999999999999</v>
      </c>
      <c r="Q10" s="66">
        <f t="shared" ref="Q10:Q41" si="7">RANK(P10,P$8:P$41,0)</f>
        <v>23</v>
      </c>
      <c r="R10" s="65">
        <f>VLOOKUP($A10,'Return Data'!$B$7:$R$1700,16,0)</f>
        <v>8.8564000000000007</v>
      </c>
      <c r="S10" s="67">
        <f t="shared" si="5"/>
        <v>21</v>
      </c>
    </row>
    <row r="11" spans="1:20" x14ac:dyDescent="0.3">
      <c r="A11" s="63" t="s">
        <v>1308</v>
      </c>
      <c r="B11" s="64">
        <f>VLOOKUP($A11,'Return Data'!$B$7:$R$1700,3,0)</f>
        <v>44015</v>
      </c>
      <c r="C11" s="65">
        <f>VLOOKUP($A11,'Return Data'!$B$7:$R$1700,4,0)</f>
        <v>49.423000000000002</v>
      </c>
      <c r="D11" s="65">
        <f>VLOOKUP($A11,'Return Data'!$B$7:$R$1700,10,0)</f>
        <v>26.124099999999999</v>
      </c>
      <c r="E11" s="66">
        <f t="shared" si="0"/>
        <v>17</v>
      </c>
      <c r="F11" s="65">
        <f>VLOOKUP($A11,'Return Data'!$B$7:$R$1700,11,0)</f>
        <v>-12.347300000000001</v>
      </c>
      <c r="G11" s="66">
        <f t="shared" si="1"/>
        <v>21</v>
      </c>
      <c r="H11" s="65">
        <f>VLOOKUP($A11,'Return Data'!$B$7:$R$1700,12,0)</f>
        <v>-4.4892000000000003</v>
      </c>
      <c r="I11" s="66">
        <f t="shared" si="2"/>
        <v>13</v>
      </c>
      <c r="J11" s="65">
        <f>VLOOKUP($A11,'Return Data'!$B$7:$R$1700,13,0)</f>
        <v>-6.2484999999999999</v>
      </c>
      <c r="K11" s="66">
        <f t="shared" si="3"/>
        <v>14</v>
      </c>
      <c r="L11" s="65">
        <f>VLOOKUP($A11,'Return Data'!$B$7:$R$1700,17,0)</f>
        <v>0.6694</v>
      </c>
      <c r="M11" s="66">
        <f t="shared" si="4"/>
        <v>12</v>
      </c>
      <c r="N11" s="65">
        <f>VLOOKUP($A11,'Return Data'!$B$7:$R$1700,14,0)</f>
        <v>1.8835</v>
      </c>
      <c r="O11" s="66">
        <f t="shared" si="6"/>
        <v>15</v>
      </c>
      <c r="P11" s="65">
        <f>VLOOKUP($A11,'Return Data'!$B$7:$R$1700,15,0)</f>
        <v>5.8605999999999998</v>
      </c>
      <c r="Q11" s="66">
        <f t="shared" si="7"/>
        <v>14</v>
      </c>
      <c r="R11" s="65">
        <f>VLOOKUP($A11,'Return Data'!$B$7:$R$1700,16,0)</f>
        <v>12.1959</v>
      </c>
      <c r="S11" s="67">
        <f t="shared" si="5"/>
        <v>10</v>
      </c>
    </row>
    <row r="12" spans="1:20" x14ac:dyDescent="0.3">
      <c r="A12" s="63" t="s">
        <v>1310</v>
      </c>
      <c r="B12" s="64">
        <f>VLOOKUP($A12,'Return Data'!$B$7:$R$1700,3,0)</f>
        <v>44015</v>
      </c>
      <c r="C12" s="65">
        <f>VLOOKUP($A12,'Return Data'!$B$7:$R$1700,4,0)</f>
        <v>140.06</v>
      </c>
      <c r="D12" s="65">
        <f>VLOOKUP($A12,'Return Data'!$B$7:$R$1700,10,0)</f>
        <v>25.3109</v>
      </c>
      <c r="E12" s="66">
        <f t="shared" si="0"/>
        <v>22</v>
      </c>
      <c r="F12" s="65">
        <f>VLOOKUP($A12,'Return Data'!$B$7:$R$1700,11,0)</f>
        <v>-5.7343000000000002</v>
      </c>
      <c r="G12" s="66">
        <f t="shared" si="1"/>
        <v>4</v>
      </c>
      <c r="H12" s="65">
        <f>VLOOKUP($A12,'Return Data'!$B$7:$R$1700,12,0)</f>
        <v>1.0899000000000001</v>
      </c>
      <c r="I12" s="66">
        <f t="shared" si="2"/>
        <v>4</v>
      </c>
      <c r="J12" s="65">
        <f>VLOOKUP($A12,'Return Data'!$B$7:$R$1700,13,0)</f>
        <v>-2.472</v>
      </c>
      <c r="K12" s="66">
        <f t="shared" si="3"/>
        <v>7</v>
      </c>
      <c r="L12" s="65">
        <f>VLOOKUP($A12,'Return Data'!$B$7:$R$1700,17,0)</f>
        <v>4.3301999999999996</v>
      </c>
      <c r="M12" s="66">
        <f t="shared" si="4"/>
        <v>3</v>
      </c>
      <c r="N12" s="65">
        <f>VLOOKUP($A12,'Return Data'!$B$7:$R$1700,14,0)</f>
        <v>6.8723000000000001</v>
      </c>
      <c r="O12" s="66">
        <f t="shared" si="6"/>
        <v>2</v>
      </c>
      <c r="P12" s="65">
        <f>VLOOKUP($A12,'Return Data'!$B$7:$R$1700,15,0)</f>
        <v>7.3445999999999998</v>
      </c>
      <c r="Q12" s="66">
        <f t="shared" si="7"/>
        <v>4</v>
      </c>
      <c r="R12" s="65">
        <f>VLOOKUP($A12,'Return Data'!$B$7:$R$1700,16,0)</f>
        <v>11.0128</v>
      </c>
      <c r="S12" s="67">
        <f t="shared" si="5"/>
        <v>15</v>
      </c>
    </row>
    <row r="13" spans="1:20" x14ac:dyDescent="0.3">
      <c r="A13" s="63" t="s">
        <v>1312</v>
      </c>
      <c r="B13" s="64">
        <f>VLOOKUP($A13,'Return Data'!$B$7:$R$1700,3,0)</f>
        <v>44015</v>
      </c>
      <c r="C13" s="65">
        <f>VLOOKUP($A13,'Return Data'!$B$7:$R$1700,4,0)</f>
        <v>113.16974917507601</v>
      </c>
      <c r="D13" s="65">
        <f>VLOOKUP($A13,'Return Data'!$B$7:$R$1700,10,0)</f>
        <v>25.584900000000001</v>
      </c>
      <c r="E13" s="66">
        <f t="shared" si="0"/>
        <v>20</v>
      </c>
      <c r="F13" s="65">
        <f>VLOOKUP($A13,'Return Data'!$B$7:$R$1700,11,0)</f>
        <v>-10.151199999999999</v>
      </c>
      <c r="G13" s="66">
        <f t="shared" si="1"/>
        <v>13</v>
      </c>
      <c r="H13" s="65">
        <f>VLOOKUP($A13,'Return Data'!$B$7:$R$1700,12,0)</f>
        <v>-4.9633000000000003</v>
      </c>
      <c r="I13" s="66">
        <f t="shared" si="2"/>
        <v>15</v>
      </c>
      <c r="J13" s="65">
        <f>VLOOKUP($A13,'Return Data'!$B$7:$R$1700,13,0)</f>
        <v>-4.1965000000000003</v>
      </c>
      <c r="K13" s="66">
        <f t="shared" si="3"/>
        <v>11</v>
      </c>
      <c r="L13" s="65">
        <f>VLOOKUP($A13,'Return Data'!$B$7:$R$1700,17,0)</f>
        <v>2.2416</v>
      </c>
      <c r="M13" s="66">
        <f t="shared" si="4"/>
        <v>8</v>
      </c>
      <c r="N13" s="65">
        <f>VLOOKUP($A13,'Return Data'!$B$7:$R$1700,14,0)</f>
        <v>4.1409000000000002</v>
      </c>
      <c r="O13" s="66">
        <f t="shared" si="6"/>
        <v>6</v>
      </c>
      <c r="P13" s="65">
        <f>VLOOKUP($A13,'Return Data'!$B$7:$R$1700,15,0)</f>
        <v>7.3045999999999998</v>
      </c>
      <c r="Q13" s="66">
        <f t="shared" si="7"/>
        <v>5</v>
      </c>
      <c r="R13" s="65">
        <f>VLOOKUP($A13,'Return Data'!$B$7:$R$1700,16,0)</f>
        <v>11.302</v>
      </c>
      <c r="S13" s="67">
        <f t="shared" si="5"/>
        <v>13</v>
      </c>
    </row>
    <row r="14" spans="1:20" x14ac:dyDescent="0.3">
      <c r="A14" s="63" t="s">
        <v>1314</v>
      </c>
      <c r="B14" s="64">
        <f>VLOOKUP($A14,'Return Data'!$B$7:$R$1700,3,0)</f>
        <v>44015</v>
      </c>
      <c r="C14" s="65">
        <f>VLOOKUP($A14,'Return Data'!$B$7:$R$1700,4,0)</f>
        <v>13.872999999999999</v>
      </c>
      <c r="D14" s="65">
        <f>VLOOKUP($A14,'Return Data'!$B$7:$R$1700,10,0)</f>
        <v>23.381399999999999</v>
      </c>
      <c r="E14" s="66">
        <f t="shared" si="0"/>
        <v>28</v>
      </c>
      <c r="F14" s="65">
        <f>VLOOKUP($A14,'Return Data'!$B$7:$R$1700,11,0)</f>
        <v>-13.081899999999999</v>
      </c>
      <c r="G14" s="66">
        <f t="shared" si="1"/>
        <v>25</v>
      </c>
      <c r="H14" s="65">
        <f>VLOOKUP($A14,'Return Data'!$B$7:$R$1700,12,0)</f>
        <v>-7.6056999999999997</v>
      </c>
      <c r="I14" s="66">
        <f t="shared" si="2"/>
        <v>25</v>
      </c>
      <c r="J14" s="65">
        <f>VLOOKUP($A14,'Return Data'!$B$7:$R$1700,13,0)</f>
        <v>-11.371600000000001</v>
      </c>
      <c r="K14" s="66">
        <f t="shared" si="3"/>
        <v>27</v>
      </c>
      <c r="L14" s="65">
        <f>VLOOKUP($A14,'Return Data'!$B$7:$R$1700,17,0)</f>
        <v>-2.0005999999999999</v>
      </c>
      <c r="M14" s="66">
        <f t="shared" si="4"/>
        <v>16</v>
      </c>
      <c r="N14" s="65">
        <f>VLOOKUP($A14,'Return Data'!$B$7:$R$1700,14,0)</f>
        <v>3.4462999999999999</v>
      </c>
      <c r="O14" s="66">
        <f t="shared" si="6"/>
        <v>9</v>
      </c>
      <c r="P14" s="65">
        <f>VLOOKUP($A14,'Return Data'!$B$7:$R$1700,15,0)</f>
        <v>6.3559000000000001</v>
      </c>
      <c r="Q14" s="66">
        <f t="shared" si="7"/>
        <v>13</v>
      </c>
      <c r="R14" s="65">
        <f>VLOOKUP($A14,'Return Data'!$B$7:$R$1700,16,0)</f>
        <v>6.2302</v>
      </c>
      <c r="S14" s="67">
        <f t="shared" si="5"/>
        <v>27</v>
      </c>
    </row>
    <row r="15" spans="1:20" x14ac:dyDescent="0.3">
      <c r="A15" s="63" t="s">
        <v>1316</v>
      </c>
      <c r="B15" s="64">
        <f>VLOOKUP($A15,'Return Data'!$B$7:$R$1700,3,0)</f>
        <v>44015</v>
      </c>
      <c r="C15" s="65">
        <f>VLOOKUP($A15,'Return Data'!$B$7:$R$1700,4,0)</f>
        <v>9.9868000000000006</v>
      </c>
      <c r="D15" s="65">
        <f>VLOOKUP($A15,'Return Data'!$B$7:$R$1700,10,0)</f>
        <v>27.173400000000001</v>
      </c>
      <c r="E15" s="66">
        <f t="shared" si="0"/>
        <v>14</v>
      </c>
      <c r="F15" s="65">
        <f>VLOOKUP($A15,'Return Data'!$B$7:$R$1700,11,0)</f>
        <v>-14.0181</v>
      </c>
      <c r="G15" s="66">
        <f t="shared" si="1"/>
        <v>27</v>
      </c>
      <c r="H15" s="65">
        <f>VLOOKUP($A15,'Return Data'!$B$7:$R$1700,12,0)</f>
        <v>-7.2850000000000001</v>
      </c>
      <c r="I15" s="66">
        <f t="shared" si="2"/>
        <v>24</v>
      </c>
      <c r="J15" s="65">
        <f>VLOOKUP($A15,'Return Data'!$B$7:$R$1700,13,0)</f>
        <v>-9.8842999999999996</v>
      </c>
      <c r="K15" s="66">
        <f t="shared" si="3"/>
        <v>19</v>
      </c>
      <c r="L15" s="65"/>
      <c r="M15" s="66"/>
      <c r="N15" s="65"/>
      <c r="O15" s="66"/>
      <c r="P15" s="65"/>
      <c r="Q15" s="66"/>
      <c r="R15" s="65">
        <f>VLOOKUP($A15,'Return Data'!$B$7:$R$1700,16,0)</f>
        <v>-6.6500000000000004E-2</v>
      </c>
      <c r="S15" s="67">
        <f t="shared" si="5"/>
        <v>32</v>
      </c>
    </row>
    <row r="16" spans="1:20" x14ac:dyDescent="0.3">
      <c r="A16" s="63" t="s">
        <v>1319</v>
      </c>
      <c r="B16" s="64">
        <f>VLOOKUP($A16,'Return Data'!$B$7:$R$1700,3,0)</f>
        <v>44015</v>
      </c>
      <c r="C16" s="65">
        <f>VLOOKUP($A16,'Return Data'!$B$7:$R$1700,4,0)</f>
        <v>557.14739999999995</v>
      </c>
      <c r="D16" s="65">
        <f>VLOOKUP($A16,'Return Data'!$B$7:$R$1700,10,0)</f>
        <v>31.9846</v>
      </c>
      <c r="E16" s="66">
        <f t="shared" si="0"/>
        <v>4</v>
      </c>
      <c r="F16" s="65">
        <f>VLOOKUP($A16,'Return Data'!$B$7:$R$1700,11,0)</f>
        <v>-12.424899999999999</v>
      </c>
      <c r="G16" s="66">
        <f t="shared" si="1"/>
        <v>22</v>
      </c>
      <c r="H16" s="65">
        <f>VLOOKUP($A16,'Return Data'!$B$7:$R$1700,12,0)</f>
        <v>-5.9028999999999998</v>
      </c>
      <c r="I16" s="66">
        <f t="shared" si="2"/>
        <v>21</v>
      </c>
      <c r="J16" s="65">
        <f>VLOOKUP($A16,'Return Data'!$B$7:$R$1700,13,0)</f>
        <v>-11.244199999999999</v>
      </c>
      <c r="K16" s="66">
        <f t="shared" si="3"/>
        <v>26</v>
      </c>
      <c r="L16" s="65">
        <f>VLOOKUP($A16,'Return Data'!$B$7:$R$1700,17,0)</f>
        <v>-3.8959999999999999</v>
      </c>
      <c r="M16" s="66">
        <f t="shared" si="4"/>
        <v>25</v>
      </c>
      <c r="N16" s="65">
        <f>VLOOKUP($A16,'Return Data'!$B$7:$R$1700,14,0)</f>
        <v>-0.16059999999999999</v>
      </c>
      <c r="O16" s="66">
        <f t="shared" si="6"/>
        <v>22</v>
      </c>
      <c r="P16" s="65">
        <f>VLOOKUP($A16,'Return Data'!$B$7:$R$1700,15,0)</f>
        <v>4.0354000000000001</v>
      </c>
      <c r="Q16" s="66">
        <f t="shared" si="7"/>
        <v>19</v>
      </c>
      <c r="R16" s="65">
        <f>VLOOKUP($A16,'Return Data'!$B$7:$R$1700,16,0)</f>
        <v>11.0488</v>
      </c>
      <c r="S16" s="67">
        <f t="shared" si="5"/>
        <v>14</v>
      </c>
    </row>
    <row r="17" spans="1:19" x14ac:dyDescent="0.3">
      <c r="A17" s="63" t="s">
        <v>1321</v>
      </c>
      <c r="B17" s="64">
        <f>VLOOKUP($A17,'Return Data'!$B$7:$R$1700,3,0)</f>
        <v>44015</v>
      </c>
      <c r="C17" s="65">
        <f>VLOOKUP($A17,'Return Data'!$B$7:$R$1700,4,0)</f>
        <v>579.64700000000005</v>
      </c>
      <c r="D17" s="65">
        <f>VLOOKUP($A17,'Return Data'!$B$7:$R$1700,10,0)</f>
        <v>25.746400000000001</v>
      </c>
      <c r="E17" s="66">
        <f t="shared" si="0"/>
        <v>19</v>
      </c>
      <c r="F17" s="65">
        <f>VLOOKUP($A17,'Return Data'!$B$7:$R$1700,11,0)</f>
        <v>-19.058900000000001</v>
      </c>
      <c r="G17" s="66">
        <f t="shared" si="1"/>
        <v>33</v>
      </c>
      <c r="H17" s="65">
        <f>VLOOKUP($A17,'Return Data'!$B$7:$R$1700,12,0)</f>
        <v>-13.2056</v>
      </c>
      <c r="I17" s="66">
        <f t="shared" si="2"/>
        <v>33</v>
      </c>
      <c r="J17" s="65">
        <f>VLOOKUP($A17,'Return Data'!$B$7:$R$1700,13,0)</f>
        <v>-21.747699999999998</v>
      </c>
      <c r="K17" s="66">
        <f t="shared" si="3"/>
        <v>32</v>
      </c>
      <c r="L17" s="65">
        <f>VLOOKUP($A17,'Return Data'!$B$7:$R$1700,17,0)</f>
        <v>-3.0691999999999999</v>
      </c>
      <c r="M17" s="66">
        <f t="shared" si="4"/>
        <v>19</v>
      </c>
      <c r="N17" s="65">
        <f>VLOOKUP($A17,'Return Data'!$B$7:$R$1700,14,0)</f>
        <v>-0.84619999999999995</v>
      </c>
      <c r="O17" s="66">
        <f t="shared" si="6"/>
        <v>25</v>
      </c>
      <c r="P17" s="65">
        <f>VLOOKUP($A17,'Return Data'!$B$7:$R$1700,15,0)</f>
        <v>3.8271999999999999</v>
      </c>
      <c r="Q17" s="66">
        <f t="shared" si="7"/>
        <v>22</v>
      </c>
      <c r="R17" s="65">
        <f>VLOOKUP($A17,'Return Data'!$B$7:$R$1700,16,0)</f>
        <v>9.4895999999999994</v>
      </c>
      <c r="S17" s="67">
        <f t="shared" si="5"/>
        <v>20</v>
      </c>
    </row>
    <row r="18" spans="1:19" x14ac:dyDescent="0.3">
      <c r="A18" s="63" t="s">
        <v>1323</v>
      </c>
      <c r="B18" s="64">
        <f>VLOOKUP($A18,'Return Data'!$B$7:$R$1700,3,0)</f>
        <v>44015</v>
      </c>
      <c r="C18" s="65">
        <f>VLOOKUP($A18,'Return Data'!$B$7:$R$1700,4,0)</f>
        <v>81.693700000000007</v>
      </c>
      <c r="D18" s="65">
        <f>VLOOKUP($A18,'Return Data'!$B$7:$R$1700,10,0)</f>
        <v>29.207599999999999</v>
      </c>
      <c r="E18" s="66">
        <f t="shared" si="0"/>
        <v>8</v>
      </c>
      <c r="F18" s="65">
        <f>VLOOKUP($A18,'Return Data'!$B$7:$R$1700,11,0)</f>
        <v>-11.9833</v>
      </c>
      <c r="G18" s="66">
        <f t="shared" si="1"/>
        <v>19</v>
      </c>
      <c r="H18" s="65">
        <f>VLOOKUP($A18,'Return Data'!$B$7:$R$1700,12,0)</f>
        <v>-4.4017999999999997</v>
      </c>
      <c r="I18" s="66">
        <f t="shared" si="2"/>
        <v>12</v>
      </c>
      <c r="J18" s="65">
        <f>VLOOKUP($A18,'Return Data'!$B$7:$R$1700,13,0)</f>
        <v>-9.7011000000000003</v>
      </c>
      <c r="K18" s="66">
        <f t="shared" si="3"/>
        <v>18</v>
      </c>
      <c r="L18" s="65">
        <f>VLOOKUP($A18,'Return Data'!$B$7:$R$1700,17,0)</f>
        <v>-3.9876</v>
      </c>
      <c r="M18" s="66">
        <f t="shared" si="4"/>
        <v>26</v>
      </c>
      <c r="N18" s="65">
        <f>VLOOKUP($A18,'Return Data'!$B$7:$R$1700,14,0)</f>
        <v>-0.64800000000000002</v>
      </c>
      <c r="O18" s="66">
        <f t="shared" si="6"/>
        <v>24</v>
      </c>
      <c r="P18" s="65">
        <f>VLOOKUP($A18,'Return Data'!$B$7:$R$1700,15,0)</f>
        <v>3.9371999999999998</v>
      </c>
      <c r="Q18" s="66">
        <f t="shared" si="7"/>
        <v>21</v>
      </c>
      <c r="R18" s="65">
        <f>VLOOKUP($A18,'Return Data'!$B$7:$R$1700,16,0)</f>
        <v>10.631</v>
      </c>
      <c r="S18" s="67">
        <f t="shared" si="5"/>
        <v>17</v>
      </c>
    </row>
    <row r="19" spans="1:19" x14ac:dyDescent="0.3">
      <c r="A19" s="63" t="s">
        <v>1325</v>
      </c>
      <c r="B19" s="64">
        <f>VLOOKUP($A19,'Return Data'!$B$7:$R$1700,3,0)</f>
        <v>44015</v>
      </c>
      <c r="C19" s="65">
        <f>VLOOKUP($A19,'Return Data'!$B$7:$R$1700,4,0)</f>
        <v>267.60000000000002</v>
      </c>
      <c r="D19" s="65">
        <f>VLOOKUP($A19,'Return Data'!$B$7:$R$1700,10,0)</f>
        <v>27.915900000000001</v>
      </c>
      <c r="E19" s="66">
        <f t="shared" si="0"/>
        <v>12</v>
      </c>
      <c r="F19" s="65">
        <f>VLOOKUP($A19,'Return Data'!$B$7:$R$1700,11,0)</f>
        <v>-16.521100000000001</v>
      </c>
      <c r="G19" s="66">
        <f t="shared" si="1"/>
        <v>31</v>
      </c>
      <c r="H19" s="65">
        <f>VLOOKUP($A19,'Return Data'!$B$7:$R$1700,12,0)</f>
        <v>-9.2881</v>
      </c>
      <c r="I19" s="66">
        <f t="shared" si="2"/>
        <v>28</v>
      </c>
      <c r="J19" s="65">
        <f>VLOOKUP($A19,'Return Data'!$B$7:$R$1700,13,0)</f>
        <v>-16.0444</v>
      </c>
      <c r="K19" s="66">
        <f t="shared" si="3"/>
        <v>30</v>
      </c>
      <c r="L19" s="65">
        <f>VLOOKUP($A19,'Return Data'!$B$7:$R$1700,17,0)</f>
        <v>-3.4192</v>
      </c>
      <c r="M19" s="66">
        <f t="shared" si="4"/>
        <v>22</v>
      </c>
      <c r="N19" s="65">
        <f>VLOOKUP($A19,'Return Data'!$B$7:$R$1700,14,0)</f>
        <v>0.27150000000000002</v>
      </c>
      <c r="O19" s="66">
        <f t="shared" si="6"/>
        <v>21</v>
      </c>
      <c r="P19" s="65">
        <f>VLOOKUP($A19,'Return Data'!$B$7:$R$1700,15,0)</f>
        <v>5.2881</v>
      </c>
      <c r="Q19" s="66">
        <f t="shared" si="7"/>
        <v>16</v>
      </c>
      <c r="R19" s="65">
        <f>VLOOKUP($A19,'Return Data'!$B$7:$R$1700,16,0)</f>
        <v>10.929</v>
      </c>
      <c r="S19" s="67">
        <f t="shared" si="5"/>
        <v>16</v>
      </c>
    </row>
    <row r="20" spans="1:19" x14ac:dyDescent="0.3">
      <c r="A20" s="63" t="s">
        <v>1327</v>
      </c>
      <c r="B20" s="64">
        <f>VLOOKUP($A20,'Return Data'!$B$7:$R$1700,3,0)</f>
        <v>44015</v>
      </c>
      <c r="C20" s="65">
        <f>VLOOKUP($A20,'Return Data'!$B$7:$R$1700,4,0)</f>
        <v>21.64</v>
      </c>
      <c r="D20" s="65">
        <f>VLOOKUP($A20,'Return Data'!$B$7:$R$1700,10,0)</f>
        <v>23.0944</v>
      </c>
      <c r="E20" s="66">
        <f t="shared" si="0"/>
        <v>29</v>
      </c>
      <c r="F20" s="65">
        <f>VLOOKUP($A20,'Return Data'!$B$7:$R$1700,11,0)</f>
        <v>-10.020799999999999</v>
      </c>
      <c r="G20" s="66">
        <f t="shared" si="1"/>
        <v>12</v>
      </c>
      <c r="H20" s="65">
        <f>VLOOKUP($A20,'Return Data'!$B$7:$R$1700,12,0)</f>
        <v>-5.0044000000000004</v>
      </c>
      <c r="I20" s="66">
        <f t="shared" si="2"/>
        <v>17</v>
      </c>
      <c r="J20" s="65">
        <f>VLOOKUP($A20,'Return Data'!$B$7:$R$1700,13,0)</f>
        <v>-3.5651000000000002</v>
      </c>
      <c r="K20" s="66">
        <f t="shared" si="3"/>
        <v>10</v>
      </c>
      <c r="L20" s="65">
        <f>VLOOKUP($A20,'Return Data'!$B$7:$R$1700,17,0)</f>
        <v>-1.2454000000000001</v>
      </c>
      <c r="M20" s="66">
        <f t="shared" si="4"/>
        <v>15</v>
      </c>
      <c r="N20" s="65">
        <f>VLOOKUP($A20,'Return Data'!$B$7:$R$1700,14,0)</f>
        <v>1.9513</v>
      </c>
      <c r="O20" s="66">
        <f t="shared" si="6"/>
        <v>14</v>
      </c>
      <c r="P20" s="65">
        <f>VLOOKUP($A20,'Return Data'!$B$7:$R$1700,15,0)</f>
        <v>4.9641000000000002</v>
      </c>
      <c r="Q20" s="66">
        <f t="shared" si="7"/>
        <v>17</v>
      </c>
      <c r="R20" s="65">
        <f>VLOOKUP($A20,'Return Data'!$B$7:$R$1700,16,0)</f>
        <v>13.0992</v>
      </c>
      <c r="S20" s="67">
        <f t="shared" si="5"/>
        <v>6</v>
      </c>
    </row>
    <row r="21" spans="1:19" x14ac:dyDescent="0.3">
      <c r="A21" s="63" t="s">
        <v>1328</v>
      </c>
      <c r="B21" s="64">
        <f>VLOOKUP($A21,'Return Data'!$B$7:$R$1700,3,0)</f>
        <v>44015</v>
      </c>
      <c r="C21" s="65">
        <f>VLOOKUP($A21,'Return Data'!$B$7:$R$1700,4,0)</f>
        <v>85.77</v>
      </c>
      <c r="D21" s="65">
        <f>VLOOKUP($A21,'Return Data'!$B$7:$R$1700,10,0)</f>
        <v>20.582000000000001</v>
      </c>
      <c r="E21" s="66">
        <f t="shared" si="0"/>
        <v>33</v>
      </c>
      <c r="F21" s="65">
        <f>VLOOKUP($A21,'Return Data'!$B$7:$R$1700,11,0)</f>
        <v>-15.4392</v>
      </c>
      <c r="G21" s="66">
        <f t="shared" si="1"/>
        <v>30</v>
      </c>
      <c r="H21" s="65">
        <f>VLOOKUP($A21,'Return Data'!$B$7:$R$1700,12,0)</f>
        <v>-11.3855</v>
      </c>
      <c r="I21" s="66">
        <f t="shared" si="2"/>
        <v>32</v>
      </c>
      <c r="J21" s="65">
        <f>VLOOKUP($A21,'Return Data'!$B$7:$R$1700,13,0)</f>
        <v>-12.595499999999999</v>
      </c>
      <c r="K21" s="66">
        <f t="shared" si="3"/>
        <v>29</v>
      </c>
      <c r="L21" s="65">
        <f>VLOOKUP($A21,'Return Data'!$B$7:$R$1700,17,0)</f>
        <v>-5.7065999999999999</v>
      </c>
      <c r="M21" s="66">
        <f t="shared" si="4"/>
        <v>27</v>
      </c>
      <c r="N21" s="65">
        <f>VLOOKUP($A21,'Return Data'!$B$7:$R$1700,14,0)</f>
        <v>-1.7176</v>
      </c>
      <c r="O21" s="66">
        <f t="shared" si="6"/>
        <v>26</v>
      </c>
      <c r="P21" s="65">
        <f>VLOOKUP($A21,'Return Data'!$B$7:$R$1700,15,0)</f>
        <v>2.8889</v>
      </c>
      <c r="Q21" s="66">
        <f t="shared" si="7"/>
        <v>25</v>
      </c>
      <c r="R21" s="65">
        <f>VLOOKUP($A21,'Return Data'!$B$7:$R$1700,16,0)</f>
        <v>10.534000000000001</v>
      </c>
      <c r="S21" s="67">
        <f t="shared" si="5"/>
        <v>18</v>
      </c>
    </row>
    <row r="22" spans="1:19" x14ac:dyDescent="0.3">
      <c r="A22" s="63" t="s">
        <v>1332</v>
      </c>
      <c r="B22" s="64">
        <f>VLOOKUP($A22,'Return Data'!$B$7:$R$1700,3,0)</f>
        <v>44015</v>
      </c>
      <c r="C22" s="65">
        <f>VLOOKUP($A22,'Return Data'!$B$7:$R$1700,4,0)</f>
        <v>48.6</v>
      </c>
      <c r="D22" s="65">
        <f>VLOOKUP($A22,'Return Data'!$B$7:$R$1700,10,0)</f>
        <v>26.201000000000001</v>
      </c>
      <c r="E22" s="66">
        <f t="shared" si="0"/>
        <v>16</v>
      </c>
      <c r="F22" s="65">
        <f>VLOOKUP($A22,'Return Data'!$B$7:$R$1700,11,0)</f>
        <v>-9.8999000000000006</v>
      </c>
      <c r="G22" s="66">
        <f t="shared" si="1"/>
        <v>11</v>
      </c>
      <c r="H22" s="65">
        <f>VLOOKUP($A22,'Return Data'!$B$7:$R$1700,12,0)</f>
        <v>-3.6097000000000001</v>
      </c>
      <c r="I22" s="66">
        <f t="shared" si="2"/>
        <v>8</v>
      </c>
      <c r="J22" s="65">
        <f>VLOOKUP($A22,'Return Data'!$B$7:$R$1700,13,0)</f>
        <v>-6.3223000000000003</v>
      </c>
      <c r="K22" s="66">
        <f t="shared" si="3"/>
        <v>15</v>
      </c>
      <c r="L22" s="65">
        <f>VLOOKUP($A22,'Return Data'!$B$7:$R$1700,17,0)</f>
        <v>-3.3107000000000002</v>
      </c>
      <c r="M22" s="66">
        <f t="shared" si="4"/>
        <v>21</v>
      </c>
      <c r="N22" s="65">
        <f>VLOOKUP($A22,'Return Data'!$B$7:$R$1700,14,0)</f>
        <v>0.97109999999999996</v>
      </c>
      <c r="O22" s="66">
        <f t="shared" si="6"/>
        <v>16</v>
      </c>
      <c r="P22" s="65">
        <f>VLOOKUP($A22,'Return Data'!$B$7:$R$1700,15,0)</f>
        <v>5.6677999999999997</v>
      </c>
      <c r="Q22" s="66">
        <f t="shared" si="7"/>
        <v>15</v>
      </c>
      <c r="R22" s="65">
        <f>VLOOKUP($A22,'Return Data'!$B$7:$R$1700,16,0)</f>
        <v>14.3165</v>
      </c>
      <c r="S22" s="67">
        <f t="shared" si="5"/>
        <v>3</v>
      </c>
    </row>
    <row r="23" spans="1:19" x14ac:dyDescent="0.3">
      <c r="A23" s="63" t="s">
        <v>1333</v>
      </c>
      <c r="B23" s="64">
        <f>VLOOKUP($A23,'Return Data'!$B$7:$R$1700,3,0)</f>
        <v>44015</v>
      </c>
      <c r="C23" s="65">
        <f>VLOOKUP($A23,'Return Data'!$B$7:$R$1700,4,0)</f>
        <v>9.4215999999999998</v>
      </c>
      <c r="D23" s="65">
        <f>VLOOKUP($A23,'Return Data'!$B$7:$R$1700,10,0)</f>
        <v>23.584700000000002</v>
      </c>
      <c r="E23" s="66">
        <f t="shared" si="0"/>
        <v>26</v>
      </c>
      <c r="F23" s="65">
        <f>VLOOKUP($A23,'Return Data'!$B$7:$R$1700,11,0)</f>
        <v>-18.234400000000001</v>
      </c>
      <c r="G23" s="66">
        <f t="shared" si="1"/>
        <v>32</v>
      </c>
      <c r="H23" s="65">
        <f>VLOOKUP($A23,'Return Data'!$B$7:$R$1700,12,0)</f>
        <v>-11.042299999999999</v>
      </c>
      <c r="I23" s="66">
        <f t="shared" si="2"/>
        <v>31</v>
      </c>
      <c r="J23" s="65">
        <f>VLOOKUP($A23,'Return Data'!$B$7:$R$1700,13,0)</f>
        <v>-10.800599999999999</v>
      </c>
      <c r="K23" s="66">
        <f t="shared" si="3"/>
        <v>23</v>
      </c>
      <c r="L23" s="65"/>
      <c r="M23" s="66"/>
      <c r="N23" s="65"/>
      <c r="O23" s="66"/>
      <c r="P23" s="65"/>
      <c r="Q23" s="66"/>
      <c r="R23" s="65">
        <f>VLOOKUP($A23,'Return Data'!$B$7:$R$1700,16,0)</f>
        <v>-5.1052999999999997</v>
      </c>
      <c r="S23" s="67">
        <f t="shared" si="5"/>
        <v>34</v>
      </c>
    </row>
    <row r="24" spans="1:19" x14ac:dyDescent="0.3">
      <c r="A24" s="63" t="s">
        <v>1336</v>
      </c>
      <c r="B24" s="64">
        <f>VLOOKUP($A24,'Return Data'!$B$7:$R$1700,3,0)</f>
        <v>44015</v>
      </c>
      <c r="C24" s="65">
        <f>VLOOKUP($A24,'Return Data'!$B$7:$R$1700,4,0)</f>
        <v>32.835799999999999</v>
      </c>
      <c r="D24" s="65">
        <f>VLOOKUP($A24,'Return Data'!$B$7:$R$1700,10,0)</f>
        <v>23.933</v>
      </c>
      <c r="E24" s="66">
        <f t="shared" si="0"/>
        <v>25</v>
      </c>
      <c r="F24" s="65">
        <f>VLOOKUP($A24,'Return Data'!$B$7:$R$1700,11,0)</f>
        <v>-12.526300000000001</v>
      </c>
      <c r="G24" s="66">
        <f t="shared" si="1"/>
        <v>23</v>
      </c>
      <c r="H24" s="65">
        <f>VLOOKUP($A24,'Return Data'!$B$7:$R$1700,12,0)</f>
        <v>-8.7143999999999995</v>
      </c>
      <c r="I24" s="66">
        <f t="shared" si="2"/>
        <v>27</v>
      </c>
      <c r="J24" s="65">
        <f>VLOOKUP($A24,'Return Data'!$B$7:$R$1700,13,0)</f>
        <v>-3.0802999999999998</v>
      </c>
      <c r="K24" s="66">
        <f t="shared" si="3"/>
        <v>8</v>
      </c>
      <c r="L24" s="65">
        <f>VLOOKUP($A24,'Return Data'!$B$7:$R$1700,17,0)</f>
        <v>0.92100000000000004</v>
      </c>
      <c r="M24" s="66">
        <f t="shared" si="4"/>
        <v>11</v>
      </c>
      <c r="N24" s="65">
        <f>VLOOKUP($A24,'Return Data'!$B$7:$R$1700,14,0)</f>
        <v>2.5560999999999998</v>
      </c>
      <c r="O24" s="66">
        <f t="shared" si="6"/>
        <v>12</v>
      </c>
      <c r="P24" s="65">
        <f>VLOOKUP($A24,'Return Data'!$B$7:$R$1700,15,0)</f>
        <v>7.1224999999999996</v>
      </c>
      <c r="Q24" s="66">
        <f t="shared" si="7"/>
        <v>9</v>
      </c>
      <c r="R24" s="65">
        <f>VLOOKUP($A24,'Return Data'!$B$7:$R$1700,16,0)</f>
        <v>12.312900000000001</v>
      </c>
      <c r="S24" s="67">
        <f t="shared" si="5"/>
        <v>9</v>
      </c>
    </row>
    <row r="25" spans="1:19" x14ac:dyDescent="0.3">
      <c r="A25" s="63" t="s">
        <v>1338</v>
      </c>
      <c r="B25" s="64">
        <f>VLOOKUP($A25,'Return Data'!$B$7:$R$1700,3,0)</f>
        <v>44015</v>
      </c>
      <c r="C25" s="65">
        <f>VLOOKUP($A25,'Return Data'!$B$7:$R$1700,4,0)</f>
        <v>35.555999999999997</v>
      </c>
      <c r="D25" s="65">
        <f>VLOOKUP($A25,'Return Data'!$B$7:$R$1700,10,0)</f>
        <v>30.003699999999998</v>
      </c>
      <c r="E25" s="66">
        <f t="shared" si="0"/>
        <v>6</v>
      </c>
      <c r="F25" s="65">
        <f>VLOOKUP($A25,'Return Data'!$B$7:$R$1700,11,0)</f>
        <v>-11.7761</v>
      </c>
      <c r="G25" s="66">
        <f t="shared" si="1"/>
        <v>16</v>
      </c>
      <c r="H25" s="65">
        <f>VLOOKUP($A25,'Return Data'!$B$7:$R$1700,12,0)</f>
        <v>-4.9762000000000004</v>
      </c>
      <c r="I25" s="66">
        <f t="shared" si="2"/>
        <v>16</v>
      </c>
      <c r="J25" s="65">
        <f>VLOOKUP($A25,'Return Data'!$B$7:$R$1700,13,0)</f>
        <v>-8.7840000000000007</v>
      </c>
      <c r="K25" s="66">
        <f t="shared" si="3"/>
        <v>17</v>
      </c>
      <c r="L25" s="65">
        <f>VLOOKUP($A25,'Return Data'!$B$7:$R$1700,17,0)</f>
        <v>1.379</v>
      </c>
      <c r="M25" s="66">
        <f t="shared" si="4"/>
        <v>9</v>
      </c>
      <c r="N25" s="65">
        <f>VLOOKUP($A25,'Return Data'!$B$7:$R$1700,14,0)</f>
        <v>3.7012</v>
      </c>
      <c r="O25" s="66">
        <f t="shared" si="6"/>
        <v>8</v>
      </c>
      <c r="P25" s="65">
        <f>VLOOKUP($A25,'Return Data'!$B$7:$R$1700,15,0)</f>
        <v>8.3937000000000008</v>
      </c>
      <c r="Q25" s="66">
        <f t="shared" si="7"/>
        <v>3</v>
      </c>
      <c r="R25" s="65">
        <f>VLOOKUP($A25,'Return Data'!$B$7:$R$1700,16,0)</f>
        <v>13.9038</v>
      </c>
      <c r="S25" s="67">
        <f t="shared" si="5"/>
        <v>4</v>
      </c>
    </row>
    <row r="26" spans="1:19" x14ac:dyDescent="0.3">
      <c r="A26" s="63" t="s">
        <v>1339</v>
      </c>
      <c r="B26" s="64">
        <f>VLOOKUP($A26,'Return Data'!$B$7:$R$1700,3,0)</f>
        <v>44015</v>
      </c>
      <c r="C26" s="65">
        <f>VLOOKUP($A26,'Return Data'!$B$7:$R$1700,4,0)</f>
        <v>78.430999999999997</v>
      </c>
      <c r="D26" s="65">
        <f>VLOOKUP($A26,'Return Data'!$B$7:$R$1700,10,0)</f>
        <v>30.370699999999999</v>
      </c>
      <c r="E26" s="66">
        <f t="shared" si="0"/>
        <v>5</v>
      </c>
      <c r="F26" s="65">
        <f>VLOOKUP($A26,'Return Data'!$B$7:$R$1700,11,0)</f>
        <v>-10.833299999999999</v>
      </c>
      <c r="G26" s="66">
        <f t="shared" si="1"/>
        <v>14</v>
      </c>
      <c r="H26" s="65">
        <f>VLOOKUP($A26,'Return Data'!$B$7:$R$1700,12,0)</f>
        <v>-5.2949000000000002</v>
      </c>
      <c r="I26" s="66">
        <f t="shared" si="2"/>
        <v>19</v>
      </c>
      <c r="J26" s="65">
        <f>VLOOKUP($A26,'Return Data'!$B$7:$R$1700,13,0)</f>
        <v>-9.9829000000000008</v>
      </c>
      <c r="K26" s="66">
        <f t="shared" si="3"/>
        <v>21</v>
      </c>
      <c r="L26" s="65">
        <f>VLOOKUP($A26,'Return Data'!$B$7:$R$1700,17,0)</f>
        <v>-3.8647999999999998</v>
      </c>
      <c r="M26" s="66">
        <f t="shared" si="4"/>
        <v>24</v>
      </c>
      <c r="N26" s="65">
        <f>VLOOKUP($A26,'Return Data'!$B$7:$R$1700,14,0)</f>
        <v>0.50829999999999997</v>
      </c>
      <c r="O26" s="66">
        <f t="shared" si="6"/>
        <v>19</v>
      </c>
      <c r="P26" s="65">
        <f>VLOOKUP($A26,'Return Data'!$B$7:$R$1700,15,0)</f>
        <v>4.1073000000000004</v>
      </c>
      <c r="Q26" s="66">
        <f t="shared" si="7"/>
        <v>18</v>
      </c>
      <c r="R26" s="65">
        <f>VLOOKUP($A26,'Return Data'!$B$7:$R$1700,16,0)</f>
        <v>10.1203</v>
      </c>
      <c r="S26" s="67">
        <f t="shared" si="5"/>
        <v>19</v>
      </c>
    </row>
    <row r="27" spans="1:19" x14ac:dyDescent="0.3">
      <c r="A27" s="63" t="s">
        <v>1342</v>
      </c>
      <c r="B27" s="64">
        <f>VLOOKUP($A27,'Return Data'!$B$7:$R$1700,3,0)</f>
        <v>44015</v>
      </c>
      <c r="C27" s="65">
        <f>VLOOKUP($A27,'Return Data'!$B$7:$R$1700,4,0)</f>
        <v>47.205300000000001</v>
      </c>
      <c r="D27" s="65">
        <f>VLOOKUP($A27,'Return Data'!$B$7:$R$1700,10,0)</f>
        <v>22.975000000000001</v>
      </c>
      <c r="E27" s="66">
        <f t="shared" si="0"/>
        <v>31</v>
      </c>
      <c r="F27" s="65">
        <f>VLOOKUP($A27,'Return Data'!$B$7:$R$1700,11,0)</f>
        <v>-11.7986</v>
      </c>
      <c r="G27" s="66">
        <f t="shared" si="1"/>
        <v>17</v>
      </c>
      <c r="H27" s="65">
        <f>VLOOKUP($A27,'Return Data'!$B$7:$R$1700,12,0)</f>
        <v>-5.2282999999999999</v>
      </c>
      <c r="I27" s="66">
        <f t="shared" si="2"/>
        <v>18</v>
      </c>
      <c r="J27" s="65">
        <f>VLOOKUP($A27,'Return Data'!$B$7:$R$1700,13,0)</f>
        <v>-5.5212000000000003</v>
      </c>
      <c r="K27" s="66">
        <f t="shared" si="3"/>
        <v>13</v>
      </c>
      <c r="L27" s="65">
        <f>VLOOKUP($A27,'Return Data'!$B$7:$R$1700,17,0)</f>
        <v>2.6091000000000002</v>
      </c>
      <c r="M27" s="66">
        <f t="shared" si="4"/>
        <v>7</v>
      </c>
      <c r="N27" s="65">
        <f>VLOOKUP($A27,'Return Data'!$B$7:$R$1700,14,0)</f>
        <v>3.1762000000000001</v>
      </c>
      <c r="O27" s="66">
        <f t="shared" si="6"/>
        <v>11</v>
      </c>
      <c r="P27" s="65">
        <f>VLOOKUP($A27,'Return Data'!$B$7:$R$1700,15,0)</f>
        <v>2.9451999999999998</v>
      </c>
      <c r="Q27" s="66">
        <f t="shared" si="7"/>
        <v>24</v>
      </c>
      <c r="R27" s="65">
        <f>VLOOKUP($A27,'Return Data'!$B$7:$R$1700,16,0)</f>
        <v>7.4766000000000004</v>
      </c>
      <c r="S27" s="67">
        <f t="shared" si="5"/>
        <v>24</v>
      </c>
    </row>
    <row r="28" spans="1:19" x14ac:dyDescent="0.3">
      <c r="A28" s="63" t="s">
        <v>1343</v>
      </c>
      <c r="B28" s="64">
        <f>VLOOKUP($A28,'Return Data'!$B$7:$R$1700,3,0)</f>
        <v>44015</v>
      </c>
      <c r="C28" s="65">
        <f>VLOOKUP($A28,'Return Data'!$B$7:$R$1700,4,0)</f>
        <v>11.477399999999999</v>
      </c>
      <c r="D28" s="65">
        <f>VLOOKUP($A28,'Return Data'!$B$7:$R$1700,10,0)</f>
        <v>29.074100000000001</v>
      </c>
      <c r="E28" s="66">
        <f t="shared" si="0"/>
        <v>9</v>
      </c>
      <c r="F28" s="65">
        <f>VLOOKUP($A28,'Return Data'!$B$7:$R$1700,11,0)</f>
        <v>-8.1463000000000001</v>
      </c>
      <c r="G28" s="66">
        <f t="shared" si="1"/>
        <v>5</v>
      </c>
      <c r="H28" s="65">
        <f>VLOOKUP($A28,'Return Data'!$B$7:$R$1700,12,0)</f>
        <v>0.38829999999999998</v>
      </c>
      <c r="I28" s="66">
        <f t="shared" si="2"/>
        <v>5</v>
      </c>
      <c r="J28" s="65">
        <f>VLOOKUP($A28,'Return Data'!$B$7:$R$1700,13,0)</f>
        <v>-2.0874999999999999</v>
      </c>
      <c r="K28" s="66">
        <f t="shared" si="3"/>
        <v>4</v>
      </c>
      <c r="L28" s="65">
        <f>VLOOKUP($A28,'Return Data'!$B$7:$R$1700,17,0)</f>
        <v>3.2480000000000002</v>
      </c>
      <c r="M28" s="66">
        <f t="shared" si="4"/>
        <v>6</v>
      </c>
      <c r="N28" s="65">
        <f>VLOOKUP($A28,'Return Data'!$B$7:$R$1700,14,0)</f>
        <v>3.7913000000000001</v>
      </c>
      <c r="O28" s="66">
        <f t="shared" si="6"/>
        <v>7</v>
      </c>
      <c r="P28" s="65"/>
      <c r="Q28" s="66"/>
      <c r="R28" s="65">
        <f>VLOOKUP($A28,'Return Data'!$B$7:$R$1700,16,0)</f>
        <v>4.4744999999999999</v>
      </c>
      <c r="S28" s="67">
        <f t="shared" si="5"/>
        <v>29</v>
      </c>
    </row>
    <row r="29" spans="1:19" x14ac:dyDescent="0.3">
      <c r="A29" s="63" t="s">
        <v>1345</v>
      </c>
      <c r="B29" s="64">
        <f>VLOOKUP($A29,'Return Data'!$B$7:$R$1700,3,0)</f>
        <v>44015</v>
      </c>
      <c r="C29" s="65">
        <f>VLOOKUP($A29,'Return Data'!$B$7:$R$1700,4,0)</f>
        <v>25.111599999999999</v>
      </c>
      <c r="D29" s="65">
        <f>VLOOKUP($A29,'Return Data'!$B$7:$R$1700,10,0)</f>
        <v>29.738199999999999</v>
      </c>
      <c r="E29" s="66">
        <f t="shared" si="0"/>
        <v>7</v>
      </c>
      <c r="F29" s="65">
        <f>VLOOKUP($A29,'Return Data'!$B$7:$R$1700,11,0)</f>
        <v>-12.028600000000001</v>
      </c>
      <c r="G29" s="66">
        <f t="shared" si="1"/>
        <v>20</v>
      </c>
      <c r="H29" s="65">
        <f>VLOOKUP($A29,'Return Data'!$B$7:$R$1700,12,0)</f>
        <v>-8.4390000000000001</v>
      </c>
      <c r="I29" s="66">
        <f t="shared" si="2"/>
        <v>26</v>
      </c>
      <c r="J29" s="65">
        <f>VLOOKUP($A29,'Return Data'!$B$7:$R$1700,13,0)</f>
        <v>-10.896800000000001</v>
      </c>
      <c r="K29" s="66">
        <f t="shared" si="3"/>
        <v>24</v>
      </c>
      <c r="L29" s="65">
        <f>VLOOKUP($A29,'Return Data'!$B$7:$R$1700,17,0)</f>
        <v>-3.6089000000000002</v>
      </c>
      <c r="M29" s="66">
        <f t="shared" si="4"/>
        <v>23</v>
      </c>
      <c r="N29" s="65">
        <f>VLOOKUP($A29,'Return Data'!$B$7:$R$1700,14,0)</f>
        <v>0.58960000000000001</v>
      </c>
      <c r="O29" s="66">
        <f t="shared" si="6"/>
        <v>18</v>
      </c>
      <c r="P29" s="65">
        <f>VLOOKUP($A29,'Return Data'!$B$7:$R$1700,15,0)</f>
        <v>6.7123999999999997</v>
      </c>
      <c r="Q29" s="66">
        <f t="shared" si="7"/>
        <v>10</v>
      </c>
      <c r="R29" s="65">
        <f>VLOOKUP($A29,'Return Data'!$B$7:$R$1700,16,0)</f>
        <v>16.048300000000001</v>
      </c>
      <c r="S29" s="67">
        <f t="shared" si="5"/>
        <v>1</v>
      </c>
    </row>
    <row r="30" spans="1:19" x14ac:dyDescent="0.3">
      <c r="A30" s="63" t="s">
        <v>1348</v>
      </c>
      <c r="B30" s="64">
        <f>VLOOKUP($A30,'Return Data'!$B$7:$R$1700,3,0)</f>
        <v>44015</v>
      </c>
      <c r="C30" s="65">
        <f>VLOOKUP($A30,'Return Data'!$B$7:$R$1700,4,0)</f>
        <v>78.694100000000006</v>
      </c>
      <c r="D30" s="65">
        <f>VLOOKUP($A30,'Return Data'!$B$7:$R$1700,10,0)</f>
        <v>22.549900000000001</v>
      </c>
      <c r="E30" s="66">
        <f t="shared" si="0"/>
        <v>32</v>
      </c>
      <c r="F30" s="65">
        <f>VLOOKUP($A30,'Return Data'!$B$7:$R$1700,11,0)</f>
        <v>-24.2684</v>
      </c>
      <c r="G30" s="66">
        <f t="shared" si="1"/>
        <v>34</v>
      </c>
      <c r="H30" s="65">
        <f>VLOOKUP($A30,'Return Data'!$B$7:$R$1700,12,0)</f>
        <v>-18.762799999999999</v>
      </c>
      <c r="I30" s="66">
        <f t="shared" si="2"/>
        <v>34</v>
      </c>
      <c r="J30" s="65">
        <f>VLOOKUP($A30,'Return Data'!$B$7:$R$1700,13,0)</f>
        <v>-25.895299999999999</v>
      </c>
      <c r="K30" s="66">
        <f t="shared" si="3"/>
        <v>33</v>
      </c>
      <c r="L30" s="65">
        <f>VLOOKUP($A30,'Return Data'!$B$7:$R$1700,17,0)</f>
        <v>-6.9162999999999997</v>
      </c>
      <c r="M30" s="66">
        <f t="shared" si="4"/>
        <v>29</v>
      </c>
      <c r="N30" s="65">
        <f>VLOOKUP($A30,'Return Data'!$B$7:$R$1700,14,0)</f>
        <v>-3.2332999999999998</v>
      </c>
      <c r="O30" s="66">
        <f t="shared" si="6"/>
        <v>27</v>
      </c>
      <c r="P30" s="65">
        <f>VLOOKUP($A30,'Return Data'!$B$7:$R$1700,15,0)</f>
        <v>0.73470000000000002</v>
      </c>
      <c r="Q30" s="66">
        <f t="shared" si="7"/>
        <v>26</v>
      </c>
      <c r="R30" s="65">
        <f>VLOOKUP($A30,'Return Data'!$B$7:$R$1700,16,0)</f>
        <v>7.8304</v>
      </c>
      <c r="S30" s="67">
        <f t="shared" si="5"/>
        <v>23</v>
      </c>
    </row>
    <row r="31" spans="1:19" x14ac:dyDescent="0.3">
      <c r="A31" s="63" t="s">
        <v>1349</v>
      </c>
      <c r="B31" s="64">
        <f>VLOOKUP($A31,'Return Data'!$B$7:$R$1700,3,0)</f>
        <v>44015</v>
      </c>
      <c r="C31" s="65">
        <f>VLOOKUP($A31,'Return Data'!$B$7:$R$1700,4,0)</f>
        <v>28.709</v>
      </c>
      <c r="D31" s="65">
        <f>VLOOKUP($A31,'Return Data'!$B$7:$R$1700,10,0)</f>
        <v>35.035699999999999</v>
      </c>
      <c r="E31" s="66">
        <f t="shared" si="0"/>
        <v>3</v>
      </c>
      <c r="F31" s="65">
        <f>VLOOKUP($A31,'Return Data'!$B$7:$R$1700,11,0)</f>
        <v>2.6065</v>
      </c>
      <c r="G31" s="66">
        <f t="shared" si="1"/>
        <v>1</v>
      </c>
      <c r="H31" s="65">
        <f>VLOOKUP($A31,'Return Data'!$B$7:$R$1700,12,0)</f>
        <v>10.8704</v>
      </c>
      <c r="I31" s="66">
        <f t="shared" si="2"/>
        <v>1</v>
      </c>
      <c r="J31" s="65">
        <f>VLOOKUP($A31,'Return Data'!$B$7:$R$1700,13,0)</f>
        <v>8.9265000000000008</v>
      </c>
      <c r="K31" s="66">
        <f t="shared" si="3"/>
        <v>1</v>
      </c>
      <c r="L31" s="65">
        <f>VLOOKUP($A31,'Return Data'!$B$7:$R$1700,17,0)</f>
        <v>8.0924999999999994</v>
      </c>
      <c r="M31" s="66">
        <f t="shared" si="4"/>
        <v>1</v>
      </c>
      <c r="N31" s="65">
        <f>VLOOKUP($A31,'Return Data'!$B$7:$R$1700,14,0)</f>
        <v>10.8445</v>
      </c>
      <c r="O31" s="66">
        <f t="shared" si="6"/>
        <v>1</v>
      </c>
      <c r="P31" s="65">
        <f>VLOOKUP($A31,'Return Data'!$B$7:$R$1700,15,0)</f>
        <v>11.1585</v>
      </c>
      <c r="Q31" s="66">
        <f t="shared" si="7"/>
        <v>1</v>
      </c>
      <c r="R31" s="65">
        <f>VLOOKUP($A31,'Return Data'!$B$7:$R$1700,16,0)</f>
        <v>16.005099999999999</v>
      </c>
      <c r="S31" s="67">
        <f t="shared" si="5"/>
        <v>2</v>
      </c>
    </row>
    <row r="32" spans="1:19" x14ac:dyDescent="0.3">
      <c r="A32" s="63" t="s">
        <v>1351</v>
      </c>
      <c r="B32" s="64">
        <f>VLOOKUP($A32,'Return Data'!$B$7:$R$1700,3,0)</f>
        <v>44015</v>
      </c>
      <c r="C32" s="65">
        <f>VLOOKUP($A32,'Return Data'!$B$7:$R$1700,4,0)</f>
        <v>14.66</v>
      </c>
      <c r="D32" s="65">
        <f>VLOOKUP($A32,'Return Data'!$B$7:$R$1700,10,0)</f>
        <v>36.626300000000001</v>
      </c>
      <c r="E32" s="66">
        <f t="shared" si="0"/>
        <v>2</v>
      </c>
      <c r="F32" s="65">
        <f>VLOOKUP($A32,'Return Data'!$B$7:$R$1700,11,0)</f>
        <v>-1.8742000000000001</v>
      </c>
      <c r="G32" s="66">
        <f t="shared" si="1"/>
        <v>3</v>
      </c>
      <c r="H32" s="65">
        <f>VLOOKUP($A32,'Return Data'!$B$7:$R$1700,12,0)</f>
        <v>5.2404999999999999</v>
      </c>
      <c r="I32" s="66">
        <f t="shared" si="2"/>
        <v>2</v>
      </c>
      <c r="J32" s="65">
        <f>VLOOKUP($A32,'Return Data'!$B$7:$R$1700,13,0)</f>
        <v>0.61770000000000003</v>
      </c>
      <c r="K32" s="66">
        <f t="shared" si="3"/>
        <v>2</v>
      </c>
      <c r="L32" s="65">
        <f>VLOOKUP($A32,'Return Data'!$B$7:$R$1700,17,0)</f>
        <v>3.9714</v>
      </c>
      <c r="M32" s="66">
        <f t="shared" si="4"/>
        <v>4</v>
      </c>
      <c r="N32" s="65">
        <f>VLOOKUP($A32,'Return Data'!$B$7:$R$1700,14,0)</f>
        <v>4.6220999999999997</v>
      </c>
      <c r="O32" s="66">
        <f t="shared" si="6"/>
        <v>5</v>
      </c>
      <c r="P32" s="65">
        <f>VLOOKUP($A32,'Return Data'!$B$7:$R$1700,15,0)</f>
        <v>7.2855999999999996</v>
      </c>
      <c r="Q32" s="66">
        <f t="shared" si="7"/>
        <v>7</v>
      </c>
      <c r="R32" s="65">
        <f>VLOOKUP($A32,'Return Data'!$B$7:$R$1700,16,0)</f>
        <v>7.4307999999999996</v>
      </c>
      <c r="S32" s="67">
        <f t="shared" si="5"/>
        <v>25</v>
      </c>
    </row>
    <row r="33" spans="1:19" x14ac:dyDescent="0.3">
      <c r="A33" s="63" t="s">
        <v>1354</v>
      </c>
      <c r="B33" s="64">
        <f>VLOOKUP($A33,'Return Data'!$B$7:$R$1700,3,0)</f>
        <v>44015</v>
      </c>
      <c r="C33" s="65">
        <f>VLOOKUP($A33,'Return Data'!$B$7:$R$1700,4,0)</f>
        <v>134.59</v>
      </c>
      <c r="D33" s="65">
        <f>VLOOKUP($A33,'Return Data'!$B$7:$R$1700,10,0)</f>
        <v>27.537199999999999</v>
      </c>
      <c r="E33" s="66">
        <f t="shared" si="0"/>
        <v>13</v>
      </c>
      <c r="F33" s="65">
        <f>VLOOKUP($A33,'Return Data'!$B$7:$R$1700,11,0)</f>
        <v>-11.8483</v>
      </c>
      <c r="G33" s="66">
        <f t="shared" si="1"/>
        <v>18</v>
      </c>
      <c r="H33" s="65">
        <f>VLOOKUP($A33,'Return Data'!$B$7:$R$1700,12,0)</f>
        <v>-4.2473000000000001</v>
      </c>
      <c r="I33" s="66">
        <f t="shared" si="2"/>
        <v>11</v>
      </c>
      <c r="J33" s="65">
        <f>VLOOKUP($A33,'Return Data'!$B$7:$R$1700,13,0)</f>
        <v>-10.9147</v>
      </c>
      <c r="K33" s="66">
        <f t="shared" si="3"/>
        <v>25</v>
      </c>
      <c r="L33" s="65">
        <f>VLOOKUP($A33,'Return Data'!$B$7:$R$1700,17,0)</f>
        <v>-3.0960999999999999</v>
      </c>
      <c r="M33" s="66">
        <f t="shared" si="4"/>
        <v>20</v>
      </c>
      <c r="N33" s="65">
        <f>VLOOKUP($A33,'Return Data'!$B$7:$R$1700,14,0)</f>
        <v>0.37390000000000001</v>
      </c>
      <c r="O33" s="66">
        <f t="shared" si="6"/>
        <v>20</v>
      </c>
      <c r="P33" s="65">
        <f>VLOOKUP($A33,'Return Data'!$B$7:$R$1700,15,0)</f>
        <v>6.5002000000000004</v>
      </c>
      <c r="Q33" s="66">
        <f t="shared" si="7"/>
        <v>12</v>
      </c>
      <c r="R33" s="65">
        <f>VLOOKUP($A33,'Return Data'!$B$7:$R$1700,16,0)</f>
        <v>11.8127</v>
      </c>
      <c r="S33" s="67">
        <f t="shared" si="5"/>
        <v>11</v>
      </c>
    </row>
    <row r="34" spans="1:19" x14ac:dyDescent="0.3">
      <c r="A34" s="63" t="s">
        <v>1356</v>
      </c>
      <c r="B34" s="64">
        <f>VLOOKUP($A34,'Return Data'!$B$7:$R$1700,3,0)</f>
        <v>44015</v>
      </c>
      <c r="C34" s="65">
        <f>VLOOKUP($A34,'Return Data'!$B$7:$R$1700,4,0)</f>
        <v>187.7559</v>
      </c>
      <c r="D34" s="65">
        <f>VLOOKUP($A34,'Return Data'!$B$7:$R$1700,10,0)</f>
        <v>37.319800000000001</v>
      </c>
      <c r="E34" s="66">
        <f t="shared" si="0"/>
        <v>1</v>
      </c>
      <c r="F34" s="65">
        <f>VLOOKUP($A34,'Return Data'!$B$7:$R$1700,11,0)</f>
        <v>-1.1141000000000001</v>
      </c>
      <c r="G34" s="66">
        <f t="shared" si="1"/>
        <v>2</v>
      </c>
      <c r="H34" s="65">
        <f>VLOOKUP($A34,'Return Data'!$B$7:$R$1700,12,0)</f>
        <v>4.8215000000000003</v>
      </c>
      <c r="I34" s="66">
        <f t="shared" si="2"/>
        <v>3</v>
      </c>
      <c r="J34" s="65">
        <f>VLOOKUP($A34,'Return Data'!$B$7:$R$1700,13,0)</f>
        <v>-1.18</v>
      </c>
      <c r="K34" s="66">
        <f t="shared" si="3"/>
        <v>3</v>
      </c>
      <c r="L34" s="65">
        <f>VLOOKUP($A34,'Return Data'!$B$7:$R$1700,17,0)</f>
        <v>3.2521</v>
      </c>
      <c r="M34" s="66">
        <f t="shared" si="4"/>
        <v>5</v>
      </c>
      <c r="N34" s="65">
        <f>VLOOKUP($A34,'Return Data'!$B$7:$R$1700,14,0)</f>
        <v>6.2747000000000002</v>
      </c>
      <c r="O34" s="66">
        <f t="shared" si="6"/>
        <v>3</v>
      </c>
      <c r="P34" s="65">
        <f>VLOOKUP($A34,'Return Data'!$B$7:$R$1700,15,0)</f>
        <v>8.4095999999999993</v>
      </c>
      <c r="Q34" s="66">
        <f t="shared" si="7"/>
        <v>2</v>
      </c>
      <c r="R34" s="65">
        <f>VLOOKUP($A34,'Return Data'!$B$7:$R$1700,16,0)</f>
        <v>13.2568</v>
      </c>
      <c r="S34" s="67">
        <f t="shared" si="5"/>
        <v>5</v>
      </c>
    </row>
    <row r="35" spans="1:19" x14ac:dyDescent="0.3">
      <c r="A35" s="63" t="s">
        <v>1357</v>
      </c>
      <c r="B35" s="64">
        <f>VLOOKUP($A35,'Return Data'!$B$7:$R$1700,3,0)</f>
        <v>44015</v>
      </c>
      <c r="C35" s="65">
        <f>VLOOKUP($A35,'Return Data'!$B$7:$R$1700,4,0)</f>
        <v>47.139099999999999</v>
      </c>
      <c r="D35" s="65">
        <f>VLOOKUP($A35,'Return Data'!$B$7:$R$1700,10,0)</f>
        <v>25.1968</v>
      </c>
      <c r="E35" s="66">
        <f t="shared" si="0"/>
        <v>23</v>
      </c>
      <c r="F35" s="65">
        <f>VLOOKUP($A35,'Return Data'!$B$7:$R$1700,11,0)</f>
        <v>-13.7881</v>
      </c>
      <c r="G35" s="66">
        <f t="shared" si="1"/>
        <v>26</v>
      </c>
      <c r="H35" s="65">
        <f>VLOOKUP($A35,'Return Data'!$B$7:$R$1700,12,0)</f>
        <v>-9.5808999999999997</v>
      </c>
      <c r="I35" s="66">
        <f t="shared" si="2"/>
        <v>29</v>
      </c>
      <c r="J35" s="65">
        <f>VLOOKUP($A35,'Return Data'!$B$7:$R$1700,13,0)</f>
        <v>-11.466200000000001</v>
      </c>
      <c r="K35" s="66">
        <f t="shared" si="3"/>
        <v>28</v>
      </c>
      <c r="L35" s="65">
        <f>VLOOKUP($A35,'Return Data'!$B$7:$R$1700,17,0)</f>
        <v>-1.0991</v>
      </c>
      <c r="M35" s="66">
        <f t="shared" si="4"/>
        <v>14</v>
      </c>
      <c r="N35" s="65">
        <f>VLOOKUP($A35,'Return Data'!$B$7:$R$1700,14,0)</f>
        <v>2.2703000000000002</v>
      </c>
      <c r="O35" s="66">
        <f t="shared" si="6"/>
        <v>13</v>
      </c>
      <c r="P35" s="65">
        <f>VLOOKUP($A35,'Return Data'!$B$7:$R$1700,15,0)</f>
        <v>7.2064000000000004</v>
      </c>
      <c r="Q35" s="66">
        <f t="shared" si="7"/>
        <v>8</v>
      </c>
      <c r="R35" s="65">
        <f>VLOOKUP($A35,'Return Data'!$B$7:$R$1700,16,0)</f>
        <v>12.8667</v>
      </c>
      <c r="S35" s="67">
        <f t="shared" si="5"/>
        <v>8</v>
      </c>
    </row>
    <row r="36" spans="1:19" x14ac:dyDescent="0.3">
      <c r="A36" s="63" t="s">
        <v>1359</v>
      </c>
      <c r="B36" s="64">
        <f>VLOOKUP($A36,'Return Data'!$B$7:$R$1700,3,0)</f>
        <v>44015</v>
      </c>
      <c r="C36" s="65">
        <f>VLOOKUP($A36,'Return Data'!$B$7:$R$1700,4,0)</f>
        <v>10.047700000000001</v>
      </c>
      <c r="D36" s="65">
        <f>VLOOKUP($A36,'Return Data'!$B$7:$R$1700,10,0)</f>
        <v>22.991900000000001</v>
      </c>
      <c r="E36" s="66">
        <f t="shared" si="0"/>
        <v>30</v>
      </c>
      <c r="F36" s="65">
        <f>VLOOKUP($A36,'Return Data'!$B$7:$R$1700,11,0)</f>
        <v>-9.6674000000000007</v>
      </c>
      <c r="G36" s="66">
        <f t="shared" si="1"/>
        <v>10</v>
      </c>
      <c r="H36" s="65">
        <f>VLOOKUP($A36,'Return Data'!$B$7:$R$1700,12,0)</f>
        <v>-4.0141999999999998</v>
      </c>
      <c r="I36" s="66">
        <f t="shared" si="2"/>
        <v>10</v>
      </c>
      <c r="J36" s="65">
        <f>VLOOKUP($A36,'Return Data'!$B$7:$R$1700,13,0)</f>
        <v>-8.0883000000000003</v>
      </c>
      <c r="K36" s="66">
        <f t="shared" si="3"/>
        <v>16</v>
      </c>
      <c r="L36" s="65"/>
      <c r="M36" s="66"/>
      <c r="N36" s="65"/>
      <c r="O36" s="66"/>
      <c r="P36" s="65"/>
      <c r="Q36" s="66"/>
      <c r="R36" s="65">
        <f>VLOOKUP($A36,'Return Data'!$B$7:$R$1700,16,0)</f>
        <v>0.27010000000000001</v>
      </c>
      <c r="S36" s="67">
        <f t="shared" si="5"/>
        <v>31</v>
      </c>
    </row>
    <row r="37" spans="1:19" x14ac:dyDescent="0.3">
      <c r="A37" s="63" t="s">
        <v>1361</v>
      </c>
      <c r="B37" s="64">
        <f>VLOOKUP($A37,'Return Data'!$B$7:$R$1700,3,0)</f>
        <v>44015</v>
      </c>
      <c r="C37" s="65">
        <f>VLOOKUP($A37,'Return Data'!$B$7:$R$1700,4,0)</f>
        <v>9.5503999999999998</v>
      </c>
      <c r="D37" s="65">
        <f>VLOOKUP($A37,'Return Data'!$B$7:$R$1700,10,0)</f>
        <v>27.143699999999999</v>
      </c>
      <c r="E37" s="66">
        <f t="shared" si="0"/>
        <v>15</v>
      </c>
      <c r="F37" s="65">
        <f>VLOOKUP($A37,'Return Data'!$B$7:$R$1700,11,0)</f>
        <v>-12.698</v>
      </c>
      <c r="G37" s="66">
        <f t="shared" si="1"/>
        <v>24</v>
      </c>
      <c r="H37" s="65">
        <f>VLOOKUP($A37,'Return Data'!$B$7:$R$1700,12,0)</f>
        <v>-6.9062000000000001</v>
      </c>
      <c r="I37" s="66">
        <f t="shared" si="2"/>
        <v>23</v>
      </c>
      <c r="J37" s="65"/>
      <c r="K37" s="66"/>
      <c r="L37" s="65"/>
      <c r="M37" s="66"/>
      <c r="N37" s="65"/>
      <c r="O37" s="66"/>
      <c r="P37" s="65"/>
      <c r="Q37" s="66"/>
      <c r="R37" s="65">
        <f>VLOOKUP($A37,'Return Data'!$B$7:$R$1700,16,0)</f>
        <v>-4.4960000000000004</v>
      </c>
      <c r="S37" s="67">
        <f t="shared" si="5"/>
        <v>33</v>
      </c>
    </row>
    <row r="38" spans="1:19" x14ac:dyDescent="0.3">
      <c r="A38" s="63" t="s">
        <v>1363</v>
      </c>
      <c r="B38" s="64">
        <f>VLOOKUP($A38,'Return Data'!$B$7:$R$1700,3,0)</f>
        <v>44015</v>
      </c>
      <c r="C38" s="65">
        <f>VLOOKUP($A38,'Return Data'!$B$7:$R$1700,4,0)</f>
        <v>10.498699999999999</v>
      </c>
      <c r="D38" s="65">
        <f>VLOOKUP($A38,'Return Data'!$B$7:$R$1700,10,0)</f>
        <v>24.100999999999999</v>
      </c>
      <c r="E38" s="66">
        <f t="shared" si="0"/>
        <v>24</v>
      </c>
      <c r="F38" s="65">
        <f>VLOOKUP($A38,'Return Data'!$B$7:$R$1700,11,0)</f>
        <v>-9.0146999999999995</v>
      </c>
      <c r="G38" s="66">
        <f t="shared" si="1"/>
        <v>9</v>
      </c>
      <c r="H38" s="65">
        <f>VLOOKUP($A38,'Return Data'!$B$7:$R$1700,12,0)</f>
        <v>-4.0004999999999997</v>
      </c>
      <c r="I38" s="66">
        <f t="shared" si="2"/>
        <v>9</v>
      </c>
      <c r="J38" s="65">
        <f>VLOOKUP($A38,'Return Data'!$B$7:$R$1700,13,0)</f>
        <v>-3.4558</v>
      </c>
      <c r="K38" s="66">
        <f t="shared" si="3"/>
        <v>9</v>
      </c>
      <c r="L38" s="65"/>
      <c r="M38" s="66"/>
      <c r="N38" s="65"/>
      <c r="O38" s="66"/>
      <c r="P38" s="65"/>
      <c r="Q38" s="66"/>
      <c r="R38" s="65">
        <f>VLOOKUP($A38,'Return Data'!$B$7:$R$1700,16,0)</f>
        <v>2.7029999999999998</v>
      </c>
      <c r="S38" s="67">
        <f t="shared" si="5"/>
        <v>30</v>
      </c>
    </row>
    <row r="39" spans="1:19" x14ac:dyDescent="0.3">
      <c r="A39" s="63" t="s">
        <v>1365</v>
      </c>
      <c r="B39" s="64">
        <f>VLOOKUP($A39,'Return Data'!$B$7:$R$1700,3,0)</f>
        <v>44015</v>
      </c>
      <c r="C39" s="65">
        <f>VLOOKUP($A39,'Return Data'!$B$7:$R$1700,4,0)</f>
        <v>98.97</v>
      </c>
      <c r="D39" s="65">
        <f>VLOOKUP($A39,'Return Data'!$B$7:$R$1700,10,0)</f>
        <v>25.469100000000001</v>
      </c>
      <c r="E39" s="66">
        <f t="shared" si="0"/>
        <v>21</v>
      </c>
      <c r="F39" s="65">
        <f>VLOOKUP($A39,'Return Data'!$B$7:$R$1700,11,0)</f>
        <v>-15.2944</v>
      </c>
      <c r="G39" s="66">
        <f t="shared" si="1"/>
        <v>29</v>
      </c>
      <c r="H39" s="65">
        <f>VLOOKUP($A39,'Return Data'!$B$7:$R$1700,12,0)</f>
        <v>-10.1906</v>
      </c>
      <c r="I39" s="66">
        <f t="shared" si="2"/>
        <v>30</v>
      </c>
      <c r="J39" s="65">
        <f>VLOOKUP($A39,'Return Data'!$B$7:$R$1700,13,0)</f>
        <v>-16.3398</v>
      </c>
      <c r="K39" s="66">
        <f t="shared" si="3"/>
        <v>31</v>
      </c>
      <c r="L39" s="65">
        <f>VLOOKUP($A39,'Return Data'!$B$7:$R$1700,17,0)</f>
        <v>-6.4919000000000002</v>
      </c>
      <c r="M39" s="66">
        <f t="shared" si="4"/>
        <v>28</v>
      </c>
      <c r="N39" s="65">
        <f>VLOOKUP($A39,'Return Data'!$B$7:$R$1700,14,0)</f>
        <v>-3.8290000000000002</v>
      </c>
      <c r="O39" s="66">
        <f t="shared" si="6"/>
        <v>28</v>
      </c>
      <c r="P39" s="65">
        <f>VLOOKUP($A39,'Return Data'!$B$7:$R$1700,15,0)</f>
        <v>0.43969999999999998</v>
      </c>
      <c r="Q39" s="66">
        <f t="shared" si="7"/>
        <v>27</v>
      </c>
      <c r="R39" s="65">
        <f>VLOOKUP($A39,'Return Data'!$B$7:$R$1700,16,0)</f>
        <v>5.9747000000000003</v>
      </c>
      <c r="S39" s="67">
        <f t="shared" si="5"/>
        <v>28</v>
      </c>
    </row>
    <row r="40" spans="1:19" x14ac:dyDescent="0.3">
      <c r="A40" s="63" t="s">
        <v>1367</v>
      </c>
      <c r="B40" s="64">
        <f>VLOOKUP($A40,'Return Data'!$B$7:$R$1700,3,0)</f>
        <v>44015</v>
      </c>
      <c r="C40" s="65">
        <f>VLOOKUP($A40,'Return Data'!$B$7:$R$1700,4,0)</f>
        <v>19.989999999999998</v>
      </c>
      <c r="D40" s="65">
        <f>VLOOKUP($A40,'Return Data'!$B$7:$R$1700,10,0)</f>
        <v>28.884599999999999</v>
      </c>
      <c r="E40" s="66">
        <f t="shared" si="0"/>
        <v>10</v>
      </c>
      <c r="F40" s="65">
        <f>VLOOKUP($A40,'Return Data'!$B$7:$R$1700,11,0)</f>
        <v>-8.6798000000000002</v>
      </c>
      <c r="G40" s="66">
        <f t="shared" si="1"/>
        <v>8</v>
      </c>
      <c r="H40" s="65">
        <f>VLOOKUP($A40,'Return Data'!$B$7:$R$1700,12,0)</f>
        <v>-2.1537000000000002</v>
      </c>
      <c r="I40" s="66">
        <f t="shared" si="2"/>
        <v>7</v>
      </c>
      <c r="J40" s="65">
        <f>VLOOKUP($A40,'Return Data'!$B$7:$R$1700,13,0)</f>
        <v>-4.7641999999999998</v>
      </c>
      <c r="K40" s="66">
        <f t="shared" si="3"/>
        <v>12</v>
      </c>
      <c r="L40" s="65">
        <f>VLOOKUP($A40,'Return Data'!$B$7:$R$1700,17,0)</f>
        <v>1.1951000000000001</v>
      </c>
      <c r="M40" s="66">
        <f t="shared" si="4"/>
        <v>10</v>
      </c>
      <c r="N40" s="65">
        <f>VLOOKUP($A40,'Return Data'!$B$7:$R$1700,14,0)</f>
        <v>3.4009999999999998</v>
      </c>
      <c r="O40" s="66">
        <f t="shared" si="6"/>
        <v>10</v>
      </c>
      <c r="P40" s="65">
        <f>VLOOKUP($A40,'Return Data'!$B$7:$R$1700,15,0)</f>
        <v>4.0339</v>
      </c>
      <c r="Q40" s="66">
        <f t="shared" si="7"/>
        <v>20</v>
      </c>
      <c r="R40" s="65">
        <f>VLOOKUP($A40,'Return Data'!$B$7:$R$1700,16,0)</f>
        <v>8.4274000000000004</v>
      </c>
      <c r="S40" s="67">
        <f t="shared" si="5"/>
        <v>22</v>
      </c>
    </row>
    <row r="41" spans="1:19" x14ac:dyDescent="0.3">
      <c r="A41" s="63" t="s">
        <v>1369</v>
      </c>
      <c r="B41" s="64">
        <f>VLOOKUP($A41,'Return Data'!$B$7:$R$1700,3,0)</f>
        <v>44015</v>
      </c>
      <c r="C41" s="65">
        <f>VLOOKUP($A41,'Return Data'!$B$7:$R$1700,4,0)</f>
        <v>126.169206706339</v>
      </c>
      <c r="D41" s="65">
        <f>VLOOKUP($A41,'Return Data'!$B$7:$R$1700,10,0)</f>
        <v>26.001000000000001</v>
      </c>
      <c r="E41" s="66">
        <f t="shared" si="0"/>
        <v>18</v>
      </c>
      <c r="F41" s="65">
        <f>VLOOKUP($A41,'Return Data'!$B$7:$R$1700,11,0)</f>
        <v>-8.5312000000000001</v>
      </c>
      <c r="G41" s="66">
        <f t="shared" si="1"/>
        <v>7</v>
      </c>
      <c r="H41" s="65">
        <f>VLOOKUP($A41,'Return Data'!$B$7:$R$1700,12,0)</f>
        <v>-2.0000000000000001E-4</v>
      </c>
      <c r="I41" s="66">
        <f t="shared" si="2"/>
        <v>6</v>
      </c>
      <c r="J41" s="65">
        <f>VLOOKUP($A41,'Return Data'!$B$7:$R$1700,13,0)</f>
        <v>-2.2566000000000002</v>
      </c>
      <c r="K41" s="66">
        <f t="shared" si="3"/>
        <v>6</v>
      </c>
      <c r="L41" s="65">
        <f>VLOOKUP($A41,'Return Data'!$B$7:$R$1700,17,0)</f>
        <v>8.5500000000000007E-2</v>
      </c>
      <c r="M41" s="66">
        <f t="shared" si="4"/>
        <v>13</v>
      </c>
      <c r="N41" s="65">
        <f>VLOOKUP($A41,'Return Data'!$B$7:$R$1700,14,0)</f>
        <v>5.5072999999999999</v>
      </c>
      <c r="O41" s="66">
        <f t="shared" si="6"/>
        <v>4</v>
      </c>
      <c r="P41" s="65">
        <f>VLOOKUP($A41,'Return Data'!$B$7:$R$1700,15,0)</f>
        <v>6.5747</v>
      </c>
      <c r="Q41" s="66">
        <f t="shared" si="7"/>
        <v>11</v>
      </c>
      <c r="R41" s="65">
        <f>VLOOKUP($A41,'Return Data'!$B$7:$R$1700,16,0)</f>
        <v>11.4213</v>
      </c>
      <c r="S41" s="67">
        <f t="shared" si="5"/>
        <v>12</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26.794423529411766</v>
      </c>
      <c r="E43" s="74"/>
      <c r="F43" s="75">
        <f>AVERAGE(F8:F41)</f>
        <v>-11.292805882352939</v>
      </c>
      <c r="G43" s="74"/>
      <c r="H43" s="75">
        <f>AVERAGE(H8:H41)</f>
        <v>-5.1331382352941173</v>
      </c>
      <c r="I43" s="74"/>
      <c r="J43" s="75">
        <f>AVERAGE(J8:J41)</f>
        <v>-7.9874212121212143</v>
      </c>
      <c r="K43" s="74"/>
      <c r="L43" s="75">
        <f>AVERAGE(L8:L41)</f>
        <v>-0.68493448275862057</v>
      </c>
      <c r="M43" s="74"/>
      <c r="N43" s="75">
        <f>AVERAGE(N8:N41)</f>
        <v>2.0393392857142856</v>
      </c>
      <c r="O43" s="74"/>
      <c r="P43" s="75">
        <f>AVERAGE(P8:P41)</f>
        <v>5.5467518518518526</v>
      </c>
      <c r="Q43" s="74"/>
      <c r="R43" s="75">
        <f>AVERAGE(R8:R41)</f>
        <v>8.9040294117647054</v>
      </c>
      <c r="S43" s="76"/>
    </row>
    <row r="44" spans="1:19" x14ac:dyDescent="0.3">
      <c r="A44" s="73" t="s">
        <v>28</v>
      </c>
      <c r="B44" s="74"/>
      <c r="C44" s="74"/>
      <c r="D44" s="75">
        <f>MIN(D8:D41)</f>
        <v>18.485700000000001</v>
      </c>
      <c r="E44" s="74"/>
      <c r="F44" s="75">
        <f>MIN(F8:F41)</f>
        <v>-24.2684</v>
      </c>
      <c r="G44" s="74"/>
      <c r="H44" s="75">
        <f>MIN(H8:H41)</f>
        <v>-18.762799999999999</v>
      </c>
      <c r="I44" s="74"/>
      <c r="J44" s="75">
        <f>MIN(J8:J41)</f>
        <v>-25.895299999999999</v>
      </c>
      <c r="K44" s="74"/>
      <c r="L44" s="75">
        <f>MIN(L8:L41)</f>
        <v>-6.9162999999999997</v>
      </c>
      <c r="M44" s="74"/>
      <c r="N44" s="75">
        <f>MIN(N8:N41)</f>
        <v>-3.8290000000000002</v>
      </c>
      <c r="O44" s="74"/>
      <c r="P44" s="75">
        <f>MIN(P8:P41)</f>
        <v>0.43969999999999998</v>
      </c>
      <c r="Q44" s="74"/>
      <c r="R44" s="75">
        <f>MIN(R8:R41)</f>
        <v>-5.1052999999999997</v>
      </c>
      <c r="S44" s="76"/>
    </row>
    <row r="45" spans="1:19" ht="15" thickBot="1" x14ac:dyDescent="0.35">
      <c r="A45" s="77" t="s">
        <v>29</v>
      </c>
      <c r="B45" s="78"/>
      <c r="C45" s="78"/>
      <c r="D45" s="79">
        <f>MAX(D8:D41)</f>
        <v>37.319800000000001</v>
      </c>
      <c r="E45" s="78"/>
      <c r="F45" s="79">
        <f>MAX(F8:F41)</f>
        <v>2.6065</v>
      </c>
      <c r="G45" s="78"/>
      <c r="H45" s="79">
        <f>MAX(H8:H41)</f>
        <v>10.8704</v>
      </c>
      <c r="I45" s="78"/>
      <c r="J45" s="79">
        <f>MAX(J8:J41)</f>
        <v>8.9265000000000008</v>
      </c>
      <c r="K45" s="78"/>
      <c r="L45" s="79">
        <f>MAX(L8:L41)</f>
        <v>8.0924999999999994</v>
      </c>
      <c r="M45" s="78"/>
      <c r="N45" s="79">
        <f>MAX(N8:N41)</f>
        <v>10.8445</v>
      </c>
      <c r="O45" s="78"/>
      <c r="P45" s="79">
        <f>MAX(P8:P41)</f>
        <v>11.1585</v>
      </c>
      <c r="Q45" s="78"/>
      <c r="R45" s="79">
        <f>MAX(R8:R41)</f>
        <v>16.048300000000001</v>
      </c>
      <c r="S45" s="80"/>
    </row>
    <row r="46" spans="1:19" x14ac:dyDescent="0.3">
      <c r="A46" s="112" t="s">
        <v>433</v>
      </c>
    </row>
    <row r="47" spans="1:19" x14ac:dyDescent="0.3">
      <c r="A47" s="14" t="s">
        <v>340</v>
      </c>
    </row>
  </sheetData>
  <sheetProtection algorithmName="SHA-512" hashValue="bKNy+XdIORo09SXWaY+liA4lUnyeIHPyaI92zO624WLnhPGvSdXumiznZCj1SgFUMZeBBnlSyNOLaM7nAZVIOw==" saltValue="bgrWGM/pa+gr9xTXfnmBj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DD69EBA-6928-4A64-BB54-153CFB303EB6}"/>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dimension ref="A1:T4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1700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1301</v>
      </c>
      <c r="B8" s="64">
        <f>VLOOKUP($A8,'Return Data'!$B$7:$R$1700,3,0)</f>
        <v>44015</v>
      </c>
      <c r="C8" s="65">
        <f>VLOOKUP($A8,'Return Data'!$B$7:$R$1700,4,0)</f>
        <v>653.67999999999995</v>
      </c>
      <c r="D8" s="65">
        <f>VLOOKUP($A8,'Return Data'!$B$7:$R$1700,10,0)</f>
        <v>27.9468</v>
      </c>
      <c r="E8" s="66">
        <f>RANK(D8,D$8:D$41,0)</f>
        <v>11</v>
      </c>
      <c r="F8" s="65">
        <f>VLOOKUP($A8,'Return Data'!$B$7:$R$1700,11,0)</f>
        <v>-14.676600000000001</v>
      </c>
      <c r="G8" s="66">
        <f>RANK(F8,F$8:F$41,0)</f>
        <v>27</v>
      </c>
      <c r="H8" s="65">
        <f>VLOOKUP($A8,'Return Data'!$B$7:$R$1700,12,0)</f>
        <v>-6.7862999999999998</v>
      </c>
      <c r="I8" s="66">
        <f>RANK(H8,H$8:H$41,0)</f>
        <v>22</v>
      </c>
      <c r="J8" s="65">
        <f>VLOOKUP($A8,'Return Data'!$B$7:$R$1700,13,0)</f>
        <v>-10.8796</v>
      </c>
      <c r="K8" s="66">
        <f>RANK(J8,J$8:J$41,0)</f>
        <v>21</v>
      </c>
      <c r="L8" s="65">
        <f>VLOOKUP($A8,'Return Data'!$B$7:$R$1700,17,0)</f>
        <v>-2.9792999999999998</v>
      </c>
      <c r="M8" s="66">
        <f>RANK(L8,L$8:L$41,0)</f>
        <v>16</v>
      </c>
      <c r="N8" s="65">
        <f>VLOOKUP($A8,'Return Data'!$B$7:$R$1700,14,0)</f>
        <v>-0.34200000000000003</v>
      </c>
      <c r="O8" s="66">
        <f>RANK(N8,N$8:N$41,0)</f>
        <v>18</v>
      </c>
      <c r="P8" s="65">
        <f>VLOOKUP($A8,'Return Data'!$B$7:$R$1700,15,0)</f>
        <v>6.2442000000000002</v>
      </c>
      <c r="Q8" s="66">
        <f>RANK(P8,P$8:P$41,0)</f>
        <v>6</v>
      </c>
      <c r="R8" s="65">
        <f>VLOOKUP($A8,'Return Data'!$B$7:$R$1700,16,0)</f>
        <v>21.066299999999998</v>
      </c>
      <c r="S8" s="67">
        <f>RANK(R8,R$8:R$41,0)</f>
        <v>1</v>
      </c>
    </row>
    <row r="9" spans="1:20" x14ac:dyDescent="0.3">
      <c r="A9" s="63" t="s">
        <v>1304</v>
      </c>
      <c r="B9" s="64">
        <f>VLOOKUP($A9,'Return Data'!$B$7:$R$1700,3,0)</f>
        <v>44015</v>
      </c>
      <c r="C9" s="65">
        <f>VLOOKUP($A9,'Return Data'!$B$7:$R$1700,4,0)</f>
        <v>11.57</v>
      </c>
      <c r="D9" s="65">
        <f>VLOOKUP($A9,'Return Data'!$B$7:$R$1700,10,0)</f>
        <v>18.061199999999999</v>
      </c>
      <c r="E9" s="66">
        <f t="shared" ref="E9:E41" si="0">RANK(D9,D$8:D$41,0)</f>
        <v>34</v>
      </c>
      <c r="F9" s="65">
        <f>VLOOKUP($A9,'Return Data'!$B$7:$R$1700,11,0)</f>
        <v>-9.1122999999999994</v>
      </c>
      <c r="G9" s="66">
        <f t="shared" ref="G9:G41" si="1">RANK(F9,F$8:F$41,0)</f>
        <v>8</v>
      </c>
      <c r="H9" s="65">
        <f>VLOOKUP($A9,'Return Data'!$B$7:$R$1700,12,0)</f>
        <v>-5.6280999999999999</v>
      </c>
      <c r="I9" s="66">
        <f t="shared" ref="I9:I41" si="2">RANK(H9,H$8:H$41,0)</f>
        <v>14</v>
      </c>
      <c r="J9" s="65">
        <f>VLOOKUP($A9,'Return Data'!$B$7:$R$1700,13,0)</f>
        <v>-3.5028999999999999</v>
      </c>
      <c r="K9" s="66">
        <f t="shared" ref="K9:K41" si="3">RANK(J9,J$8:J$41,0)</f>
        <v>5</v>
      </c>
      <c r="L9" s="65">
        <f>VLOOKUP($A9,'Return Data'!$B$7:$R$1700,17,0)</f>
        <v>2.9291</v>
      </c>
      <c r="M9" s="66">
        <f t="shared" ref="M9:M41" si="4">RANK(L9,L$8:L$41,0)</f>
        <v>3</v>
      </c>
      <c r="N9" s="65"/>
      <c r="O9" s="66"/>
      <c r="P9" s="65"/>
      <c r="Q9" s="66"/>
      <c r="R9" s="65">
        <f>VLOOKUP($A9,'Return Data'!$B$7:$R$1700,16,0)</f>
        <v>5.7073</v>
      </c>
      <c r="S9" s="67">
        <f t="shared" ref="S9:S41" si="5">RANK(R9,R$8:R$41,0)</f>
        <v>27</v>
      </c>
    </row>
    <row r="10" spans="1:20" x14ac:dyDescent="0.3">
      <c r="A10" s="63" t="s">
        <v>1305</v>
      </c>
      <c r="B10" s="64">
        <f>VLOOKUP($A10,'Return Data'!$B$7:$R$1700,3,0)</f>
        <v>44015</v>
      </c>
      <c r="C10" s="65">
        <f>VLOOKUP($A10,'Return Data'!$B$7:$R$1700,4,0)</f>
        <v>89.48</v>
      </c>
      <c r="D10" s="65">
        <f>VLOOKUP($A10,'Return Data'!$B$7:$R$1700,10,0)</f>
        <v>23.216699999999999</v>
      </c>
      <c r="E10" s="66">
        <f t="shared" si="0"/>
        <v>26</v>
      </c>
      <c r="F10" s="65">
        <f>VLOOKUP($A10,'Return Data'!$B$7:$R$1700,11,0)</f>
        <v>-11.2742</v>
      </c>
      <c r="G10" s="66">
        <f t="shared" si="1"/>
        <v>15</v>
      </c>
      <c r="H10" s="65">
        <f>VLOOKUP($A10,'Return Data'!$B$7:$R$1700,12,0)</f>
        <v>-5.9688999999999997</v>
      </c>
      <c r="I10" s="66">
        <f t="shared" si="2"/>
        <v>20</v>
      </c>
      <c r="J10" s="65">
        <f>VLOOKUP($A10,'Return Data'!$B$7:$R$1700,13,0)</f>
        <v>-10.6272</v>
      </c>
      <c r="K10" s="66">
        <f t="shared" si="3"/>
        <v>19</v>
      </c>
      <c r="L10" s="65">
        <f>VLOOKUP($A10,'Return Data'!$B$7:$R$1700,17,0)</f>
        <v>-3.3603999999999998</v>
      </c>
      <c r="M10" s="66">
        <f t="shared" si="4"/>
        <v>17</v>
      </c>
      <c r="N10" s="65">
        <f>VLOOKUP($A10,'Return Data'!$B$7:$R$1700,14,0)</f>
        <v>-1.1953</v>
      </c>
      <c r="O10" s="66">
        <f t="shared" ref="O10:O41" si="6">RANK(N10,N$8:N$41,0)</f>
        <v>23</v>
      </c>
      <c r="P10" s="65">
        <f>VLOOKUP($A10,'Return Data'!$B$7:$R$1700,15,0)</f>
        <v>2.4990999999999999</v>
      </c>
      <c r="Q10" s="66">
        <f t="shared" ref="Q10:Q41" si="7">RANK(P10,P$8:P$41,0)</f>
        <v>23</v>
      </c>
      <c r="R10" s="65">
        <f>VLOOKUP($A10,'Return Data'!$B$7:$R$1700,16,0)</f>
        <v>13.9163</v>
      </c>
      <c r="S10" s="67">
        <f t="shared" si="5"/>
        <v>12</v>
      </c>
    </row>
    <row r="11" spans="1:20" x14ac:dyDescent="0.3">
      <c r="A11" s="63" t="s">
        <v>1307</v>
      </c>
      <c r="B11" s="64">
        <f>VLOOKUP($A11,'Return Data'!$B$7:$R$1700,3,0)</f>
        <v>44015</v>
      </c>
      <c r="C11" s="65">
        <f>VLOOKUP($A11,'Return Data'!$B$7:$R$1700,4,0)</f>
        <v>44.35</v>
      </c>
      <c r="D11" s="65">
        <f>VLOOKUP($A11,'Return Data'!$B$7:$R$1700,10,0)</f>
        <v>25.705100000000002</v>
      </c>
      <c r="E11" s="66">
        <f t="shared" si="0"/>
        <v>18</v>
      </c>
      <c r="F11" s="65">
        <f>VLOOKUP($A11,'Return Data'!$B$7:$R$1700,11,0)</f>
        <v>-12.8957</v>
      </c>
      <c r="G11" s="66">
        <f t="shared" si="1"/>
        <v>23</v>
      </c>
      <c r="H11" s="65">
        <f>VLOOKUP($A11,'Return Data'!$B$7:$R$1700,12,0)</f>
        <v>-5.4089</v>
      </c>
      <c r="I11" s="66">
        <f t="shared" si="2"/>
        <v>13</v>
      </c>
      <c r="J11" s="65">
        <f>VLOOKUP($A11,'Return Data'!$B$7:$R$1700,13,0)</f>
        <v>-7.4789000000000003</v>
      </c>
      <c r="K11" s="66">
        <f t="shared" si="3"/>
        <v>14</v>
      </c>
      <c r="L11" s="65">
        <f>VLOOKUP($A11,'Return Data'!$B$7:$R$1700,17,0)</f>
        <v>-0.74480000000000002</v>
      </c>
      <c r="M11" s="66">
        <f t="shared" si="4"/>
        <v>13</v>
      </c>
      <c r="N11" s="65">
        <f>VLOOKUP($A11,'Return Data'!$B$7:$R$1700,14,0)</f>
        <v>0.3402</v>
      </c>
      <c r="O11" s="66">
        <f t="shared" si="6"/>
        <v>14</v>
      </c>
      <c r="P11" s="65">
        <f>VLOOKUP($A11,'Return Data'!$B$7:$R$1700,15,0)</f>
        <v>4.2247000000000003</v>
      </c>
      <c r="Q11" s="66">
        <f t="shared" si="7"/>
        <v>15</v>
      </c>
      <c r="R11" s="65">
        <f>VLOOKUP($A11,'Return Data'!$B$7:$R$1700,16,0)</f>
        <v>10.582100000000001</v>
      </c>
      <c r="S11" s="67">
        <f t="shared" si="5"/>
        <v>20</v>
      </c>
    </row>
    <row r="12" spans="1:20" x14ac:dyDescent="0.3">
      <c r="A12" s="63" t="s">
        <v>1311</v>
      </c>
      <c r="B12" s="64">
        <f>VLOOKUP($A12,'Return Data'!$B$7:$R$1700,3,0)</f>
        <v>44015</v>
      </c>
      <c r="C12" s="65">
        <f>VLOOKUP($A12,'Return Data'!$B$7:$R$1700,4,0)</f>
        <v>132.99</v>
      </c>
      <c r="D12" s="65">
        <f>VLOOKUP($A12,'Return Data'!$B$7:$R$1700,10,0)</f>
        <v>24.849799999999998</v>
      </c>
      <c r="E12" s="66">
        <f t="shared" si="0"/>
        <v>23</v>
      </c>
      <c r="F12" s="65">
        <f>VLOOKUP($A12,'Return Data'!$B$7:$R$1700,11,0)</f>
        <v>-6.3780000000000001</v>
      </c>
      <c r="G12" s="66">
        <f t="shared" si="1"/>
        <v>4</v>
      </c>
      <c r="H12" s="65">
        <f>VLOOKUP($A12,'Return Data'!$B$7:$R$1700,12,0)</f>
        <v>7.5300000000000006E-2</v>
      </c>
      <c r="I12" s="66">
        <f t="shared" si="2"/>
        <v>4</v>
      </c>
      <c r="J12" s="65">
        <f>VLOOKUP($A12,'Return Data'!$B$7:$R$1700,13,0)</f>
        <v>-3.7351000000000001</v>
      </c>
      <c r="K12" s="66">
        <f t="shared" si="3"/>
        <v>7</v>
      </c>
      <c r="L12" s="65">
        <f>VLOOKUP($A12,'Return Data'!$B$7:$R$1700,17,0)</f>
        <v>3.3073000000000001</v>
      </c>
      <c r="M12" s="66">
        <f t="shared" si="4"/>
        <v>2</v>
      </c>
      <c r="N12" s="65">
        <f>VLOOKUP($A12,'Return Data'!$B$7:$R$1700,14,0)</f>
        <v>5.9188999999999998</v>
      </c>
      <c r="O12" s="66">
        <f t="shared" si="6"/>
        <v>3</v>
      </c>
      <c r="P12" s="65">
        <f>VLOOKUP($A12,'Return Data'!$B$7:$R$1700,15,0)</f>
        <v>6.5029000000000003</v>
      </c>
      <c r="Q12" s="66">
        <f t="shared" si="7"/>
        <v>4</v>
      </c>
      <c r="R12" s="65">
        <f>VLOOKUP($A12,'Return Data'!$B$7:$R$1700,16,0)</f>
        <v>16.643699999999999</v>
      </c>
      <c r="S12" s="67">
        <f t="shared" si="5"/>
        <v>4</v>
      </c>
    </row>
    <row r="13" spans="1:20" x14ac:dyDescent="0.3">
      <c r="A13" s="63" t="s">
        <v>1313</v>
      </c>
      <c r="B13" s="64">
        <f>VLOOKUP($A13,'Return Data'!$B$7:$R$1700,3,0)</f>
        <v>44015</v>
      </c>
      <c r="C13" s="65">
        <f>VLOOKUP($A13,'Return Data'!$B$7:$R$1700,4,0)</f>
        <v>484.54617430762602</v>
      </c>
      <c r="D13" s="65">
        <f>VLOOKUP($A13,'Return Data'!$B$7:$R$1700,10,0)</f>
        <v>25.268699999999999</v>
      </c>
      <c r="E13" s="66">
        <f t="shared" si="0"/>
        <v>21</v>
      </c>
      <c r="F13" s="65">
        <f>VLOOKUP($A13,'Return Data'!$B$7:$R$1700,11,0)</f>
        <v>-10.636200000000001</v>
      </c>
      <c r="G13" s="66">
        <f t="shared" si="1"/>
        <v>13</v>
      </c>
      <c r="H13" s="65">
        <f>VLOOKUP($A13,'Return Data'!$B$7:$R$1700,12,0)</f>
        <v>-5.6891999999999996</v>
      </c>
      <c r="I13" s="66">
        <f t="shared" si="2"/>
        <v>17</v>
      </c>
      <c r="J13" s="65">
        <f>VLOOKUP($A13,'Return Data'!$B$7:$R$1700,13,0)</f>
        <v>-5.1201999999999996</v>
      </c>
      <c r="K13" s="66">
        <f t="shared" si="3"/>
        <v>10</v>
      </c>
      <c r="L13" s="65">
        <f>VLOOKUP($A13,'Return Data'!$B$7:$R$1700,17,0)</f>
        <v>1.3486</v>
      </c>
      <c r="M13" s="66">
        <f t="shared" si="4"/>
        <v>8</v>
      </c>
      <c r="N13" s="65">
        <f>VLOOKUP($A13,'Return Data'!$B$7:$R$1700,14,0)</f>
        <v>3.2669999999999999</v>
      </c>
      <c r="O13" s="66">
        <f t="shared" si="6"/>
        <v>5</v>
      </c>
      <c r="P13" s="65">
        <f>VLOOKUP($A13,'Return Data'!$B$7:$R$1700,15,0)</f>
        <v>6.4743000000000004</v>
      </c>
      <c r="Q13" s="66">
        <f t="shared" si="7"/>
        <v>5</v>
      </c>
      <c r="R13" s="65">
        <f>VLOOKUP($A13,'Return Data'!$B$7:$R$1700,16,0)</f>
        <v>18.2118</v>
      </c>
      <c r="S13" s="67">
        <f t="shared" si="5"/>
        <v>2</v>
      </c>
    </row>
    <row r="14" spans="1:20" x14ac:dyDescent="0.3">
      <c r="A14" s="63" t="s">
        <v>1315</v>
      </c>
      <c r="B14" s="64">
        <f>VLOOKUP($A14,'Return Data'!$B$7:$R$1700,3,0)</f>
        <v>44015</v>
      </c>
      <c r="C14" s="65">
        <f>VLOOKUP($A14,'Return Data'!$B$7:$R$1700,4,0)</f>
        <v>13.038</v>
      </c>
      <c r="D14" s="65">
        <f>VLOOKUP($A14,'Return Data'!$B$7:$R$1700,10,0)</f>
        <v>22.849299999999999</v>
      </c>
      <c r="E14" s="66">
        <f t="shared" si="0"/>
        <v>28</v>
      </c>
      <c r="F14" s="65">
        <f>VLOOKUP($A14,'Return Data'!$B$7:$R$1700,11,0)</f>
        <v>-13.849600000000001</v>
      </c>
      <c r="G14" s="66">
        <f t="shared" si="1"/>
        <v>25</v>
      </c>
      <c r="H14" s="65">
        <f>VLOOKUP($A14,'Return Data'!$B$7:$R$1700,12,0)</f>
        <v>-8.8443000000000005</v>
      </c>
      <c r="I14" s="66">
        <f t="shared" si="2"/>
        <v>25</v>
      </c>
      <c r="J14" s="65">
        <f>VLOOKUP($A14,'Return Data'!$B$7:$R$1700,13,0)</f>
        <v>-12.9465</v>
      </c>
      <c r="K14" s="66">
        <f t="shared" si="3"/>
        <v>28</v>
      </c>
      <c r="L14" s="65">
        <f>VLOOKUP($A14,'Return Data'!$B$7:$R$1700,17,0)</f>
        <v>-3.6535000000000002</v>
      </c>
      <c r="M14" s="66">
        <f t="shared" si="4"/>
        <v>18</v>
      </c>
      <c r="N14" s="65">
        <f>VLOOKUP($A14,'Return Data'!$B$7:$R$1700,14,0)</f>
        <v>1.9871000000000001</v>
      </c>
      <c r="O14" s="66">
        <f t="shared" si="6"/>
        <v>10</v>
      </c>
      <c r="P14" s="65">
        <f>VLOOKUP($A14,'Return Data'!$B$7:$R$1700,15,0)</f>
        <v>5.1669</v>
      </c>
      <c r="Q14" s="66">
        <f t="shared" si="7"/>
        <v>13</v>
      </c>
      <c r="R14" s="65">
        <f>VLOOKUP($A14,'Return Data'!$B$7:$R$1700,16,0)</f>
        <v>5.0197000000000003</v>
      </c>
      <c r="S14" s="67">
        <f t="shared" si="5"/>
        <v>28</v>
      </c>
    </row>
    <row r="15" spans="1:20" x14ac:dyDescent="0.3">
      <c r="A15" s="63" t="s">
        <v>1317</v>
      </c>
      <c r="B15" s="64">
        <f>VLOOKUP($A15,'Return Data'!$B$7:$R$1700,3,0)</f>
        <v>44015</v>
      </c>
      <c r="C15" s="65">
        <f>VLOOKUP($A15,'Return Data'!$B$7:$R$1700,4,0)</f>
        <v>9.5774000000000008</v>
      </c>
      <c r="D15" s="65">
        <f>VLOOKUP($A15,'Return Data'!$B$7:$R$1700,10,0)</f>
        <v>26.534500000000001</v>
      </c>
      <c r="E15" s="66">
        <f t="shared" si="0"/>
        <v>14</v>
      </c>
      <c r="F15" s="65">
        <f>VLOOKUP($A15,'Return Data'!$B$7:$R$1700,11,0)</f>
        <v>-14.7691</v>
      </c>
      <c r="G15" s="66">
        <f t="shared" si="1"/>
        <v>28</v>
      </c>
      <c r="H15" s="65">
        <f>VLOOKUP($A15,'Return Data'!$B$7:$R$1700,12,0)</f>
        <v>-8.5515000000000008</v>
      </c>
      <c r="I15" s="66">
        <f t="shared" si="2"/>
        <v>24</v>
      </c>
      <c r="J15" s="65">
        <f>VLOOKUP($A15,'Return Data'!$B$7:$R$1700,13,0)</f>
        <v>-11.584</v>
      </c>
      <c r="K15" s="66">
        <f t="shared" si="3"/>
        <v>22</v>
      </c>
      <c r="L15" s="65"/>
      <c r="M15" s="66"/>
      <c r="N15" s="65"/>
      <c r="O15" s="66"/>
      <c r="P15" s="65"/>
      <c r="Q15" s="66"/>
      <c r="R15" s="65">
        <f>VLOOKUP($A15,'Return Data'!$B$7:$R$1700,16,0)</f>
        <v>-2.1503999999999999</v>
      </c>
      <c r="S15" s="67">
        <f t="shared" si="5"/>
        <v>32</v>
      </c>
    </row>
    <row r="16" spans="1:20" x14ac:dyDescent="0.3">
      <c r="A16" s="63" t="s">
        <v>1318</v>
      </c>
      <c r="B16" s="64">
        <f>VLOOKUP($A16,'Return Data'!$B$7:$R$1700,3,0)</f>
        <v>44015</v>
      </c>
      <c r="C16" s="65">
        <f>VLOOKUP($A16,'Return Data'!$B$7:$R$1700,4,0)</f>
        <v>519.8673</v>
      </c>
      <c r="D16" s="65">
        <f>VLOOKUP($A16,'Return Data'!$B$7:$R$1700,10,0)</f>
        <v>31.7362</v>
      </c>
      <c r="E16" s="66">
        <f t="shared" si="0"/>
        <v>4</v>
      </c>
      <c r="F16" s="65">
        <f>VLOOKUP($A16,'Return Data'!$B$7:$R$1700,11,0)</f>
        <v>-12.760400000000001</v>
      </c>
      <c r="G16" s="66">
        <f t="shared" si="1"/>
        <v>21</v>
      </c>
      <c r="H16" s="65">
        <f>VLOOKUP($A16,'Return Data'!$B$7:$R$1700,12,0)</f>
        <v>-6.4581</v>
      </c>
      <c r="I16" s="66">
        <f t="shared" si="2"/>
        <v>21</v>
      </c>
      <c r="J16" s="65">
        <f>VLOOKUP($A16,'Return Data'!$B$7:$R$1700,13,0)</f>
        <v>-11.935700000000001</v>
      </c>
      <c r="K16" s="66">
        <f t="shared" si="3"/>
        <v>25</v>
      </c>
      <c r="L16" s="65">
        <f>VLOOKUP($A16,'Return Data'!$B$7:$R$1700,17,0)</f>
        <v>-4.7095000000000002</v>
      </c>
      <c r="M16" s="66">
        <f t="shared" si="4"/>
        <v>25</v>
      </c>
      <c r="N16" s="65">
        <f>VLOOKUP($A16,'Return Data'!$B$7:$R$1700,14,0)</f>
        <v>-1.075</v>
      </c>
      <c r="O16" s="66">
        <f t="shared" si="6"/>
        <v>22</v>
      </c>
      <c r="P16" s="65">
        <f>VLOOKUP($A16,'Return Data'!$B$7:$R$1700,15,0)</f>
        <v>2.9942000000000002</v>
      </c>
      <c r="Q16" s="66">
        <f t="shared" si="7"/>
        <v>22</v>
      </c>
      <c r="R16" s="65">
        <f>VLOOKUP($A16,'Return Data'!$B$7:$R$1700,16,0)</f>
        <v>16.5639</v>
      </c>
      <c r="S16" s="67">
        <f t="shared" si="5"/>
        <v>5</v>
      </c>
    </row>
    <row r="17" spans="1:19" x14ac:dyDescent="0.3">
      <c r="A17" s="63" t="s">
        <v>1320</v>
      </c>
      <c r="B17" s="64">
        <f>VLOOKUP($A17,'Return Data'!$B$7:$R$1700,3,0)</f>
        <v>44015</v>
      </c>
      <c r="C17" s="65">
        <f>VLOOKUP($A17,'Return Data'!$B$7:$R$1700,4,0)</f>
        <v>547.625</v>
      </c>
      <c r="D17" s="65">
        <f>VLOOKUP($A17,'Return Data'!$B$7:$R$1700,10,0)</f>
        <v>25.5655</v>
      </c>
      <c r="E17" s="66">
        <f t="shared" si="0"/>
        <v>19</v>
      </c>
      <c r="F17" s="65">
        <f>VLOOKUP($A17,'Return Data'!$B$7:$R$1700,11,0)</f>
        <v>-19.288799999999998</v>
      </c>
      <c r="G17" s="66">
        <f t="shared" si="1"/>
        <v>33</v>
      </c>
      <c r="H17" s="65">
        <f>VLOOKUP($A17,'Return Data'!$B$7:$R$1700,12,0)</f>
        <v>-13.5702</v>
      </c>
      <c r="I17" s="66">
        <f t="shared" si="2"/>
        <v>33</v>
      </c>
      <c r="J17" s="65">
        <f>VLOOKUP($A17,'Return Data'!$B$7:$R$1700,13,0)</f>
        <v>-22.1751</v>
      </c>
      <c r="K17" s="66">
        <f t="shared" si="3"/>
        <v>32</v>
      </c>
      <c r="L17" s="65">
        <f>VLOOKUP($A17,'Return Data'!$B$7:$R$1700,17,0)</f>
        <v>-3.6951000000000001</v>
      </c>
      <c r="M17" s="66">
        <f t="shared" si="4"/>
        <v>19</v>
      </c>
      <c r="N17" s="65">
        <f>VLOOKUP($A17,'Return Data'!$B$7:$R$1700,14,0)</f>
        <v>-1.5801000000000001</v>
      </c>
      <c r="O17" s="66">
        <f t="shared" si="6"/>
        <v>25</v>
      </c>
      <c r="P17" s="65">
        <f>VLOOKUP($A17,'Return Data'!$B$7:$R$1700,15,0)</f>
        <v>3.0185</v>
      </c>
      <c r="Q17" s="66">
        <f t="shared" si="7"/>
        <v>21</v>
      </c>
      <c r="R17" s="65">
        <f>VLOOKUP($A17,'Return Data'!$B$7:$R$1700,16,0)</f>
        <v>16.982500000000002</v>
      </c>
      <c r="S17" s="67">
        <f t="shared" si="5"/>
        <v>3</v>
      </c>
    </row>
    <row r="18" spans="1:19" x14ac:dyDescent="0.3">
      <c r="A18" s="63" t="s">
        <v>1322</v>
      </c>
      <c r="B18" s="64">
        <f>VLOOKUP($A18,'Return Data'!$B$7:$R$1700,3,0)</f>
        <v>44015</v>
      </c>
      <c r="C18" s="65">
        <f>VLOOKUP($A18,'Return Data'!$B$7:$R$1700,4,0)</f>
        <v>76.909499999999994</v>
      </c>
      <c r="D18" s="65">
        <f>VLOOKUP($A18,'Return Data'!$B$7:$R$1700,10,0)</f>
        <v>28.844799999999999</v>
      </c>
      <c r="E18" s="66">
        <f t="shared" si="0"/>
        <v>8</v>
      </c>
      <c r="F18" s="65">
        <f>VLOOKUP($A18,'Return Data'!$B$7:$R$1700,11,0)</f>
        <v>-12.489100000000001</v>
      </c>
      <c r="G18" s="66">
        <f t="shared" si="1"/>
        <v>20</v>
      </c>
      <c r="H18" s="65">
        <f>VLOOKUP($A18,'Return Data'!$B$7:$R$1700,12,0)</f>
        <v>-5.2255000000000003</v>
      </c>
      <c r="I18" s="66">
        <f t="shared" si="2"/>
        <v>10</v>
      </c>
      <c r="J18" s="65">
        <f>VLOOKUP($A18,'Return Data'!$B$7:$R$1700,13,0)</f>
        <v>-10.7371</v>
      </c>
      <c r="K18" s="66">
        <f t="shared" si="3"/>
        <v>20</v>
      </c>
      <c r="L18" s="65">
        <f>VLOOKUP($A18,'Return Data'!$B$7:$R$1700,17,0)</f>
        <v>-4.9200999999999997</v>
      </c>
      <c r="M18" s="66">
        <f t="shared" si="4"/>
        <v>26</v>
      </c>
      <c r="N18" s="65">
        <f>VLOOKUP($A18,'Return Data'!$B$7:$R$1700,14,0)</f>
        <v>-1.5418000000000001</v>
      </c>
      <c r="O18" s="66">
        <f t="shared" si="6"/>
        <v>24</v>
      </c>
      <c r="P18" s="65">
        <f>VLOOKUP($A18,'Return Data'!$B$7:$R$1700,15,0)</f>
        <v>3.0766</v>
      </c>
      <c r="Q18" s="66">
        <f t="shared" si="7"/>
        <v>20</v>
      </c>
      <c r="R18" s="65">
        <f>VLOOKUP($A18,'Return Data'!$B$7:$R$1700,16,0)</f>
        <v>13.2744</v>
      </c>
      <c r="S18" s="67">
        <f t="shared" si="5"/>
        <v>15</v>
      </c>
    </row>
    <row r="19" spans="1:19" x14ac:dyDescent="0.3">
      <c r="A19" s="63" t="s">
        <v>1324</v>
      </c>
      <c r="B19" s="64">
        <f>VLOOKUP($A19,'Return Data'!$B$7:$R$1700,3,0)</f>
        <v>44015</v>
      </c>
      <c r="C19" s="65">
        <f>VLOOKUP($A19,'Return Data'!$B$7:$R$1700,4,0)</f>
        <v>250.52</v>
      </c>
      <c r="D19" s="65">
        <f>VLOOKUP($A19,'Return Data'!$B$7:$R$1700,10,0)</f>
        <v>27.582000000000001</v>
      </c>
      <c r="E19" s="66">
        <f t="shared" si="0"/>
        <v>12</v>
      </c>
      <c r="F19" s="65">
        <f>VLOOKUP($A19,'Return Data'!$B$7:$R$1700,11,0)</f>
        <v>-16.922599999999999</v>
      </c>
      <c r="G19" s="66">
        <f t="shared" si="1"/>
        <v>31</v>
      </c>
      <c r="H19" s="65">
        <f>VLOOKUP($A19,'Return Data'!$B$7:$R$1700,12,0)</f>
        <v>-9.9464000000000006</v>
      </c>
      <c r="I19" s="66">
        <f t="shared" si="2"/>
        <v>28</v>
      </c>
      <c r="J19" s="65">
        <f>VLOOKUP($A19,'Return Data'!$B$7:$R$1700,13,0)</f>
        <v>-16.856400000000001</v>
      </c>
      <c r="K19" s="66">
        <f t="shared" si="3"/>
        <v>31</v>
      </c>
      <c r="L19" s="65">
        <f>VLOOKUP($A19,'Return Data'!$B$7:$R$1700,17,0)</f>
        <v>-4.3415999999999997</v>
      </c>
      <c r="M19" s="66">
        <f t="shared" si="4"/>
        <v>21</v>
      </c>
      <c r="N19" s="65">
        <f>VLOOKUP($A19,'Return Data'!$B$7:$R$1700,14,0)</f>
        <v>-0.74260000000000004</v>
      </c>
      <c r="O19" s="66">
        <f t="shared" si="6"/>
        <v>21</v>
      </c>
      <c r="P19" s="65">
        <f>VLOOKUP($A19,'Return Data'!$B$7:$R$1700,15,0)</f>
        <v>4.2249999999999996</v>
      </c>
      <c r="Q19" s="66">
        <f t="shared" si="7"/>
        <v>14</v>
      </c>
      <c r="R19" s="65">
        <f>VLOOKUP($A19,'Return Data'!$B$7:$R$1700,16,0)</f>
        <v>13.312099999999999</v>
      </c>
      <c r="S19" s="67">
        <f t="shared" si="5"/>
        <v>14</v>
      </c>
    </row>
    <row r="20" spans="1:19" x14ac:dyDescent="0.3">
      <c r="A20" s="63" t="s">
        <v>1326</v>
      </c>
      <c r="B20" s="64">
        <f>VLOOKUP($A20,'Return Data'!$B$7:$R$1700,3,0)</f>
        <v>44015</v>
      </c>
      <c r="C20" s="65">
        <f>VLOOKUP($A20,'Return Data'!$B$7:$R$1700,4,0)</f>
        <v>19.95</v>
      </c>
      <c r="D20" s="65">
        <f>VLOOKUP($A20,'Return Data'!$B$7:$R$1700,10,0)</f>
        <v>22.769200000000001</v>
      </c>
      <c r="E20" s="66">
        <f t="shared" si="0"/>
        <v>29</v>
      </c>
      <c r="F20" s="65">
        <f>VLOOKUP($A20,'Return Data'!$B$7:$R$1700,11,0)</f>
        <v>-10.5381</v>
      </c>
      <c r="G20" s="66">
        <f t="shared" si="1"/>
        <v>12</v>
      </c>
      <c r="H20" s="65">
        <f>VLOOKUP($A20,'Return Data'!$B$7:$R$1700,12,0)</f>
        <v>-5.8962000000000003</v>
      </c>
      <c r="I20" s="66">
        <f t="shared" si="2"/>
        <v>19</v>
      </c>
      <c r="J20" s="65">
        <f>VLOOKUP($A20,'Return Data'!$B$7:$R$1700,13,0)</f>
        <v>-4.8186999999999998</v>
      </c>
      <c r="K20" s="66">
        <f t="shared" si="3"/>
        <v>9</v>
      </c>
      <c r="L20" s="65">
        <f>VLOOKUP($A20,'Return Data'!$B$7:$R$1700,17,0)</f>
        <v>-2.7826</v>
      </c>
      <c r="M20" s="66">
        <f t="shared" si="4"/>
        <v>15</v>
      </c>
      <c r="N20" s="65">
        <f>VLOOKUP($A20,'Return Data'!$B$7:$R$1700,14,0)</f>
        <v>0.2011</v>
      </c>
      <c r="O20" s="66">
        <f t="shared" si="6"/>
        <v>15</v>
      </c>
      <c r="P20" s="65">
        <f>VLOOKUP($A20,'Return Data'!$B$7:$R$1700,15,0)</f>
        <v>3.4068999999999998</v>
      </c>
      <c r="Q20" s="66">
        <f t="shared" si="7"/>
        <v>17</v>
      </c>
      <c r="R20" s="65">
        <f>VLOOKUP($A20,'Return Data'!$B$7:$R$1700,16,0)</f>
        <v>11.642200000000001</v>
      </c>
      <c r="S20" s="67">
        <f t="shared" si="5"/>
        <v>19</v>
      </c>
    </row>
    <row r="21" spans="1:19" x14ac:dyDescent="0.3">
      <c r="A21" s="63" t="s">
        <v>1329</v>
      </c>
      <c r="B21" s="64">
        <f>VLOOKUP($A21,'Return Data'!$B$7:$R$1700,3,0)</f>
        <v>44015</v>
      </c>
      <c r="C21" s="65">
        <f>VLOOKUP($A21,'Return Data'!$B$7:$R$1700,4,0)</f>
        <v>81.319999999999993</v>
      </c>
      <c r="D21" s="65">
        <f>VLOOKUP($A21,'Return Data'!$B$7:$R$1700,10,0)</f>
        <v>20.384899999999998</v>
      </c>
      <c r="E21" s="66">
        <f t="shared" si="0"/>
        <v>33</v>
      </c>
      <c r="F21" s="65">
        <f>VLOOKUP($A21,'Return Data'!$B$7:$R$1700,11,0)</f>
        <v>-15.7218</v>
      </c>
      <c r="G21" s="66">
        <f t="shared" si="1"/>
        <v>30</v>
      </c>
      <c r="H21" s="65">
        <f>VLOOKUP($A21,'Return Data'!$B$7:$R$1700,12,0)</f>
        <v>-11.819599999999999</v>
      </c>
      <c r="I21" s="66">
        <f t="shared" si="2"/>
        <v>31</v>
      </c>
      <c r="J21" s="65">
        <f>VLOOKUP($A21,'Return Data'!$B$7:$R$1700,13,0)</f>
        <v>-13.166</v>
      </c>
      <c r="K21" s="66">
        <f t="shared" si="3"/>
        <v>29</v>
      </c>
      <c r="L21" s="65">
        <f>VLOOKUP($A21,'Return Data'!$B$7:$R$1700,17,0)</f>
        <v>-6.3491</v>
      </c>
      <c r="M21" s="66">
        <f t="shared" si="4"/>
        <v>27</v>
      </c>
      <c r="N21" s="65">
        <f>VLOOKUP($A21,'Return Data'!$B$7:$R$1700,14,0)</f>
        <v>-2.4098000000000002</v>
      </c>
      <c r="O21" s="66">
        <f t="shared" si="6"/>
        <v>26</v>
      </c>
      <c r="P21" s="65">
        <f>VLOOKUP($A21,'Return Data'!$B$7:$R$1700,15,0)</f>
        <v>2.1524999999999999</v>
      </c>
      <c r="Q21" s="66">
        <f t="shared" si="7"/>
        <v>25</v>
      </c>
      <c r="R21" s="65">
        <f>VLOOKUP($A21,'Return Data'!$B$7:$R$1700,16,0)</f>
        <v>15.242800000000001</v>
      </c>
      <c r="S21" s="67">
        <f t="shared" si="5"/>
        <v>8</v>
      </c>
    </row>
    <row r="22" spans="1:19" x14ac:dyDescent="0.3">
      <c r="A22" s="63" t="s">
        <v>1331</v>
      </c>
      <c r="B22" s="64">
        <f>VLOOKUP($A22,'Return Data'!$B$7:$R$1700,3,0)</f>
        <v>44015</v>
      </c>
      <c r="C22" s="65">
        <f>VLOOKUP($A22,'Return Data'!$B$7:$R$1700,4,0)</f>
        <v>43.63</v>
      </c>
      <c r="D22" s="65">
        <f>VLOOKUP($A22,'Return Data'!$B$7:$R$1700,10,0)</f>
        <v>25.771100000000001</v>
      </c>
      <c r="E22" s="66">
        <f t="shared" si="0"/>
        <v>17</v>
      </c>
      <c r="F22" s="65">
        <f>VLOOKUP($A22,'Return Data'!$B$7:$R$1700,11,0)</f>
        <v>-10.4842</v>
      </c>
      <c r="G22" s="66">
        <f t="shared" si="1"/>
        <v>10</v>
      </c>
      <c r="H22" s="65">
        <f>VLOOKUP($A22,'Return Data'!$B$7:$R$1700,12,0)</f>
        <v>-4.5086000000000004</v>
      </c>
      <c r="I22" s="66">
        <f t="shared" si="2"/>
        <v>8</v>
      </c>
      <c r="J22" s="65">
        <f>VLOOKUP($A22,'Return Data'!$B$7:$R$1700,13,0)</f>
        <v>-7.5244</v>
      </c>
      <c r="K22" s="66">
        <f t="shared" si="3"/>
        <v>15</v>
      </c>
      <c r="L22" s="65">
        <f>VLOOKUP($A22,'Return Data'!$B$7:$R$1700,17,0)</f>
        <v>-4.6643999999999997</v>
      </c>
      <c r="M22" s="66">
        <f t="shared" si="4"/>
        <v>24</v>
      </c>
      <c r="N22" s="65">
        <f>VLOOKUP($A22,'Return Data'!$B$7:$R$1700,14,0)</f>
        <v>-0.53610000000000002</v>
      </c>
      <c r="O22" s="66">
        <f t="shared" si="6"/>
        <v>20</v>
      </c>
      <c r="P22" s="65">
        <f>VLOOKUP($A22,'Return Data'!$B$7:$R$1700,15,0)</f>
        <v>4.0133000000000001</v>
      </c>
      <c r="Q22" s="66">
        <f t="shared" si="7"/>
        <v>16</v>
      </c>
      <c r="R22" s="65">
        <f>VLOOKUP($A22,'Return Data'!$B$7:$R$1700,16,0)</f>
        <v>12.719099999999999</v>
      </c>
      <c r="S22" s="67">
        <f t="shared" si="5"/>
        <v>16</v>
      </c>
    </row>
    <row r="23" spans="1:19" x14ac:dyDescent="0.3">
      <c r="A23" s="63" t="s">
        <v>1334</v>
      </c>
      <c r="B23" s="64">
        <f>VLOOKUP($A23,'Return Data'!$B$7:$R$1700,3,0)</f>
        <v>44015</v>
      </c>
      <c r="C23" s="65">
        <f>VLOOKUP($A23,'Return Data'!$B$7:$R$1700,4,0)</f>
        <v>9.1951000000000001</v>
      </c>
      <c r="D23" s="65">
        <f>VLOOKUP($A23,'Return Data'!$B$7:$R$1700,10,0)</f>
        <v>22.886399999999998</v>
      </c>
      <c r="E23" s="66">
        <f t="shared" si="0"/>
        <v>27</v>
      </c>
      <c r="F23" s="65">
        <f>VLOOKUP($A23,'Return Data'!$B$7:$R$1700,11,0)</f>
        <v>-19.132000000000001</v>
      </c>
      <c r="G23" s="66">
        <f t="shared" si="1"/>
        <v>32</v>
      </c>
      <c r="H23" s="65">
        <f>VLOOKUP($A23,'Return Data'!$B$7:$R$1700,12,0)</f>
        <v>-12.4893</v>
      </c>
      <c r="I23" s="66">
        <f t="shared" si="2"/>
        <v>32</v>
      </c>
      <c r="J23" s="65">
        <f>VLOOKUP($A23,'Return Data'!$B$7:$R$1700,13,0)</f>
        <v>-12.716900000000001</v>
      </c>
      <c r="K23" s="66">
        <f t="shared" si="3"/>
        <v>27</v>
      </c>
      <c r="L23" s="65"/>
      <c r="M23" s="66"/>
      <c r="N23" s="65"/>
      <c r="O23" s="66"/>
      <c r="P23" s="65"/>
      <c r="Q23" s="66"/>
      <c r="R23" s="65">
        <f>VLOOKUP($A23,'Return Data'!$B$7:$R$1700,16,0)</f>
        <v>-7.1146000000000003</v>
      </c>
      <c r="S23" s="67">
        <f t="shared" si="5"/>
        <v>34</v>
      </c>
    </row>
    <row r="24" spans="1:19" x14ac:dyDescent="0.3">
      <c r="A24" s="63" t="s">
        <v>1335</v>
      </c>
      <c r="B24" s="64">
        <f>VLOOKUP($A24,'Return Data'!$B$7:$R$1700,3,0)</f>
        <v>44015</v>
      </c>
      <c r="C24" s="65">
        <f>VLOOKUP($A24,'Return Data'!$B$7:$R$1700,4,0)</f>
        <v>30.4133</v>
      </c>
      <c r="D24" s="65">
        <f>VLOOKUP($A24,'Return Data'!$B$7:$R$1700,10,0)</f>
        <v>23.6921</v>
      </c>
      <c r="E24" s="66">
        <f t="shared" si="0"/>
        <v>24</v>
      </c>
      <c r="F24" s="65">
        <f>VLOOKUP($A24,'Return Data'!$B$7:$R$1700,11,0)</f>
        <v>-12.8651</v>
      </c>
      <c r="G24" s="66">
        <f t="shared" si="1"/>
        <v>22</v>
      </c>
      <c r="H24" s="65">
        <f>VLOOKUP($A24,'Return Data'!$B$7:$R$1700,12,0)</f>
        <v>-9.2460000000000004</v>
      </c>
      <c r="I24" s="66">
        <f t="shared" si="2"/>
        <v>27</v>
      </c>
      <c r="J24" s="65">
        <f>VLOOKUP($A24,'Return Data'!$B$7:$R$1700,13,0)</f>
        <v>-3.8332999999999999</v>
      </c>
      <c r="K24" s="66">
        <f t="shared" si="3"/>
        <v>8</v>
      </c>
      <c r="L24" s="65">
        <f>VLOOKUP($A24,'Return Data'!$B$7:$R$1700,17,0)</f>
        <v>0.13800000000000001</v>
      </c>
      <c r="M24" s="66">
        <f t="shared" si="4"/>
        <v>11</v>
      </c>
      <c r="N24" s="65">
        <f>VLOOKUP($A24,'Return Data'!$B$7:$R$1700,14,0)</f>
        <v>1.7601</v>
      </c>
      <c r="O24" s="66">
        <f t="shared" si="6"/>
        <v>11</v>
      </c>
      <c r="P24" s="65">
        <f>VLOOKUP($A24,'Return Data'!$B$7:$R$1700,15,0)</f>
        <v>5.8646000000000003</v>
      </c>
      <c r="Q24" s="66">
        <f t="shared" si="7"/>
        <v>9</v>
      </c>
      <c r="R24" s="65">
        <f>VLOOKUP($A24,'Return Data'!$B$7:$R$1700,16,0)</f>
        <v>9.8992000000000004</v>
      </c>
      <c r="S24" s="67">
        <f t="shared" si="5"/>
        <v>22</v>
      </c>
    </row>
    <row r="25" spans="1:19" x14ac:dyDescent="0.3">
      <c r="A25" s="63" t="s">
        <v>1337</v>
      </c>
      <c r="B25" s="64">
        <f>VLOOKUP($A25,'Return Data'!$B$7:$R$1700,3,0)</f>
        <v>44015</v>
      </c>
      <c r="C25" s="65">
        <f>VLOOKUP($A25,'Return Data'!$B$7:$R$1700,4,0)</f>
        <v>33.039000000000001</v>
      </c>
      <c r="D25" s="65">
        <f>VLOOKUP($A25,'Return Data'!$B$7:$R$1700,10,0)</f>
        <v>29.681699999999999</v>
      </c>
      <c r="E25" s="66">
        <f t="shared" si="0"/>
        <v>6</v>
      </c>
      <c r="F25" s="65">
        <f>VLOOKUP($A25,'Return Data'!$B$7:$R$1700,11,0)</f>
        <v>-12.233000000000001</v>
      </c>
      <c r="G25" s="66">
        <f t="shared" si="1"/>
        <v>17</v>
      </c>
      <c r="H25" s="65">
        <f>VLOOKUP($A25,'Return Data'!$B$7:$R$1700,12,0)</f>
        <v>-5.6675000000000004</v>
      </c>
      <c r="I25" s="66">
        <f t="shared" si="2"/>
        <v>16</v>
      </c>
      <c r="J25" s="65">
        <f>VLOOKUP($A25,'Return Data'!$B$7:$R$1700,13,0)</f>
        <v>-9.6530000000000005</v>
      </c>
      <c r="K25" s="66">
        <f t="shared" si="3"/>
        <v>16</v>
      </c>
      <c r="L25" s="65">
        <f>VLOOKUP($A25,'Return Data'!$B$7:$R$1700,17,0)</f>
        <v>0.3846</v>
      </c>
      <c r="M25" s="66">
        <f t="shared" si="4"/>
        <v>10</v>
      </c>
      <c r="N25" s="65">
        <f>VLOOKUP($A25,'Return Data'!$B$7:$R$1700,14,0)</f>
        <v>2.6360000000000001</v>
      </c>
      <c r="O25" s="66">
        <f t="shared" si="6"/>
        <v>8</v>
      </c>
      <c r="P25" s="65">
        <f>VLOOKUP($A25,'Return Data'!$B$7:$R$1700,15,0)</f>
        <v>7.2419000000000002</v>
      </c>
      <c r="Q25" s="66">
        <f t="shared" si="7"/>
        <v>3</v>
      </c>
      <c r="R25" s="65">
        <f>VLOOKUP($A25,'Return Data'!$B$7:$R$1700,16,0)</f>
        <v>11.682499999999999</v>
      </c>
      <c r="S25" s="67">
        <f t="shared" si="5"/>
        <v>17</v>
      </c>
    </row>
    <row r="26" spans="1:19" x14ac:dyDescent="0.3">
      <c r="A26" s="63" t="s">
        <v>1340</v>
      </c>
      <c r="B26" s="64">
        <f>VLOOKUP($A26,'Return Data'!$B$7:$R$1700,3,0)</f>
        <v>44015</v>
      </c>
      <c r="C26" s="65">
        <f>VLOOKUP($A26,'Return Data'!$B$7:$R$1700,4,0)</f>
        <v>74.489999999999995</v>
      </c>
      <c r="D26" s="65">
        <f>VLOOKUP($A26,'Return Data'!$B$7:$R$1700,10,0)</f>
        <v>30.140799999999999</v>
      </c>
      <c r="E26" s="66">
        <f t="shared" si="0"/>
        <v>5</v>
      </c>
      <c r="F26" s="65">
        <f>VLOOKUP($A26,'Return Data'!$B$7:$R$1700,11,0)</f>
        <v>-11.1183</v>
      </c>
      <c r="G26" s="66">
        <f t="shared" si="1"/>
        <v>14</v>
      </c>
      <c r="H26" s="65">
        <f>VLOOKUP($A26,'Return Data'!$B$7:$R$1700,12,0)</f>
        <v>-5.7493999999999996</v>
      </c>
      <c r="I26" s="66">
        <f t="shared" si="2"/>
        <v>18</v>
      </c>
      <c r="J26" s="65">
        <f>VLOOKUP($A26,'Return Data'!$B$7:$R$1700,13,0)</f>
        <v>-10.575200000000001</v>
      </c>
      <c r="K26" s="66">
        <f t="shared" si="3"/>
        <v>18</v>
      </c>
      <c r="L26" s="65">
        <f>VLOOKUP($A26,'Return Data'!$B$7:$R$1700,17,0)</f>
        <v>-4.5410000000000004</v>
      </c>
      <c r="M26" s="66">
        <f t="shared" si="4"/>
        <v>23</v>
      </c>
      <c r="N26" s="65">
        <f>VLOOKUP($A26,'Return Data'!$B$7:$R$1700,14,0)</f>
        <v>-0.2092</v>
      </c>
      <c r="O26" s="66">
        <f t="shared" si="6"/>
        <v>16</v>
      </c>
      <c r="P26" s="65">
        <f>VLOOKUP($A26,'Return Data'!$B$7:$R$1700,15,0)</f>
        <v>3.363</v>
      </c>
      <c r="Q26" s="66">
        <f t="shared" si="7"/>
        <v>18</v>
      </c>
      <c r="R26" s="65">
        <f>VLOOKUP($A26,'Return Data'!$B$7:$R$1700,16,0)</f>
        <v>14.1807</v>
      </c>
      <c r="S26" s="67">
        <f t="shared" si="5"/>
        <v>10</v>
      </c>
    </row>
    <row r="27" spans="1:19" x14ac:dyDescent="0.3">
      <c r="A27" s="63" t="s">
        <v>1341</v>
      </c>
      <c r="B27" s="64">
        <f>VLOOKUP($A27,'Return Data'!$B$7:$R$1700,3,0)</f>
        <v>44015</v>
      </c>
      <c r="C27" s="65">
        <f>VLOOKUP($A27,'Return Data'!$B$7:$R$1700,4,0)</f>
        <v>44.818899999999999</v>
      </c>
      <c r="D27" s="65">
        <f>VLOOKUP($A27,'Return Data'!$B$7:$R$1700,10,0)</f>
        <v>22.6678</v>
      </c>
      <c r="E27" s="66">
        <f t="shared" si="0"/>
        <v>30</v>
      </c>
      <c r="F27" s="65">
        <f>VLOOKUP($A27,'Return Data'!$B$7:$R$1700,11,0)</f>
        <v>-12.236000000000001</v>
      </c>
      <c r="G27" s="66">
        <f t="shared" si="1"/>
        <v>18</v>
      </c>
      <c r="H27" s="65">
        <f>VLOOKUP($A27,'Return Data'!$B$7:$R$1700,12,0)</f>
        <v>-5.6440000000000001</v>
      </c>
      <c r="I27" s="66">
        <f t="shared" si="2"/>
        <v>15</v>
      </c>
      <c r="J27" s="65">
        <f>VLOOKUP($A27,'Return Data'!$B$7:$R$1700,13,0)</f>
        <v>-6.1570999999999998</v>
      </c>
      <c r="K27" s="66">
        <f t="shared" si="3"/>
        <v>13</v>
      </c>
      <c r="L27" s="65">
        <f>VLOOKUP($A27,'Return Data'!$B$7:$R$1700,17,0)</f>
        <v>1.7935000000000001</v>
      </c>
      <c r="M27" s="66">
        <f t="shared" si="4"/>
        <v>6</v>
      </c>
      <c r="N27" s="65">
        <f>VLOOKUP($A27,'Return Data'!$B$7:$R$1700,14,0)</f>
        <v>2.3245</v>
      </c>
      <c r="O27" s="66">
        <f t="shared" si="6"/>
        <v>9</v>
      </c>
      <c r="P27" s="65">
        <f>VLOOKUP($A27,'Return Data'!$B$7:$R$1700,15,0)</f>
        <v>2.1594000000000002</v>
      </c>
      <c r="Q27" s="66">
        <f t="shared" si="7"/>
        <v>24</v>
      </c>
      <c r="R27" s="65">
        <f>VLOOKUP($A27,'Return Data'!$B$7:$R$1700,16,0)</f>
        <v>7.9713000000000003</v>
      </c>
      <c r="S27" s="67">
        <f t="shared" si="5"/>
        <v>24</v>
      </c>
    </row>
    <row r="28" spans="1:19" x14ac:dyDescent="0.3">
      <c r="A28" s="63" t="s">
        <v>1344</v>
      </c>
      <c r="B28" s="64">
        <f>VLOOKUP($A28,'Return Data'!$B$7:$R$1700,3,0)</f>
        <v>44015</v>
      </c>
      <c r="C28" s="65">
        <f>VLOOKUP($A28,'Return Data'!$B$7:$R$1700,4,0)</f>
        <v>10.7475</v>
      </c>
      <c r="D28" s="65">
        <f>VLOOKUP($A28,'Return Data'!$B$7:$R$1700,10,0)</f>
        <v>28.518599999999999</v>
      </c>
      <c r="E28" s="66">
        <f t="shared" si="0"/>
        <v>10</v>
      </c>
      <c r="F28" s="65">
        <f>VLOOKUP($A28,'Return Data'!$B$7:$R$1700,11,0)</f>
        <v>-8.9263999999999992</v>
      </c>
      <c r="G28" s="66">
        <f t="shared" si="1"/>
        <v>6</v>
      </c>
      <c r="H28" s="65">
        <f>VLOOKUP($A28,'Return Data'!$B$7:$R$1700,12,0)</f>
        <v>-0.86699999999999999</v>
      </c>
      <c r="I28" s="66">
        <f t="shared" si="2"/>
        <v>6</v>
      </c>
      <c r="J28" s="65">
        <f>VLOOKUP($A28,'Return Data'!$B$7:$R$1700,13,0)</f>
        <v>-3.7134999999999998</v>
      </c>
      <c r="K28" s="66">
        <f t="shared" si="3"/>
        <v>6</v>
      </c>
      <c r="L28" s="65">
        <f>VLOOKUP($A28,'Return Data'!$B$7:$R$1700,17,0)</f>
        <v>1.4047000000000001</v>
      </c>
      <c r="M28" s="66">
        <f t="shared" si="4"/>
        <v>7</v>
      </c>
      <c r="N28" s="65">
        <f>VLOOKUP($A28,'Return Data'!$B$7:$R$1700,14,0)</f>
        <v>1.6801999999999999</v>
      </c>
      <c r="O28" s="66">
        <f t="shared" si="6"/>
        <v>12</v>
      </c>
      <c r="P28" s="65"/>
      <c r="Q28" s="66"/>
      <c r="R28" s="65">
        <f>VLOOKUP($A28,'Return Data'!$B$7:$R$1700,16,0)</f>
        <v>2.3163999999999998</v>
      </c>
      <c r="S28" s="67">
        <f t="shared" si="5"/>
        <v>29</v>
      </c>
    </row>
    <row r="29" spans="1:19" x14ac:dyDescent="0.3">
      <c r="A29" s="63" t="s">
        <v>1346</v>
      </c>
      <c r="B29" s="64">
        <f>VLOOKUP($A29,'Return Data'!$B$7:$R$1700,3,0)</f>
        <v>44015</v>
      </c>
      <c r="C29" s="65">
        <f>VLOOKUP($A29,'Return Data'!$B$7:$R$1700,4,0)</f>
        <v>23.6755</v>
      </c>
      <c r="D29" s="65">
        <f>VLOOKUP($A29,'Return Data'!$B$7:$R$1700,10,0)</f>
        <v>29.416</v>
      </c>
      <c r="E29" s="66">
        <f t="shared" si="0"/>
        <v>7</v>
      </c>
      <c r="F29" s="65">
        <f>VLOOKUP($A29,'Return Data'!$B$7:$R$1700,11,0)</f>
        <v>-12.4621</v>
      </c>
      <c r="G29" s="66">
        <f t="shared" si="1"/>
        <v>19</v>
      </c>
      <c r="H29" s="65">
        <f>VLOOKUP($A29,'Return Data'!$B$7:$R$1700,12,0)</f>
        <v>-9.0782000000000007</v>
      </c>
      <c r="I29" s="66">
        <f t="shared" si="2"/>
        <v>26</v>
      </c>
      <c r="J29" s="65">
        <f>VLOOKUP($A29,'Return Data'!$B$7:$R$1700,13,0)</f>
        <v>-11.6942</v>
      </c>
      <c r="K29" s="66">
        <f t="shared" si="3"/>
        <v>24</v>
      </c>
      <c r="L29" s="65">
        <f>VLOOKUP($A29,'Return Data'!$B$7:$R$1700,17,0)</f>
        <v>-4.4936999999999996</v>
      </c>
      <c r="M29" s="66">
        <f t="shared" si="4"/>
        <v>22</v>
      </c>
      <c r="N29" s="65">
        <f>VLOOKUP($A29,'Return Data'!$B$7:$R$1700,14,0)</f>
        <v>-0.33210000000000001</v>
      </c>
      <c r="O29" s="66">
        <f t="shared" si="6"/>
        <v>17</v>
      </c>
      <c r="P29" s="65">
        <f>VLOOKUP($A29,'Return Data'!$B$7:$R$1700,15,0)</f>
        <v>5.7675000000000001</v>
      </c>
      <c r="Q29" s="66">
        <f t="shared" si="7"/>
        <v>10</v>
      </c>
      <c r="R29" s="65">
        <f>VLOOKUP($A29,'Return Data'!$B$7:$R$1700,16,0)</f>
        <v>14.9488</v>
      </c>
      <c r="S29" s="67">
        <f t="shared" si="5"/>
        <v>9</v>
      </c>
    </row>
    <row r="30" spans="1:19" x14ac:dyDescent="0.3">
      <c r="A30" s="63" t="s">
        <v>1347</v>
      </c>
      <c r="B30" s="64">
        <f>VLOOKUP($A30,'Return Data'!$B$7:$R$1700,3,0)</f>
        <v>44015</v>
      </c>
      <c r="C30" s="65">
        <f>VLOOKUP($A30,'Return Data'!$B$7:$R$1700,4,0)</f>
        <v>74.424899999999994</v>
      </c>
      <c r="D30" s="65">
        <f>VLOOKUP($A30,'Return Data'!$B$7:$R$1700,10,0)</f>
        <v>22.343800000000002</v>
      </c>
      <c r="E30" s="66">
        <f t="shared" si="0"/>
        <v>32</v>
      </c>
      <c r="F30" s="65">
        <f>VLOOKUP($A30,'Return Data'!$B$7:$R$1700,11,0)</f>
        <v>-24.559000000000001</v>
      </c>
      <c r="G30" s="66">
        <f t="shared" si="1"/>
        <v>34</v>
      </c>
      <c r="H30" s="65">
        <f>VLOOKUP($A30,'Return Data'!$B$7:$R$1700,12,0)</f>
        <v>-19.198699999999999</v>
      </c>
      <c r="I30" s="66">
        <f t="shared" si="2"/>
        <v>34</v>
      </c>
      <c r="J30" s="65">
        <f>VLOOKUP($A30,'Return Data'!$B$7:$R$1700,13,0)</f>
        <v>-26.409300000000002</v>
      </c>
      <c r="K30" s="66">
        <f t="shared" si="3"/>
        <v>33</v>
      </c>
      <c r="L30" s="65">
        <f>VLOOKUP($A30,'Return Data'!$B$7:$R$1700,17,0)</f>
        <v>-7.5416999999999996</v>
      </c>
      <c r="M30" s="66">
        <f t="shared" si="4"/>
        <v>29</v>
      </c>
      <c r="N30" s="65">
        <f>VLOOKUP($A30,'Return Data'!$B$7:$R$1700,14,0)</f>
        <v>-3.9264000000000001</v>
      </c>
      <c r="O30" s="66">
        <f t="shared" si="6"/>
        <v>27</v>
      </c>
      <c r="P30" s="65">
        <f>VLOOKUP($A30,'Return Data'!$B$7:$R$1700,15,0)</f>
        <v>-1.21E-2</v>
      </c>
      <c r="Q30" s="66">
        <f t="shared" si="7"/>
        <v>26</v>
      </c>
      <c r="R30" s="65">
        <f>VLOOKUP($A30,'Return Data'!$B$7:$R$1700,16,0)</f>
        <v>14.0412</v>
      </c>
      <c r="S30" s="67">
        <f t="shared" si="5"/>
        <v>11</v>
      </c>
    </row>
    <row r="31" spans="1:19" x14ac:dyDescent="0.3">
      <c r="A31" s="63" t="s">
        <v>1350</v>
      </c>
      <c r="B31" s="64">
        <f>VLOOKUP($A31,'Return Data'!$B$7:$R$1700,3,0)</f>
        <v>44015</v>
      </c>
      <c r="C31" s="65">
        <f>VLOOKUP($A31,'Return Data'!$B$7:$R$1700,4,0)</f>
        <v>27.519500000000001</v>
      </c>
      <c r="D31" s="65">
        <f>VLOOKUP($A31,'Return Data'!$B$7:$R$1700,10,0)</f>
        <v>34.712000000000003</v>
      </c>
      <c r="E31" s="66">
        <f t="shared" si="0"/>
        <v>3</v>
      </c>
      <c r="F31" s="65">
        <f>VLOOKUP($A31,'Return Data'!$B$7:$R$1700,11,0)</f>
        <v>2.1545000000000001</v>
      </c>
      <c r="G31" s="66">
        <f t="shared" si="1"/>
        <v>1</v>
      </c>
      <c r="H31" s="65">
        <f>VLOOKUP($A31,'Return Data'!$B$7:$R$1700,12,0)</f>
        <v>10.1419</v>
      </c>
      <c r="I31" s="66">
        <f t="shared" si="2"/>
        <v>1</v>
      </c>
      <c r="J31" s="65">
        <f>VLOOKUP($A31,'Return Data'!$B$7:$R$1700,13,0)</f>
        <v>8.0063999999999993</v>
      </c>
      <c r="K31" s="66">
        <f t="shared" si="3"/>
        <v>1</v>
      </c>
      <c r="L31" s="65">
        <f>VLOOKUP($A31,'Return Data'!$B$7:$R$1700,17,0)</f>
        <v>7.2584999999999997</v>
      </c>
      <c r="M31" s="66">
        <f t="shared" si="4"/>
        <v>1</v>
      </c>
      <c r="N31" s="65">
        <f>VLOOKUP($A31,'Return Data'!$B$7:$R$1700,14,0)</f>
        <v>10.067299999999999</v>
      </c>
      <c r="O31" s="66">
        <f t="shared" si="6"/>
        <v>1</v>
      </c>
      <c r="P31" s="65">
        <f>VLOOKUP($A31,'Return Data'!$B$7:$R$1700,15,0)</f>
        <v>10.4443</v>
      </c>
      <c r="Q31" s="66">
        <f t="shared" si="7"/>
        <v>1</v>
      </c>
      <c r="R31" s="65">
        <f>VLOOKUP($A31,'Return Data'!$B$7:$R$1700,16,0)</f>
        <v>15.3163</v>
      </c>
      <c r="S31" s="67">
        <f t="shared" si="5"/>
        <v>7</v>
      </c>
    </row>
    <row r="32" spans="1:19" x14ac:dyDescent="0.3">
      <c r="A32" s="63" t="s">
        <v>1352</v>
      </c>
      <c r="B32" s="64">
        <f>VLOOKUP($A32,'Return Data'!$B$7:$R$1700,3,0)</f>
        <v>44015</v>
      </c>
      <c r="C32" s="65">
        <f>VLOOKUP($A32,'Return Data'!$B$7:$R$1700,4,0)</f>
        <v>13.61</v>
      </c>
      <c r="D32" s="65">
        <f>VLOOKUP($A32,'Return Data'!$B$7:$R$1700,10,0)</f>
        <v>35.963999999999999</v>
      </c>
      <c r="E32" s="66">
        <f t="shared" si="0"/>
        <v>2</v>
      </c>
      <c r="F32" s="65">
        <f>VLOOKUP($A32,'Return Data'!$B$7:$R$1700,11,0)</f>
        <v>-2.7856999999999998</v>
      </c>
      <c r="G32" s="66">
        <f t="shared" si="1"/>
        <v>3</v>
      </c>
      <c r="H32" s="65">
        <f>VLOOKUP($A32,'Return Data'!$B$7:$R$1700,12,0)</f>
        <v>3.8138999999999998</v>
      </c>
      <c r="I32" s="66">
        <f t="shared" si="2"/>
        <v>3</v>
      </c>
      <c r="J32" s="65">
        <f>VLOOKUP($A32,'Return Data'!$B$7:$R$1700,13,0)</f>
        <v>-1.1618999999999999</v>
      </c>
      <c r="K32" s="66">
        <f t="shared" si="3"/>
        <v>2</v>
      </c>
      <c r="L32" s="65">
        <f>VLOOKUP($A32,'Return Data'!$B$7:$R$1700,17,0)</f>
        <v>2.0030999999999999</v>
      </c>
      <c r="M32" s="66">
        <f t="shared" si="4"/>
        <v>5</v>
      </c>
      <c r="N32" s="65">
        <f>VLOOKUP($A32,'Return Data'!$B$7:$R$1700,14,0)</f>
        <v>2.6555</v>
      </c>
      <c r="O32" s="66">
        <f t="shared" si="6"/>
        <v>7</v>
      </c>
      <c r="P32" s="65">
        <f>VLOOKUP($A32,'Return Data'!$B$7:$R$1700,15,0)</f>
        <v>5.7249999999999996</v>
      </c>
      <c r="Q32" s="66">
        <f t="shared" si="7"/>
        <v>11</v>
      </c>
      <c r="R32" s="65">
        <f>VLOOKUP($A32,'Return Data'!$B$7:$R$1700,16,0)</f>
        <v>5.9451999999999998</v>
      </c>
      <c r="S32" s="67">
        <f t="shared" si="5"/>
        <v>26</v>
      </c>
    </row>
    <row r="33" spans="1:19" x14ac:dyDescent="0.3">
      <c r="A33" s="63" t="s">
        <v>1353</v>
      </c>
      <c r="B33" s="64">
        <f>VLOOKUP($A33,'Return Data'!$B$7:$R$1700,3,0)</f>
        <v>44015</v>
      </c>
      <c r="C33" s="65">
        <f>VLOOKUP($A33,'Return Data'!$B$7:$R$1700,4,0)</f>
        <v>127.24</v>
      </c>
      <c r="D33" s="65">
        <f>VLOOKUP($A33,'Return Data'!$B$7:$R$1700,10,0)</f>
        <v>27.265499999999999</v>
      </c>
      <c r="E33" s="66">
        <f t="shared" si="0"/>
        <v>13</v>
      </c>
      <c r="F33" s="65">
        <f>VLOOKUP($A33,'Return Data'!$B$7:$R$1700,11,0)</f>
        <v>-12.1998</v>
      </c>
      <c r="G33" s="66">
        <f t="shared" si="1"/>
        <v>16</v>
      </c>
      <c r="H33" s="65">
        <f>VLOOKUP($A33,'Return Data'!$B$7:$R$1700,12,0)</f>
        <v>-4.8459000000000003</v>
      </c>
      <c r="I33" s="66">
        <f t="shared" si="2"/>
        <v>9</v>
      </c>
      <c r="J33" s="65">
        <f>VLOOKUP($A33,'Return Data'!$B$7:$R$1700,13,0)</f>
        <v>-11.675700000000001</v>
      </c>
      <c r="K33" s="66">
        <f t="shared" si="3"/>
        <v>23</v>
      </c>
      <c r="L33" s="65">
        <f>VLOOKUP($A33,'Return Data'!$B$7:$R$1700,17,0)</f>
        <v>-3.9792999999999998</v>
      </c>
      <c r="M33" s="66">
        <f t="shared" si="4"/>
        <v>20</v>
      </c>
      <c r="N33" s="65">
        <f>VLOOKUP($A33,'Return Data'!$B$7:$R$1700,14,0)</f>
        <v>-0.53600000000000003</v>
      </c>
      <c r="O33" s="66">
        <f t="shared" si="6"/>
        <v>19</v>
      </c>
      <c r="P33" s="65">
        <f>VLOOKUP($A33,'Return Data'!$B$7:$R$1700,15,0)</f>
        <v>5.6254</v>
      </c>
      <c r="Q33" s="66">
        <f t="shared" si="7"/>
        <v>12</v>
      </c>
      <c r="R33" s="65">
        <f>VLOOKUP($A33,'Return Data'!$B$7:$R$1700,16,0)</f>
        <v>13.7806</v>
      </c>
      <c r="S33" s="67">
        <f t="shared" si="5"/>
        <v>13</v>
      </c>
    </row>
    <row r="34" spans="1:19" x14ac:dyDescent="0.3">
      <c r="A34" s="63" t="s">
        <v>1355</v>
      </c>
      <c r="B34" s="64">
        <f>VLOOKUP($A34,'Return Data'!$B$7:$R$1700,3,0)</f>
        <v>44015</v>
      </c>
      <c r="C34" s="65">
        <f>VLOOKUP($A34,'Return Data'!$B$7:$R$1700,4,0)</f>
        <v>185.1447</v>
      </c>
      <c r="D34" s="65">
        <f>VLOOKUP($A34,'Return Data'!$B$7:$R$1700,10,0)</f>
        <v>37.283000000000001</v>
      </c>
      <c r="E34" s="66">
        <f t="shared" si="0"/>
        <v>1</v>
      </c>
      <c r="F34" s="65">
        <f>VLOOKUP($A34,'Return Data'!$B$7:$R$1700,11,0)</f>
        <v>-1.1057999999999999</v>
      </c>
      <c r="G34" s="66">
        <f t="shared" si="1"/>
        <v>2</v>
      </c>
      <c r="H34" s="65">
        <f>VLOOKUP($A34,'Return Data'!$B$7:$R$1700,12,0)</f>
        <v>4.7931999999999997</v>
      </c>
      <c r="I34" s="66">
        <f t="shared" si="2"/>
        <v>2</v>
      </c>
      <c r="J34" s="65">
        <f>VLOOKUP($A34,'Return Data'!$B$7:$R$1700,13,0)</f>
        <v>-1.2243999999999999</v>
      </c>
      <c r="K34" s="66">
        <f t="shared" si="3"/>
        <v>3</v>
      </c>
      <c r="L34" s="65">
        <f>VLOOKUP($A34,'Return Data'!$B$7:$R$1700,17,0)</f>
        <v>2.9237000000000002</v>
      </c>
      <c r="M34" s="66">
        <f t="shared" si="4"/>
        <v>4</v>
      </c>
      <c r="N34" s="65">
        <f>VLOOKUP($A34,'Return Data'!$B$7:$R$1700,14,0)</f>
        <v>5.9378000000000002</v>
      </c>
      <c r="O34" s="66">
        <f t="shared" si="6"/>
        <v>2</v>
      </c>
      <c r="P34" s="65">
        <f>VLOOKUP($A34,'Return Data'!$B$7:$R$1700,15,0)</f>
        <v>8.2002000000000006</v>
      </c>
      <c r="Q34" s="66">
        <f t="shared" si="7"/>
        <v>2</v>
      </c>
      <c r="R34" s="65">
        <f>VLOOKUP($A34,'Return Data'!$B$7:$R$1700,16,0)</f>
        <v>16.324000000000002</v>
      </c>
      <c r="S34" s="67">
        <f t="shared" si="5"/>
        <v>6</v>
      </c>
    </row>
    <row r="35" spans="1:19" x14ac:dyDescent="0.3">
      <c r="A35" s="63" t="s">
        <v>1358</v>
      </c>
      <c r="B35" s="64">
        <f>VLOOKUP($A35,'Return Data'!$B$7:$R$1700,3,0)</f>
        <v>44015</v>
      </c>
      <c r="C35" s="65">
        <f>VLOOKUP($A35,'Return Data'!$B$7:$R$1700,4,0)</f>
        <v>44.139800000000001</v>
      </c>
      <c r="D35" s="65">
        <f>VLOOKUP($A35,'Return Data'!$B$7:$R$1700,10,0)</f>
        <v>24.8781</v>
      </c>
      <c r="E35" s="66">
        <f t="shared" si="0"/>
        <v>22</v>
      </c>
      <c r="F35" s="65">
        <f>VLOOKUP($A35,'Return Data'!$B$7:$R$1700,11,0)</f>
        <v>-14.213699999999999</v>
      </c>
      <c r="G35" s="66">
        <f t="shared" si="1"/>
        <v>26</v>
      </c>
      <c r="H35" s="65">
        <f>VLOOKUP($A35,'Return Data'!$B$7:$R$1700,12,0)</f>
        <v>-10.2415</v>
      </c>
      <c r="I35" s="66">
        <f t="shared" si="2"/>
        <v>29</v>
      </c>
      <c r="J35" s="65">
        <f>VLOOKUP($A35,'Return Data'!$B$7:$R$1700,13,0)</f>
        <v>-12.325699999999999</v>
      </c>
      <c r="K35" s="66">
        <f t="shared" si="3"/>
        <v>26</v>
      </c>
      <c r="L35" s="65">
        <f>VLOOKUP($A35,'Return Data'!$B$7:$R$1700,17,0)</f>
        <v>-2.0453000000000001</v>
      </c>
      <c r="M35" s="66">
        <f t="shared" si="4"/>
        <v>14</v>
      </c>
      <c r="N35" s="65">
        <f>VLOOKUP($A35,'Return Data'!$B$7:$R$1700,14,0)</f>
        <v>1.2191000000000001</v>
      </c>
      <c r="O35" s="66">
        <f t="shared" si="6"/>
        <v>13</v>
      </c>
      <c r="P35" s="65">
        <f>VLOOKUP($A35,'Return Data'!$B$7:$R$1700,15,0)</f>
        <v>6.1085000000000003</v>
      </c>
      <c r="Q35" s="66">
        <f t="shared" si="7"/>
        <v>7</v>
      </c>
      <c r="R35" s="65">
        <f>VLOOKUP($A35,'Return Data'!$B$7:$R$1700,16,0)</f>
        <v>10.5487</v>
      </c>
      <c r="S35" s="67">
        <f t="shared" si="5"/>
        <v>21</v>
      </c>
    </row>
    <row r="36" spans="1:19" x14ac:dyDescent="0.3">
      <c r="A36" s="63" t="s">
        <v>1360</v>
      </c>
      <c r="B36" s="64">
        <f>VLOOKUP($A36,'Return Data'!$B$7:$R$1700,3,0)</f>
        <v>44015</v>
      </c>
      <c r="C36" s="65">
        <f>VLOOKUP($A36,'Return Data'!$B$7:$R$1700,4,0)</f>
        <v>9.7299000000000007</v>
      </c>
      <c r="D36" s="65">
        <f>VLOOKUP($A36,'Return Data'!$B$7:$R$1700,10,0)</f>
        <v>22.437999999999999</v>
      </c>
      <c r="E36" s="66">
        <f t="shared" si="0"/>
        <v>31</v>
      </c>
      <c r="F36" s="65">
        <f>VLOOKUP($A36,'Return Data'!$B$7:$R$1700,11,0)</f>
        <v>-10.4901</v>
      </c>
      <c r="G36" s="66">
        <f t="shared" si="1"/>
        <v>11</v>
      </c>
      <c r="H36" s="65">
        <f>VLOOKUP($A36,'Return Data'!$B$7:$R$1700,12,0)</f>
        <v>-5.3318000000000003</v>
      </c>
      <c r="I36" s="66">
        <f t="shared" si="2"/>
        <v>11</v>
      </c>
      <c r="J36" s="65">
        <f>VLOOKUP($A36,'Return Data'!$B$7:$R$1700,13,0)</f>
        <v>-9.7737999999999996</v>
      </c>
      <c r="K36" s="66">
        <f t="shared" si="3"/>
        <v>17</v>
      </c>
      <c r="L36" s="65"/>
      <c r="M36" s="66"/>
      <c r="N36" s="65"/>
      <c r="O36" s="66"/>
      <c r="P36" s="65"/>
      <c r="Q36" s="66"/>
      <c r="R36" s="65">
        <f>VLOOKUP($A36,'Return Data'!$B$7:$R$1700,16,0)</f>
        <v>-1.5399</v>
      </c>
      <c r="S36" s="67">
        <f t="shared" si="5"/>
        <v>31</v>
      </c>
    </row>
    <row r="37" spans="1:19" x14ac:dyDescent="0.3">
      <c r="A37" s="63" t="s">
        <v>1362</v>
      </c>
      <c r="B37" s="64">
        <f>VLOOKUP($A37,'Return Data'!$B$7:$R$1700,3,0)</f>
        <v>44015</v>
      </c>
      <c r="C37" s="65">
        <f>VLOOKUP($A37,'Return Data'!$B$7:$R$1700,4,0)</f>
        <v>9.3892000000000007</v>
      </c>
      <c r="D37" s="65">
        <f>VLOOKUP($A37,'Return Data'!$B$7:$R$1700,10,0)</f>
        <v>26.503299999999999</v>
      </c>
      <c r="E37" s="66">
        <f t="shared" si="0"/>
        <v>15</v>
      </c>
      <c r="F37" s="65">
        <f>VLOOKUP($A37,'Return Data'!$B$7:$R$1700,11,0)</f>
        <v>-13.5528</v>
      </c>
      <c r="G37" s="66">
        <f t="shared" si="1"/>
        <v>24</v>
      </c>
      <c r="H37" s="65">
        <f>VLOOKUP($A37,'Return Data'!$B$7:$R$1700,12,0)</f>
        <v>-8.3470999999999993</v>
      </c>
      <c r="I37" s="66">
        <f t="shared" si="2"/>
        <v>23</v>
      </c>
      <c r="J37" s="65"/>
      <c r="K37" s="66"/>
      <c r="L37" s="65"/>
      <c r="M37" s="66"/>
      <c r="N37" s="65"/>
      <c r="O37" s="66"/>
      <c r="P37" s="65"/>
      <c r="Q37" s="66"/>
      <c r="R37" s="65">
        <f>VLOOKUP($A37,'Return Data'!$B$7:$R$1700,16,0)</f>
        <v>-6.1079999999999997</v>
      </c>
      <c r="S37" s="67">
        <f t="shared" si="5"/>
        <v>33</v>
      </c>
    </row>
    <row r="38" spans="1:19" x14ac:dyDescent="0.3">
      <c r="A38" s="63" t="s">
        <v>1364</v>
      </c>
      <c r="B38" s="64">
        <f>VLOOKUP($A38,'Return Data'!$B$7:$R$1700,3,0)</f>
        <v>44015</v>
      </c>
      <c r="C38" s="65">
        <f>VLOOKUP($A38,'Return Data'!$B$7:$R$1700,4,0)</f>
        <v>10.134</v>
      </c>
      <c r="D38" s="65">
        <f>VLOOKUP($A38,'Return Data'!$B$7:$R$1700,10,0)</f>
        <v>23.540199999999999</v>
      </c>
      <c r="E38" s="66">
        <f t="shared" si="0"/>
        <v>25</v>
      </c>
      <c r="F38" s="65">
        <f>VLOOKUP($A38,'Return Data'!$B$7:$R$1700,11,0)</f>
        <v>-9.8927999999999994</v>
      </c>
      <c r="G38" s="66">
        <f t="shared" si="1"/>
        <v>9</v>
      </c>
      <c r="H38" s="65">
        <f>VLOOKUP($A38,'Return Data'!$B$7:$R$1700,12,0)</f>
        <v>-5.3375000000000004</v>
      </c>
      <c r="I38" s="66">
        <f t="shared" si="2"/>
        <v>12</v>
      </c>
      <c r="J38" s="65">
        <f>VLOOKUP($A38,'Return Data'!$B$7:$R$1700,13,0)</f>
        <v>-5.2481</v>
      </c>
      <c r="K38" s="66">
        <f t="shared" si="3"/>
        <v>11</v>
      </c>
      <c r="L38" s="65"/>
      <c r="M38" s="66"/>
      <c r="N38" s="65"/>
      <c r="O38" s="66"/>
      <c r="P38" s="65"/>
      <c r="Q38" s="66"/>
      <c r="R38" s="65">
        <f>VLOOKUP($A38,'Return Data'!$B$7:$R$1700,16,0)</f>
        <v>0.73219999999999996</v>
      </c>
      <c r="S38" s="67">
        <f t="shared" si="5"/>
        <v>30</v>
      </c>
    </row>
    <row r="39" spans="1:19" x14ac:dyDescent="0.3">
      <c r="A39" s="63" t="s">
        <v>1366</v>
      </c>
      <c r="B39" s="64">
        <f>VLOOKUP($A39,'Return Data'!$B$7:$R$1700,3,0)</f>
        <v>44015</v>
      </c>
      <c r="C39" s="65">
        <f>VLOOKUP($A39,'Return Data'!$B$7:$R$1700,4,0)</f>
        <v>95.38</v>
      </c>
      <c r="D39" s="65">
        <f>VLOOKUP($A39,'Return Data'!$B$7:$R$1700,10,0)</f>
        <v>25.384499999999999</v>
      </c>
      <c r="E39" s="66">
        <f t="shared" si="0"/>
        <v>20</v>
      </c>
      <c r="F39" s="65">
        <f>VLOOKUP($A39,'Return Data'!$B$7:$R$1700,11,0)</f>
        <v>-15.3833</v>
      </c>
      <c r="G39" s="66">
        <f t="shared" si="1"/>
        <v>29</v>
      </c>
      <c r="H39" s="65">
        <f>VLOOKUP($A39,'Return Data'!$B$7:$R$1700,12,0)</f>
        <v>-10.3066</v>
      </c>
      <c r="I39" s="66">
        <f t="shared" si="2"/>
        <v>30</v>
      </c>
      <c r="J39" s="65">
        <f>VLOOKUP($A39,'Return Data'!$B$7:$R$1700,13,0)</f>
        <v>-16.457899999999999</v>
      </c>
      <c r="K39" s="66">
        <f t="shared" si="3"/>
        <v>30</v>
      </c>
      <c r="L39" s="65">
        <f>VLOOKUP($A39,'Return Data'!$B$7:$R$1700,17,0)</f>
        <v>-6.6227999999999998</v>
      </c>
      <c r="M39" s="66">
        <f t="shared" si="4"/>
        <v>28</v>
      </c>
      <c r="N39" s="65">
        <f>VLOOKUP($A39,'Return Data'!$B$7:$R$1700,14,0)</f>
        <v>-3.9619</v>
      </c>
      <c r="O39" s="66">
        <f t="shared" si="6"/>
        <v>28</v>
      </c>
      <c r="P39" s="65">
        <f>VLOOKUP($A39,'Return Data'!$B$7:$R$1700,15,0)</f>
        <v>-0.13769999999999999</v>
      </c>
      <c r="Q39" s="66">
        <f t="shared" si="7"/>
        <v>27</v>
      </c>
      <c r="R39" s="65">
        <f>VLOOKUP($A39,'Return Data'!$B$7:$R$1700,16,0)</f>
        <v>8.9027999999999992</v>
      </c>
      <c r="S39" s="67">
        <f t="shared" si="5"/>
        <v>23</v>
      </c>
    </row>
    <row r="40" spans="1:19" x14ac:dyDescent="0.3">
      <c r="A40" s="63" t="s">
        <v>1368</v>
      </c>
      <c r="B40" s="64">
        <f>VLOOKUP($A40,'Return Data'!$B$7:$R$1700,3,0)</f>
        <v>44015</v>
      </c>
      <c r="C40" s="65">
        <f>VLOOKUP($A40,'Return Data'!$B$7:$R$1700,4,0)</f>
        <v>18.940000000000001</v>
      </c>
      <c r="D40" s="65">
        <f>VLOOKUP($A40,'Return Data'!$B$7:$R$1700,10,0)</f>
        <v>28.581099999999999</v>
      </c>
      <c r="E40" s="66">
        <f t="shared" si="0"/>
        <v>9</v>
      </c>
      <c r="F40" s="65">
        <f>VLOOKUP($A40,'Return Data'!$B$7:$R$1700,11,0)</f>
        <v>-8.9861000000000004</v>
      </c>
      <c r="G40" s="66">
        <f t="shared" si="1"/>
        <v>7</v>
      </c>
      <c r="H40" s="65">
        <f>VLOOKUP($A40,'Return Data'!$B$7:$R$1700,12,0)</f>
        <v>-2.7221000000000002</v>
      </c>
      <c r="I40" s="66">
        <f t="shared" si="2"/>
        <v>7</v>
      </c>
      <c r="J40" s="65">
        <f>VLOOKUP($A40,'Return Data'!$B$7:$R$1700,13,0)</f>
        <v>-5.4417999999999997</v>
      </c>
      <c r="K40" s="66">
        <f t="shared" si="3"/>
        <v>12</v>
      </c>
      <c r="L40" s="65">
        <f>VLOOKUP($A40,'Return Data'!$B$7:$R$1700,17,0)</f>
        <v>0.55830000000000002</v>
      </c>
      <c r="M40" s="66">
        <f t="shared" si="4"/>
        <v>9</v>
      </c>
      <c r="N40" s="65">
        <f>VLOOKUP($A40,'Return Data'!$B$7:$R$1700,14,0)</f>
        <v>2.7858999999999998</v>
      </c>
      <c r="O40" s="66">
        <f t="shared" si="6"/>
        <v>6</v>
      </c>
      <c r="P40" s="65">
        <f>VLOOKUP($A40,'Return Data'!$B$7:$R$1700,15,0)</f>
        <v>3.2732000000000001</v>
      </c>
      <c r="Q40" s="66">
        <f t="shared" si="7"/>
        <v>19</v>
      </c>
      <c r="R40" s="65">
        <f>VLOOKUP($A40,'Return Data'!$B$7:$R$1700,16,0)</f>
        <v>7.2946</v>
      </c>
      <c r="S40" s="67">
        <f t="shared" si="5"/>
        <v>25</v>
      </c>
    </row>
    <row r="41" spans="1:19" x14ac:dyDescent="0.3">
      <c r="A41" s="63" t="s">
        <v>1370</v>
      </c>
      <c r="B41" s="64">
        <f>VLOOKUP($A41,'Return Data'!$B$7:$R$1700,3,0)</f>
        <v>44015</v>
      </c>
      <c r="C41" s="65">
        <f>VLOOKUP($A41,'Return Data'!$B$7:$R$1700,4,0)</f>
        <v>222.81483023634399</v>
      </c>
      <c r="D41" s="65">
        <f>VLOOKUP($A41,'Return Data'!$B$7:$R$1700,10,0)</f>
        <v>25.818999999999999</v>
      </c>
      <c r="E41" s="66">
        <f t="shared" si="0"/>
        <v>16</v>
      </c>
      <c r="F41" s="65">
        <f>VLOOKUP($A41,'Return Data'!$B$7:$R$1700,11,0)</f>
        <v>-8.8101000000000003</v>
      </c>
      <c r="G41" s="66">
        <f t="shared" si="1"/>
        <v>5</v>
      </c>
      <c r="H41" s="65">
        <f>VLOOKUP($A41,'Return Data'!$B$7:$R$1700,12,0)</f>
        <v>-0.43219999999999997</v>
      </c>
      <c r="I41" s="66">
        <f t="shared" si="2"/>
        <v>5</v>
      </c>
      <c r="J41" s="65">
        <f>VLOOKUP($A41,'Return Data'!$B$7:$R$1700,13,0)</f>
        <v>-2.8386999999999998</v>
      </c>
      <c r="K41" s="66">
        <f t="shared" si="3"/>
        <v>4</v>
      </c>
      <c r="L41" s="65">
        <f>VLOOKUP($A41,'Return Data'!$B$7:$R$1700,17,0)</f>
        <v>-0.47</v>
      </c>
      <c r="M41" s="66">
        <f t="shared" si="4"/>
        <v>12</v>
      </c>
      <c r="N41" s="65">
        <f>VLOOKUP($A41,'Return Data'!$B$7:$R$1700,14,0)</f>
        <v>4.9535</v>
      </c>
      <c r="O41" s="66">
        <f t="shared" si="6"/>
        <v>4</v>
      </c>
      <c r="P41" s="65">
        <f>VLOOKUP($A41,'Return Data'!$B$7:$R$1700,15,0)</f>
        <v>6.0457000000000001</v>
      </c>
      <c r="Q41" s="66">
        <f t="shared" si="7"/>
        <v>8</v>
      </c>
      <c r="R41" s="65">
        <f>VLOOKUP($A41,'Return Data'!$B$7:$R$1700,16,0)</f>
        <v>11.6587</v>
      </c>
      <c r="S41" s="67">
        <f t="shared" si="5"/>
        <v>18</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26.435344117647062</v>
      </c>
      <c r="E43" s="74"/>
      <c r="F43" s="75">
        <f>AVERAGE(F8:F41)</f>
        <v>-11.782185294117649</v>
      </c>
      <c r="G43" s="74"/>
      <c r="H43" s="75">
        <f>AVERAGE(H8:H41)</f>
        <v>-5.91124411764706</v>
      </c>
      <c r="I43" s="74"/>
      <c r="J43" s="75">
        <f>AVERAGE(J8:J41)</f>
        <v>-8.9691484848484873</v>
      </c>
      <c r="K43" s="74"/>
      <c r="L43" s="75">
        <f>AVERAGE(L8:L41)</f>
        <v>-1.6498206896551717</v>
      </c>
      <c r="M43" s="74"/>
      <c r="N43" s="75">
        <f>AVERAGE(N8:N41)</f>
        <v>1.048067857142857</v>
      </c>
      <c r="O43" s="74"/>
      <c r="P43" s="75">
        <f>AVERAGE(P8:P41)</f>
        <v>4.5802962962962956</v>
      </c>
      <c r="Q43" s="74"/>
      <c r="R43" s="75">
        <f>AVERAGE(R8:R41)</f>
        <v>9.985720588235294</v>
      </c>
      <c r="S43" s="76"/>
    </row>
    <row r="44" spans="1:19" x14ac:dyDescent="0.3">
      <c r="A44" s="73" t="s">
        <v>28</v>
      </c>
      <c r="B44" s="74"/>
      <c r="C44" s="74"/>
      <c r="D44" s="75">
        <f>MIN(D8:D41)</f>
        <v>18.061199999999999</v>
      </c>
      <c r="E44" s="74"/>
      <c r="F44" s="75">
        <f>MIN(F8:F41)</f>
        <v>-24.559000000000001</v>
      </c>
      <c r="G44" s="74"/>
      <c r="H44" s="75">
        <f>MIN(H8:H41)</f>
        <v>-19.198699999999999</v>
      </c>
      <c r="I44" s="74"/>
      <c r="J44" s="75">
        <f>MIN(J8:J41)</f>
        <v>-26.409300000000002</v>
      </c>
      <c r="K44" s="74"/>
      <c r="L44" s="75">
        <f>MIN(L8:L41)</f>
        <v>-7.5416999999999996</v>
      </c>
      <c r="M44" s="74"/>
      <c r="N44" s="75">
        <f>MIN(N8:N41)</f>
        <v>-3.9619</v>
      </c>
      <c r="O44" s="74"/>
      <c r="P44" s="75">
        <f>MIN(P8:P41)</f>
        <v>-0.13769999999999999</v>
      </c>
      <c r="Q44" s="74"/>
      <c r="R44" s="75">
        <f>MIN(R8:R41)</f>
        <v>-7.1146000000000003</v>
      </c>
      <c r="S44" s="76"/>
    </row>
    <row r="45" spans="1:19" ht="15" thickBot="1" x14ac:dyDescent="0.35">
      <c r="A45" s="77" t="s">
        <v>29</v>
      </c>
      <c r="B45" s="78"/>
      <c r="C45" s="78"/>
      <c r="D45" s="79">
        <f>MAX(D8:D41)</f>
        <v>37.283000000000001</v>
      </c>
      <c r="E45" s="78"/>
      <c r="F45" s="79">
        <f>MAX(F8:F41)</f>
        <v>2.1545000000000001</v>
      </c>
      <c r="G45" s="78"/>
      <c r="H45" s="79">
        <f>MAX(H8:H41)</f>
        <v>10.1419</v>
      </c>
      <c r="I45" s="78"/>
      <c r="J45" s="79">
        <f>MAX(J8:J41)</f>
        <v>8.0063999999999993</v>
      </c>
      <c r="K45" s="78"/>
      <c r="L45" s="79">
        <f>MAX(L8:L41)</f>
        <v>7.2584999999999997</v>
      </c>
      <c r="M45" s="78"/>
      <c r="N45" s="79">
        <f>MAX(N8:N41)</f>
        <v>10.067299999999999</v>
      </c>
      <c r="O45" s="78"/>
      <c r="P45" s="79">
        <f>MAX(P8:P41)</f>
        <v>10.4443</v>
      </c>
      <c r="Q45" s="78"/>
      <c r="R45" s="79">
        <f>MAX(R8:R41)</f>
        <v>21.066299999999998</v>
      </c>
      <c r="S45" s="80"/>
    </row>
    <row r="46" spans="1:19" x14ac:dyDescent="0.3">
      <c r="A46" s="112" t="s">
        <v>433</v>
      </c>
    </row>
    <row r="47" spans="1:19" x14ac:dyDescent="0.3">
      <c r="A47" s="14" t="s">
        <v>340</v>
      </c>
    </row>
  </sheetData>
  <sheetProtection algorithmName="SHA-512" hashValue="2r/eF3JB8/tZpQq0wW2vrNisn9X6PaYq3bpElBgSg9gQ6Yc4cMto/JD59P2Yb2d+IFijJamvwQ2kPJOgYfPL2w==" saltValue="B6TtTzlBqn+2F01l6kuX5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C1CFC77-20B7-49C7-B6F0-2BEC0B6F68F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dimension ref="A1:T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1656</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920</v>
      </c>
      <c r="B8" s="64">
        <f>VLOOKUP($A8,'Return Data'!$B$7:$R$1700,3,0)</f>
        <v>44015</v>
      </c>
      <c r="C8" s="65">
        <f>VLOOKUP($A8,'Return Data'!$B$7:$R$1700,4,0)</f>
        <v>187.25046643434001</v>
      </c>
      <c r="D8" s="65">
        <f>VLOOKUP($A8,'Return Data'!$B$7:$R$1700,10,0)</f>
        <v>29.060500000000001</v>
      </c>
      <c r="E8" s="66">
        <f t="shared" ref="E8:E34" si="0">RANK(D8,D$8:D$34,0)</f>
        <v>8</v>
      </c>
      <c r="F8" s="65">
        <f>VLOOKUP($A8,'Return Data'!$B$7:$R$1700,11,0)</f>
        <v>-13.4229</v>
      </c>
      <c r="G8" s="66">
        <f t="shared" ref="G8:G23" si="1">RANK(F8,F$8:F$34,0)</f>
        <v>18</v>
      </c>
      <c r="H8" s="65">
        <f>VLOOKUP($A8,'Return Data'!$B$7:$R$1700,12,0)</f>
        <v>-4.8143000000000002</v>
      </c>
      <c r="I8" s="66">
        <f t="shared" ref="I8:I23" si="2">RANK(H8,H$8:H$34,0)</f>
        <v>12</v>
      </c>
      <c r="J8" s="65">
        <f>VLOOKUP($A8,'Return Data'!$B$7:$R$1700,13,0)</f>
        <v>-10.145200000000001</v>
      </c>
      <c r="K8" s="66">
        <f t="shared" ref="K8:K23" si="3">RANK(J8,J$8:J$34,0)</f>
        <v>15</v>
      </c>
      <c r="L8" s="65">
        <f>VLOOKUP($A8,'Return Data'!$B$7:$R$1700,17,0)</f>
        <v>-4.3148999999999997</v>
      </c>
      <c r="M8" s="66">
        <f>RANK(L8,L$8:L$34,0)</f>
        <v>18</v>
      </c>
      <c r="N8" s="65">
        <f>VLOOKUP($A8,'Return Data'!$B$7:$R$1700,14,0)</f>
        <v>-1.4713000000000001</v>
      </c>
      <c r="O8" s="66">
        <f>RANK(N8,N$8:N$34,0)</f>
        <v>19</v>
      </c>
      <c r="P8" s="65">
        <f>VLOOKUP($A8,'Return Data'!$B$7:$R$1700,15,0)</f>
        <v>5.0879000000000003</v>
      </c>
      <c r="Q8" s="66">
        <f>RANK(P8,P$8:P$34,0)</f>
        <v>14</v>
      </c>
      <c r="R8" s="65">
        <f>VLOOKUP($A8,'Return Data'!$B$7:$R$1700,16,0)</f>
        <v>12.2095</v>
      </c>
      <c r="S8" s="67">
        <f t="shared" ref="S8:S34" si="4">RANK(R8,R$8:R$34,0)</f>
        <v>9</v>
      </c>
    </row>
    <row r="9" spans="1:20" x14ac:dyDescent="0.3">
      <c r="A9" s="63" t="s">
        <v>921</v>
      </c>
      <c r="B9" s="64">
        <f>VLOOKUP($A9,'Return Data'!$B$7:$R$1700,3,0)</f>
        <v>44015</v>
      </c>
      <c r="C9" s="65">
        <f>VLOOKUP($A9,'Return Data'!$B$7:$R$1700,4,0)</f>
        <v>11.67</v>
      </c>
      <c r="D9" s="65">
        <f>VLOOKUP($A9,'Return Data'!$B$7:$R$1700,10,0)</f>
        <v>25.214600000000001</v>
      </c>
      <c r="E9" s="66">
        <f t="shared" si="0"/>
        <v>21</v>
      </c>
      <c r="F9" s="65">
        <f>VLOOKUP($A9,'Return Data'!$B$7:$R$1700,11,0)</f>
        <v>-4.4226000000000001</v>
      </c>
      <c r="G9" s="66">
        <f t="shared" si="1"/>
        <v>2</v>
      </c>
      <c r="H9" s="65">
        <f>VLOOKUP($A9,'Return Data'!$B$7:$R$1700,12,0)</f>
        <v>3.5491999999999999</v>
      </c>
      <c r="I9" s="66">
        <f t="shared" si="2"/>
        <v>2</v>
      </c>
      <c r="J9" s="65">
        <f>VLOOKUP($A9,'Return Data'!$B$7:$R$1700,13,0)</f>
        <v>2.8193999999999999</v>
      </c>
      <c r="K9" s="66">
        <f t="shared" si="3"/>
        <v>2</v>
      </c>
      <c r="L9" s="65"/>
      <c r="M9" s="66"/>
      <c r="N9" s="65"/>
      <c r="O9" s="66"/>
      <c r="P9" s="65"/>
      <c r="Q9" s="66"/>
      <c r="R9" s="65">
        <f>VLOOKUP($A9,'Return Data'!$B$7:$R$1700,16,0)</f>
        <v>9.5178999999999991</v>
      </c>
      <c r="S9" s="67">
        <f t="shared" si="4"/>
        <v>14</v>
      </c>
    </row>
    <row r="10" spans="1:20" x14ac:dyDescent="0.3">
      <c r="A10" s="63" t="s">
        <v>923</v>
      </c>
      <c r="B10" s="64">
        <f>VLOOKUP($A10,'Return Data'!$B$7:$R$1700,3,0)</f>
        <v>44015</v>
      </c>
      <c r="C10" s="65">
        <f>VLOOKUP($A10,'Return Data'!$B$7:$R$1700,4,0)</f>
        <v>34.71</v>
      </c>
      <c r="D10" s="65">
        <f>VLOOKUP($A10,'Return Data'!$B$7:$R$1700,10,0)</f>
        <v>22.563600000000001</v>
      </c>
      <c r="E10" s="66">
        <f t="shared" si="0"/>
        <v>26</v>
      </c>
      <c r="F10" s="65">
        <f>VLOOKUP($A10,'Return Data'!$B$7:$R$1700,11,0)</f>
        <v>-10.1243</v>
      </c>
      <c r="G10" s="66">
        <f t="shared" si="1"/>
        <v>8</v>
      </c>
      <c r="H10" s="65">
        <f>VLOOKUP($A10,'Return Data'!$B$7:$R$1700,12,0)</f>
        <v>-4.3010999999999999</v>
      </c>
      <c r="I10" s="66">
        <f t="shared" si="2"/>
        <v>8</v>
      </c>
      <c r="J10" s="65">
        <f>VLOOKUP($A10,'Return Data'!$B$7:$R$1700,13,0)</f>
        <v>-6.0876999999999999</v>
      </c>
      <c r="K10" s="66">
        <f t="shared" si="3"/>
        <v>8</v>
      </c>
      <c r="L10" s="65">
        <f>VLOOKUP($A10,'Return Data'!$B$7:$R$1700,17,0)</f>
        <v>-4.4836999999999998</v>
      </c>
      <c r="M10" s="66">
        <f t="shared" ref="M10:M16" si="5">RANK(L10,L$8:L$34,0)</f>
        <v>19</v>
      </c>
      <c r="N10" s="65">
        <f>VLOOKUP($A10,'Return Data'!$B$7:$R$1700,14,0)</f>
        <v>0.17330000000000001</v>
      </c>
      <c r="O10" s="66">
        <f t="shared" ref="O10:O16" si="6">RANK(N10,N$8:N$34,0)</f>
        <v>14</v>
      </c>
      <c r="P10" s="65">
        <f>VLOOKUP($A10,'Return Data'!$B$7:$R$1700,15,0)</f>
        <v>4.0532000000000004</v>
      </c>
      <c r="Q10" s="66">
        <f>RANK(P10,P$8:P$34,0)</f>
        <v>17</v>
      </c>
      <c r="R10" s="65">
        <f>VLOOKUP($A10,'Return Data'!$B$7:$R$1700,16,0)</f>
        <v>8.7909000000000006</v>
      </c>
      <c r="S10" s="67">
        <f t="shared" si="4"/>
        <v>17</v>
      </c>
    </row>
    <row r="11" spans="1:20" x14ac:dyDescent="0.3">
      <c r="A11" s="63" t="s">
        <v>925</v>
      </c>
      <c r="B11" s="64">
        <f>VLOOKUP($A11,'Return Data'!$B$7:$R$1700,3,0)</f>
        <v>44015</v>
      </c>
      <c r="C11" s="65">
        <f>VLOOKUP($A11,'Return Data'!$B$7:$R$1700,4,0)</f>
        <v>96.93</v>
      </c>
      <c r="D11" s="65">
        <f>VLOOKUP($A11,'Return Data'!$B$7:$R$1700,10,0)</f>
        <v>26.2438</v>
      </c>
      <c r="E11" s="66">
        <f t="shared" si="0"/>
        <v>19</v>
      </c>
      <c r="F11" s="65">
        <f>VLOOKUP($A11,'Return Data'!$B$7:$R$1700,11,0)</f>
        <v>-7.3593000000000002</v>
      </c>
      <c r="G11" s="66">
        <f t="shared" si="1"/>
        <v>4</v>
      </c>
      <c r="H11" s="65">
        <f>VLOOKUP($A11,'Return Data'!$B$7:$R$1700,12,0)</f>
        <v>0.71699999999999997</v>
      </c>
      <c r="I11" s="66">
        <f t="shared" si="2"/>
        <v>4</v>
      </c>
      <c r="J11" s="65">
        <f>VLOOKUP($A11,'Return Data'!$B$7:$R$1700,13,0)</f>
        <v>-4.5589000000000004</v>
      </c>
      <c r="K11" s="66">
        <f t="shared" si="3"/>
        <v>5</v>
      </c>
      <c r="L11" s="65">
        <f>VLOOKUP($A11,'Return Data'!$B$7:$R$1700,17,0)</f>
        <v>0.33129999999999998</v>
      </c>
      <c r="M11" s="66">
        <f t="shared" si="5"/>
        <v>8</v>
      </c>
      <c r="N11" s="65">
        <f>VLOOKUP($A11,'Return Data'!$B$7:$R$1700,14,0)</f>
        <v>3.0880999999999998</v>
      </c>
      <c r="O11" s="66">
        <f t="shared" si="6"/>
        <v>6</v>
      </c>
      <c r="P11" s="65">
        <f>VLOOKUP($A11,'Return Data'!$B$7:$R$1700,15,0)</f>
        <v>9.5827000000000009</v>
      </c>
      <c r="Q11" s="66">
        <f>RANK(P11,P$8:P$34,0)</f>
        <v>2</v>
      </c>
      <c r="R11" s="65">
        <f>VLOOKUP($A11,'Return Data'!$B$7:$R$1700,16,0)</f>
        <v>18.141300000000001</v>
      </c>
      <c r="S11" s="67">
        <f t="shared" si="4"/>
        <v>2</v>
      </c>
    </row>
    <row r="12" spans="1:20" x14ac:dyDescent="0.3">
      <c r="A12" s="63" t="s">
        <v>927</v>
      </c>
      <c r="B12" s="64">
        <f>VLOOKUP($A12,'Return Data'!$B$7:$R$1700,3,0)</f>
        <v>44015</v>
      </c>
      <c r="C12" s="65">
        <f>VLOOKUP($A12,'Return Data'!$B$7:$R$1700,4,0)</f>
        <v>222.167</v>
      </c>
      <c r="D12" s="65">
        <f>VLOOKUP($A12,'Return Data'!$B$7:$R$1700,10,0)</f>
        <v>30.7865</v>
      </c>
      <c r="E12" s="66">
        <f t="shared" si="0"/>
        <v>5</v>
      </c>
      <c r="F12" s="65">
        <f>VLOOKUP($A12,'Return Data'!$B$7:$R$1700,11,0)</f>
        <v>-10.9412</v>
      </c>
      <c r="G12" s="66">
        <f t="shared" si="1"/>
        <v>10</v>
      </c>
      <c r="H12" s="65">
        <f>VLOOKUP($A12,'Return Data'!$B$7:$R$1700,12,0)</f>
        <v>-4.5707000000000004</v>
      </c>
      <c r="I12" s="66">
        <f t="shared" si="2"/>
        <v>11</v>
      </c>
      <c r="J12" s="65">
        <f>VLOOKUP($A12,'Return Data'!$B$7:$R$1700,13,0)</f>
        <v>-5.2115999999999998</v>
      </c>
      <c r="K12" s="66">
        <f t="shared" si="3"/>
        <v>7</v>
      </c>
      <c r="L12" s="65">
        <f>VLOOKUP($A12,'Return Data'!$B$7:$R$1700,17,0)</f>
        <v>1.3626</v>
      </c>
      <c r="M12" s="66">
        <f t="shared" si="5"/>
        <v>5</v>
      </c>
      <c r="N12" s="65">
        <f>VLOOKUP($A12,'Return Data'!$B$7:$R$1700,14,0)</f>
        <v>2.8054999999999999</v>
      </c>
      <c r="O12" s="66">
        <f t="shared" si="6"/>
        <v>8</v>
      </c>
      <c r="P12" s="65">
        <f>VLOOKUP($A12,'Return Data'!$B$7:$R$1700,15,0)</f>
        <v>7.968</v>
      </c>
      <c r="Q12" s="66">
        <f>RANK(P12,P$8:P$34,0)</f>
        <v>7</v>
      </c>
      <c r="R12" s="65">
        <f>VLOOKUP($A12,'Return Data'!$B$7:$R$1700,16,0)</f>
        <v>12.690200000000001</v>
      </c>
      <c r="S12" s="67">
        <f t="shared" si="4"/>
        <v>7</v>
      </c>
    </row>
    <row r="13" spans="1:20" x14ac:dyDescent="0.3">
      <c r="A13" s="63" t="s">
        <v>929</v>
      </c>
      <c r="B13" s="64">
        <f>VLOOKUP($A13,'Return Data'!$B$7:$R$1700,3,0)</f>
        <v>44015</v>
      </c>
      <c r="C13" s="65">
        <f>VLOOKUP($A13,'Return Data'!$B$7:$R$1700,4,0)</f>
        <v>31.902000000000001</v>
      </c>
      <c r="D13" s="65">
        <f>VLOOKUP($A13,'Return Data'!$B$7:$R$1700,10,0)</f>
        <v>23.288</v>
      </c>
      <c r="E13" s="66">
        <f t="shared" si="0"/>
        <v>25</v>
      </c>
      <c r="F13" s="65">
        <f>VLOOKUP($A13,'Return Data'!$B$7:$R$1700,11,0)</f>
        <v>-11.079499999999999</v>
      </c>
      <c r="G13" s="66">
        <f t="shared" si="1"/>
        <v>11</v>
      </c>
      <c r="H13" s="65">
        <f>VLOOKUP($A13,'Return Data'!$B$7:$R$1700,12,0)</f>
        <v>-4.5278999999999998</v>
      </c>
      <c r="I13" s="66">
        <f t="shared" si="2"/>
        <v>10</v>
      </c>
      <c r="J13" s="65">
        <f>VLOOKUP($A13,'Return Data'!$B$7:$R$1700,13,0)</f>
        <v>-7.5411999999999999</v>
      </c>
      <c r="K13" s="66">
        <f t="shared" si="3"/>
        <v>12</v>
      </c>
      <c r="L13" s="65">
        <f>VLOOKUP($A13,'Return Data'!$B$7:$R$1700,17,0)</f>
        <v>-0.31309999999999999</v>
      </c>
      <c r="M13" s="66">
        <f t="shared" si="5"/>
        <v>9</v>
      </c>
      <c r="N13" s="65">
        <f>VLOOKUP($A13,'Return Data'!$B$7:$R$1700,14,0)</f>
        <v>4.3030999999999997</v>
      </c>
      <c r="O13" s="66">
        <f t="shared" si="6"/>
        <v>3</v>
      </c>
      <c r="P13" s="65">
        <f>VLOOKUP($A13,'Return Data'!$B$7:$R$1700,15,0)</f>
        <v>6.1502999999999997</v>
      </c>
      <c r="Q13" s="66">
        <f>RANK(P13,P$8:P$34,0)</f>
        <v>11</v>
      </c>
      <c r="R13" s="65">
        <f>VLOOKUP($A13,'Return Data'!$B$7:$R$1700,16,0)</f>
        <v>11.291600000000001</v>
      </c>
      <c r="S13" s="67">
        <f t="shared" si="4"/>
        <v>11</v>
      </c>
    </row>
    <row r="14" spans="1:20" x14ac:dyDescent="0.3">
      <c r="A14" s="63" t="s">
        <v>931</v>
      </c>
      <c r="B14" s="64">
        <f>VLOOKUP($A14,'Return Data'!$B$7:$R$1700,3,0)</f>
        <v>44015</v>
      </c>
      <c r="C14" s="65">
        <f>VLOOKUP($A14,'Return Data'!$B$7:$R$1700,4,0)</f>
        <v>14.6221</v>
      </c>
      <c r="D14" s="65">
        <f>VLOOKUP($A14,'Return Data'!$B$7:$R$1700,10,0)</f>
        <v>27.372399999999999</v>
      </c>
      <c r="E14" s="66">
        <f t="shared" si="0"/>
        <v>14</v>
      </c>
      <c r="F14" s="65">
        <f>VLOOKUP($A14,'Return Data'!$B$7:$R$1700,11,0)</f>
        <v>-14.3429</v>
      </c>
      <c r="G14" s="66">
        <f t="shared" si="1"/>
        <v>20</v>
      </c>
      <c r="H14" s="65">
        <f>VLOOKUP($A14,'Return Data'!$B$7:$R$1700,12,0)</f>
        <v>-9.4696999999999996</v>
      </c>
      <c r="I14" s="66">
        <f t="shared" si="2"/>
        <v>22</v>
      </c>
      <c r="J14" s="65">
        <f>VLOOKUP($A14,'Return Data'!$B$7:$R$1700,13,0)</f>
        <v>-12.771100000000001</v>
      </c>
      <c r="K14" s="66">
        <f t="shared" si="3"/>
        <v>18</v>
      </c>
      <c r="L14" s="65">
        <f>VLOOKUP($A14,'Return Data'!$B$7:$R$1700,17,0)</f>
        <v>-1.2703</v>
      </c>
      <c r="M14" s="66">
        <f t="shared" si="5"/>
        <v>11</v>
      </c>
      <c r="N14" s="65">
        <f>VLOOKUP($A14,'Return Data'!$B$7:$R$1700,14,0)</f>
        <v>0.28060000000000002</v>
      </c>
      <c r="O14" s="66">
        <f t="shared" si="6"/>
        <v>13</v>
      </c>
      <c r="P14" s="65"/>
      <c r="Q14" s="66"/>
      <c r="R14" s="65">
        <f>VLOOKUP($A14,'Return Data'!$B$7:$R$1700,16,0)</f>
        <v>8.6587999999999994</v>
      </c>
      <c r="S14" s="67">
        <f t="shared" si="4"/>
        <v>19</v>
      </c>
    </row>
    <row r="15" spans="1:20" x14ac:dyDescent="0.3">
      <c r="A15" s="63" t="s">
        <v>934</v>
      </c>
      <c r="B15" s="64">
        <f>VLOOKUP($A15,'Return Data'!$B$7:$R$1700,3,0)</f>
        <v>44015</v>
      </c>
      <c r="C15" s="65">
        <f>VLOOKUP($A15,'Return Data'!$B$7:$R$1700,4,0)</f>
        <v>69.347099999999998</v>
      </c>
      <c r="D15" s="65">
        <f>VLOOKUP($A15,'Return Data'!$B$7:$R$1700,10,0)</f>
        <v>31.822099999999999</v>
      </c>
      <c r="E15" s="66">
        <f t="shared" si="0"/>
        <v>2</v>
      </c>
      <c r="F15" s="65">
        <f>VLOOKUP($A15,'Return Data'!$B$7:$R$1700,11,0)</f>
        <v>-18.2668</v>
      </c>
      <c r="G15" s="66">
        <f t="shared" si="1"/>
        <v>26</v>
      </c>
      <c r="H15" s="65">
        <f>VLOOKUP($A15,'Return Data'!$B$7:$R$1700,12,0)</f>
        <v>-12.811999999999999</v>
      </c>
      <c r="I15" s="66">
        <f t="shared" si="2"/>
        <v>24</v>
      </c>
      <c r="J15" s="65">
        <f>VLOOKUP($A15,'Return Data'!$B$7:$R$1700,13,0)</f>
        <v>-18.202000000000002</v>
      </c>
      <c r="K15" s="66">
        <f t="shared" si="3"/>
        <v>24</v>
      </c>
      <c r="L15" s="65">
        <f>VLOOKUP($A15,'Return Data'!$B$7:$R$1700,17,0)</f>
        <v>-7.8552999999999997</v>
      </c>
      <c r="M15" s="66">
        <f t="shared" si="5"/>
        <v>22</v>
      </c>
      <c r="N15" s="65">
        <f>VLOOKUP($A15,'Return Data'!$B$7:$R$1700,14,0)</f>
        <v>-2.9815999999999998</v>
      </c>
      <c r="O15" s="66">
        <f t="shared" si="6"/>
        <v>21</v>
      </c>
      <c r="P15" s="65">
        <f>VLOOKUP($A15,'Return Data'!$B$7:$R$1700,15,0)</f>
        <v>1.5417000000000001</v>
      </c>
      <c r="Q15" s="66">
        <f>RANK(P15,P$8:P$34,0)</f>
        <v>20</v>
      </c>
      <c r="R15" s="65">
        <f>VLOOKUP($A15,'Return Data'!$B$7:$R$1700,16,0)</f>
        <v>9.2533999999999992</v>
      </c>
      <c r="S15" s="67">
        <f t="shared" si="4"/>
        <v>16</v>
      </c>
    </row>
    <row r="16" spans="1:20" x14ac:dyDescent="0.3">
      <c r="A16" s="63" t="s">
        <v>935</v>
      </c>
      <c r="B16" s="64">
        <f>VLOOKUP($A16,'Return Data'!$B$7:$R$1700,3,0)</f>
        <v>44015</v>
      </c>
      <c r="C16" s="65">
        <f>VLOOKUP($A16,'Return Data'!$B$7:$R$1700,4,0)</f>
        <v>100.414</v>
      </c>
      <c r="D16" s="65">
        <f>VLOOKUP($A16,'Return Data'!$B$7:$R$1700,10,0)</f>
        <v>28.2361</v>
      </c>
      <c r="E16" s="66">
        <f t="shared" si="0"/>
        <v>12</v>
      </c>
      <c r="F16" s="65">
        <f>VLOOKUP($A16,'Return Data'!$B$7:$R$1700,11,0)</f>
        <v>-15.2081</v>
      </c>
      <c r="G16" s="66">
        <f t="shared" si="1"/>
        <v>23</v>
      </c>
      <c r="H16" s="65">
        <f>VLOOKUP($A16,'Return Data'!$B$7:$R$1700,12,0)</f>
        <v>-8.5441000000000003</v>
      </c>
      <c r="I16" s="66">
        <f t="shared" si="2"/>
        <v>19</v>
      </c>
      <c r="J16" s="65">
        <f>VLOOKUP($A16,'Return Data'!$B$7:$R$1700,13,0)</f>
        <v>-14.318899999999999</v>
      </c>
      <c r="K16" s="66">
        <f t="shared" si="3"/>
        <v>21</v>
      </c>
      <c r="L16" s="65">
        <f>VLOOKUP($A16,'Return Data'!$B$7:$R$1700,17,0)</f>
        <v>-3.5840999999999998</v>
      </c>
      <c r="M16" s="66">
        <f t="shared" si="5"/>
        <v>15</v>
      </c>
      <c r="N16" s="65">
        <f>VLOOKUP($A16,'Return Data'!$B$7:$R$1700,14,0)</f>
        <v>-1.2152000000000001</v>
      </c>
      <c r="O16" s="66">
        <f t="shared" si="6"/>
        <v>17</v>
      </c>
      <c r="P16" s="65">
        <f>VLOOKUP($A16,'Return Data'!$B$7:$R$1700,15,0)</f>
        <v>1.7591000000000001</v>
      </c>
      <c r="Q16" s="66">
        <f>RANK(P16,P$8:P$34,0)</f>
        <v>19</v>
      </c>
      <c r="R16" s="65">
        <f>VLOOKUP($A16,'Return Data'!$B$7:$R$1700,16,0)</f>
        <v>5.5530999999999997</v>
      </c>
      <c r="S16" s="67">
        <f t="shared" si="4"/>
        <v>23</v>
      </c>
    </row>
    <row r="17" spans="1:19" x14ac:dyDescent="0.3">
      <c r="A17" s="63" t="s">
        <v>937</v>
      </c>
      <c r="B17" s="64">
        <f>VLOOKUP($A17,'Return Data'!$B$7:$R$1700,3,0)</f>
        <v>44015</v>
      </c>
      <c r="C17" s="65">
        <f>VLOOKUP($A17,'Return Data'!$B$7:$R$1700,4,0)</f>
        <v>9.3065999999999995</v>
      </c>
      <c r="D17" s="65">
        <f>VLOOKUP($A17,'Return Data'!$B$7:$R$1700,10,0)</f>
        <v>25.155999999999999</v>
      </c>
      <c r="E17" s="66">
        <f t="shared" si="0"/>
        <v>22</v>
      </c>
      <c r="F17" s="65">
        <f>VLOOKUP($A17,'Return Data'!$B$7:$R$1700,11,0)</f>
        <v>-12.393599999999999</v>
      </c>
      <c r="G17" s="66">
        <f t="shared" si="1"/>
        <v>14</v>
      </c>
      <c r="H17" s="65">
        <f>VLOOKUP($A17,'Return Data'!$B$7:$R$1700,12,0)</f>
        <v>-5.1749999999999998</v>
      </c>
      <c r="I17" s="66">
        <f t="shared" si="2"/>
        <v>13</v>
      </c>
      <c r="J17" s="65">
        <f>VLOOKUP($A17,'Return Data'!$B$7:$R$1700,13,0)</f>
        <v>-7.7256999999999998</v>
      </c>
      <c r="K17" s="66">
        <f t="shared" si="3"/>
        <v>13</v>
      </c>
      <c r="L17" s="65"/>
      <c r="M17" s="66"/>
      <c r="N17" s="65"/>
      <c r="O17" s="66"/>
      <c r="P17" s="65"/>
      <c r="Q17" s="66"/>
      <c r="R17" s="65">
        <f>VLOOKUP($A17,'Return Data'!$B$7:$R$1700,16,0)</f>
        <v>-5.5076000000000001</v>
      </c>
      <c r="S17" s="67">
        <f t="shared" si="4"/>
        <v>25</v>
      </c>
    </row>
    <row r="18" spans="1:19" x14ac:dyDescent="0.3">
      <c r="A18" s="63" t="s">
        <v>940</v>
      </c>
      <c r="B18" s="64">
        <f>VLOOKUP($A18,'Return Data'!$B$7:$R$1700,3,0)</f>
        <v>44015</v>
      </c>
      <c r="C18" s="65">
        <f>VLOOKUP($A18,'Return Data'!$B$7:$R$1700,4,0)</f>
        <v>304.06</v>
      </c>
      <c r="D18" s="65">
        <f>VLOOKUP($A18,'Return Data'!$B$7:$R$1700,10,0)</f>
        <v>28.6373</v>
      </c>
      <c r="E18" s="66">
        <f t="shared" si="0"/>
        <v>10</v>
      </c>
      <c r="F18" s="65">
        <f>VLOOKUP($A18,'Return Data'!$B$7:$R$1700,11,0)</f>
        <v>-14.7814</v>
      </c>
      <c r="G18" s="66">
        <f t="shared" si="1"/>
        <v>21</v>
      </c>
      <c r="H18" s="65">
        <f>VLOOKUP($A18,'Return Data'!$B$7:$R$1700,12,0)</f>
        <v>-8.3521999999999998</v>
      </c>
      <c r="I18" s="66">
        <f t="shared" si="2"/>
        <v>18</v>
      </c>
      <c r="J18" s="65">
        <f>VLOOKUP($A18,'Return Data'!$B$7:$R$1700,13,0)</f>
        <v>-14.383100000000001</v>
      </c>
      <c r="K18" s="66">
        <f t="shared" si="3"/>
        <v>22</v>
      </c>
      <c r="L18" s="65">
        <f>VLOOKUP($A18,'Return Data'!$B$7:$R$1700,17,0)</f>
        <v>-3.077</v>
      </c>
      <c r="M18" s="66">
        <f t="shared" ref="M18:M23" si="7">RANK(L18,L$8:L$34,0)</f>
        <v>14</v>
      </c>
      <c r="N18" s="65">
        <f>VLOOKUP($A18,'Return Data'!$B$7:$R$1700,14,0)</f>
        <v>-0.76359999999999995</v>
      </c>
      <c r="O18" s="66">
        <f t="shared" ref="O18:O23" si="8">RANK(N18,N$8:N$34,0)</f>
        <v>15</v>
      </c>
      <c r="P18" s="65">
        <f>VLOOKUP($A18,'Return Data'!$B$7:$R$1700,15,0)</f>
        <v>4.9301000000000004</v>
      </c>
      <c r="Q18" s="66">
        <f t="shared" ref="Q18:Q23" si="9">RANK(P18,P$8:P$34,0)</f>
        <v>15</v>
      </c>
      <c r="R18" s="65">
        <f>VLOOKUP($A18,'Return Data'!$B$7:$R$1700,16,0)</f>
        <v>9.4568999999999992</v>
      </c>
      <c r="S18" s="67">
        <f t="shared" si="4"/>
        <v>15</v>
      </c>
    </row>
    <row r="19" spans="1:19" x14ac:dyDescent="0.3">
      <c r="A19" s="63" t="s">
        <v>941</v>
      </c>
      <c r="B19" s="64">
        <f>VLOOKUP($A19,'Return Data'!$B$7:$R$1700,3,0)</f>
        <v>44015</v>
      </c>
      <c r="C19" s="65">
        <f>VLOOKUP($A19,'Return Data'!$B$7:$R$1700,4,0)</f>
        <v>42.7</v>
      </c>
      <c r="D19" s="65">
        <f>VLOOKUP($A19,'Return Data'!$B$7:$R$1700,10,0)</f>
        <v>28.343900000000001</v>
      </c>
      <c r="E19" s="66">
        <f t="shared" si="0"/>
        <v>11</v>
      </c>
      <c r="F19" s="65">
        <f>VLOOKUP($A19,'Return Data'!$B$7:$R$1700,11,0)</f>
        <v>-15.092499999999999</v>
      </c>
      <c r="G19" s="66">
        <f t="shared" si="1"/>
        <v>22</v>
      </c>
      <c r="H19" s="65">
        <f>VLOOKUP($A19,'Return Data'!$B$7:$R$1700,12,0)</f>
        <v>-8.7411999999999992</v>
      </c>
      <c r="I19" s="66">
        <f t="shared" si="2"/>
        <v>21</v>
      </c>
      <c r="J19" s="65">
        <f>VLOOKUP($A19,'Return Data'!$B$7:$R$1700,13,0)</f>
        <v>-13.928599999999999</v>
      </c>
      <c r="K19" s="66">
        <f t="shared" si="3"/>
        <v>19</v>
      </c>
      <c r="L19" s="65">
        <f>VLOOKUP($A19,'Return Data'!$B$7:$R$1700,17,0)</f>
        <v>-4.8137999999999996</v>
      </c>
      <c r="M19" s="66">
        <f t="shared" si="7"/>
        <v>20</v>
      </c>
      <c r="N19" s="65">
        <f>VLOOKUP($A19,'Return Data'!$B$7:$R$1700,14,0)</f>
        <v>-0.85399999999999998</v>
      </c>
      <c r="O19" s="66">
        <f t="shared" si="8"/>
        <v>16</v>
      </c>
      <c r="P19" s="65">
        <f>VLOOKUP($A19,'Return Data'!$B$7:$R$1700,15,0)</f>
        <v>5.3777999999999997</v>
      </c>
      <c r="Q19" s="66">
        <f t="shared" si="9"/>
        <v>12</v>
      </c>
      <c r="R19" s="65">
        <f>VLOOKUP($A19,'Return Data'!$B$7:$R$1700,16,0)</f>
        <v>8.7149999999999999</v>
      </c>
      <c r="S19" s="67">
        <f t="shared" si="4"/>
        <v>18</v>
      </c>
    </row>
    <row r="20" spans="1:19" x14ac:dyDescent="0.3">
      <c r="A20" s="63" t="s">
        <v>944</v>
      </c>
      <c r="B20" s="64">
        <f>VLOOKUP($A20,'Return Data'!$B$7:$R$1700,3,0)</f>
        <v>44015</v>
      </c>
      <c r="C20" s="65">
        <f>VLOOKUP($A20,'Return Data'!$B$7:$R$1700,4,0)</f>
        <v>35.619999999999997</v>
      </c>
      <c r="D20" s="65">
        <f>VLOOKUP($A20,'Return Data'!$B$7:$R$1700,10,0)</f>
        <v>24.938600000000001</v>
      </c>
      <c r="E20" s="66">
        <f t="shared" si="0"/>
        <v>24</v>
      </c>
      <c r="F20" s="65">
        <f>VLOOKUP($A20,'Return Data'!$B$7:$R$1700,11,0)</f>
        <v>-11.569000000000001</v>
      </c>
      <c r="G20" s="66">
        <f t="shared" si="1"/>
        <v>13</v>
      </c>
      <c r="H20" s="65">
        <f>VLOOKUP($A20,'Return Data'!$B$7:$R$1700,12,0)</f>
        <v>-5.5423</v>
      </c>
      <c r="I20" s="66">
        <f t="shared" si="2"/>
        <v>15</v>
      </c>
      <c r="J20" s="65">
        <f>VLOOKUP($A20,'Return Data'!$B$7:$R$1700,13,0)</f>
        <v>-6.4355000000000002</v>
      </c>
      <c r="K20" s="66">
        <f t="shared" si="3"/>
        <v>9</v>
      </c>
      <c r="L20" s="65">
        <f>VLOOKUP($A20,'Return Data'!$B$7:$R$1700,17,0)</f>
        <v>0.42320000000000002</v>
      </c>
      <c r="M20" s="66">
        <f t="shared" si="7"/>
        <v>7</v>
      </c>
      <c r="N20" s="65">
        <f>VLOOKUP($A20,'Return Data'!$B$7:$R$1700,14,0)</f>
        <v>5.7093999999999996</v>
      </c>
      <c r="O20" s="66">
        <f t="shared" si="8"/>
        <v>2</v>
      </c>
      <c r="P20" s="65">
        <f>VLOOKUP($A20,'Return Data'!$B$7:$R$1700,15,0)</f>
        <v>7.6230000000000002</v>
      </c>
      <c r="Q20" s="66">
        <f t="shared" si="9"/>
        <v>8</v>
      </c>
      <c r="R20" s="65">
        <f>VLOOKUP($A20,'Return Data'!$B$7:$R$1700,16,0)</f>
        <v>13.507999999999999</v>
      </c>
      <c r="S20" s="67">
        <f t="shared" si="4"/>
        <v>5</v>
      </c>
    </row>
    <row r="21" spans="1:19" x14ac:dyDescent="0.3">
      <c r="A21" s="63" t="s">
        <v>946</v>
      </c>
      <c r="B21" s="64">
        <f>VLOOKUP($A21,'Return Data'!$B$7:$R$1700,3,0)</f>
        <v>44015</v>
      </c>
      <c r="C21" s="65">
        <f>VLOOKUP($A21,'Return Data'!$B$7:$R$1700,4,0)</f>
        <v>126.14100000000001</v>
      </c>
      <c r="D21" s="65">
        <f>VLOOKUP($A21,'Return Data'!$B$7:$R$1700,10,0)</f>
        <v>29.5747</v>
      </c>
      <c r="E21" s="66">
        <f t="shared" si="0"/>
        <v>7</v>
      </c>
      <c r="F21" s="65">
        <f>VLOOKUP($A21,'Return Data'!$B$7:$R$1700,11,0)</f>
        <v>-9.3528000000000002</v>
      </c>
      <c r="G21" s="66">
        <f t="shared" si="1"/>
        <v>7</v>
      </c>
      <c r="H21" s="65">
        <f>VLOOKUP($A21,'Return Data'!$B$7:$R$1700,12,0)</f>
        <v>0.55800000000000005</v>
      </c>
      <c r="I21" s="66">
        <f t="shared" si="2"/>
        <v>5</v>
      </c>
      <c r="J21" s="65">
        <f>VLOOKUP($A21,'Return Data'!$B$7:$R$1700,13,0)</f>
        <v>-3.0116999999999998</v>
      </c>
      <c r="K21" s="66">
        <f t="shared" si="3"/>
        <v>4</v>
      </c>
      <c r="L21" s="65">
        <f>VLOOKUP($A21,'Return Data'!$B$7:$R$1700,17,0)</f>
        <v>3.1928000000000001</v>
      </c>
      <c r="M21" s="66">
        <f t="shared" si="7"/>
        <v>4</v>
      </c>
      <c r="N21" s="65">
        <f>VLOOKUP($A21,'Return Data'!$B$7:$R$1700,14,0)</f>
        <v>3.7803</v>
      </c>
      <c r="O21" s="66">
        <f t="shared" si="8"/>
        <v>5</v>
      </c>
      <c r="P21" s="65">
        <f>VLOOKUP($A21,'Return Data'!$B$7:$R$1700,15,0)</f>
        <v>8.0985999999999994</v>
      </c>
      <c r="Q21" s="66">
        <f t="shared" si="9"/>
        <v>6</v>
      </c>
      <c r="R21" s="65">
        <f>VLOOKUP($A21,'Return Data'!$B$7:$R$1700,16,0)</f>
        <v>12.892899999999999</v>
      </c>
      <c r="S21" s="67">
        <f t="shared" si="4"/>
        <v>6</v>
      </c>
    </row>
    <row r="22" spans="1:19" x14ac:dyDescent="0.3">
      <c r="A22" s="63" t="s">
        <v>947</v>
      </c>
      <c r="B22" s="64">
        <f>VLOOKUP($A22,'Return Data'!$B$7:$R$1700,3,0)</f>
        <v>44015</v>
      </c>
      <c r="C22" s="65">
        <f>VLOOKUP($A22,'Return Data'!$B$7:$R$1700,4,0)</f>
        <v>45.545000000000002</v>
      </c>
      <c r="D22" s="65">
        <f>VLOOKUP($A22,'Return Data'!$B$7:$R$1700,10,0)</f>
        <v>25.1374</v>
      </c>
      <c r="E22" s="66">
        <f t="shared" si="0"/>
        <v>23</v>
      </c>
      <c r="F22" s="65">
        <f>VLOOKUP($A22,'Return Data'!$B$7:$R$1700,11,0)</f>
        <v>-11.3117</v>
      </c>
      <c r="G22" s="66">
        <f t="shared" si="1"/>
        <v>12</v>
      </c>
      <c r="H22" s="65">
        <f>VLOOKUP($A22,'Return Data'!$B$7:$R$1700,12,0)</f>
        <v>-4.3695000000000004</v>
      </c>
      <c r="I22" s="66">
        <f t="shared" si="2"/>
        <v>9</v>
      </c>
      <c r="J22" s="65">
        <f>VLOOKUP($A22,'Return Data'!$B$7:$R$1700,13,0)</f>
        <v>-8.5000999999999998</v>
      </c>
      <c r="K22" s="66">
        <f t="shared" si="3"/>
        <v>14</v>
      </c>
      <c r="L22" s="65">
        <f>VLOOKUP($A22,'Return Data'!$B$7:$R$1700,17,0)</f>
        <v>-3.859</v>
      </c>
      <c r="M22" s="66">
        <f t="shared" si="7"/>
        <v>16</v>
      </c>
      <c r="N22" s="65">
        <f>VLOOKUP($A22,'Return Data'!$B$7:$R$1700,14,0)</f>
        <v>-1.2902</v>
      </c>
      <c r="O22" s="66">
        <f t="shared" si="8"/>
        <v>18</v>
      </c>
      <c r="P22" s="65">
        <f>VLOOKUP($A22,'Return Data'!$B$7:$R$1700,15,0)</f>
        <v>4.2976999999999999</v>
      </c>
      <c r="Q22" s="66">
        <f t="shared" si="9"/>
        <v>16</v>
      </c>
      <c r="R22" s="65">
        <f>VLOOKUP($A22,'Return Data'!$B$7:$R$1700,16,0)</f>
        <v>10.492599999999999</v>
      </c>
      <c r="S22" s="67">
        <f t="shared" si="4"/>
        <v>13</v>
      </c>
    </row>
    <row r="23" spans="1:19" x14ac:dyDescent="0.3">
      <c r="A23" s="63" t="s">
        <v>949</v>
      </c>
      <c r="B23" s="64">
        <f>VLOOKUP($A23,'Return Data'!$B$7:$R$1700,3,0)</f>
        <v>44015</v>
      </c>
      <c r="C23" s="65">
        <f>VLOOKUP($A23,'Return Data'!$B$7:$R$1700,4,0)</f>
        <v>14.946099999999999</v>
      </c>
      <c r="D23" s="65">
        <f>VLOOKUP($A23,'Return Data'!$B$7:$R$1700,10,0)</f>
        <v>21.5931</v>
      </c>
      <c r="E23" s="66">
        <f t="shared" si="0"/>
        <v>27</v>
      </c>
      <c r="F23" s="65">
        <f>VLOOKUP($A23,'Return Data'!$B$7:$R$1700,11,0)</f>
        <v>-13.0383</v>
      </c>
      <c r="G23" s="66">
        <f t="shared" si="1"/>
        <v>17</v>
      </c>
      <c r="H23" s="65">
        <f>VLOOKUP($A23,'Return Data'!$B$7:$R$1700,12,0)</f>
        <v>-6.7274000000000003</v>
      </c>
      <c r="I23" s="66">
        <f t="shared" si="2"/>
        <v>16</v>
      </c>
      <c r="J23" s="65">
        <f>VLOOKUP($A23,'Return Data'!$B$7:$R$1700,13,0)</f>
        <v>-6.7005999999999997</v>
      </c>
      <c r="K23" s="66">
        <f t="shared" si="3"/>
        <v>11</v>
      </c>
      <c r="L23" s="65">
        <f>VLOOKUP($A23,'Return Data'!$B$7:$R$1700,17,0)</f>
        <v>0.54120000000000001</v>
      </c>
      <c r="M23" s="66">
        <f t="shared" si="7"/>
        <v>6</v>
      </c>
      <c r="N23" s="65">
        <f>VLOOKUP($A23,'Return Data'!$B$7:$R$1700,14,0)</f>
        <v>2.6166</v>
      </c>
      <c r="O23" s="66">
        <f t="shared" si="8"/>
        <v>9</v>
      </c>
      <c r="P23" s="65">
        <f>VLOOKUP($A23,'Return Data'!$B$7:$R$1700,15,0)</f>
        <v>8.2969000000000008</v>
      </c>
      <c r="Q23" s="66">
        <f t="shared" si="9"/>
        <v>4</v>
      </c>
      <c r="R23" s="65">
        <f>VLOOKUP($A23,'Return Data'!$B$7:$R$1700,16,0)</f>
        <v>7.7915000000000001</v>
      </c>
      <c r="S23" s="67">
        <f t="shared" si="4"/>
        <v>22</v>
      </c>
    </row>
    <row r="24" spans="1:19" x14ac:dyDescent="0.3">
      <c r="A24" s="63" t="s">
        <v>951</v>
      </c>
      <c r="B24" s="64">
        <f>VLOOKUP($A24,'Return Data'!$B$7:$R$1700,3,0)</f>
        <v>44015</v>
      </c>
      <c r="C24" s="65">
        <f>VLOOKUP($A24,'Return Data'!$B$7:$R$1700,4,0)</f>
        <v>9.1708999999999996</v>
      </c>
      <c r="D24" s="65">
        <f>VLOOKUP($A24,'Return Data'!$B$7:$R$1700,10,0)</f>
        <v>26.526599999999998</v>
      </c>
      <c r="E24" s="66">
        <f t="shared" si="0"/>
        <v>17</v>
      </c>
      <c r="F24" s="65"/>
      <c r="G24" s="66"/>
      <c r="H24" s="65"/>
      <c r="I24" s="66"/>
      <c r="J24" s="65"/>
      <c r="K24" s="66"/>
      <c r="L24" s="65"/>
      <c r="M24" s="66"/>
      <c r="N24" s="65"/>
      <c r="O24" s="66"/>
      <c r="P24" s="65"/>
      <c r="Q24" s="66"/>
      <c r="R24" s="65">
        <f>VLOOKUP($A24,'Return Data'!$B$7:$R$1700,16,0)</f>
        <v>-8.2910000000000004</v>
      </c>
      <c r="S24" s="67">
        <f t="shared" si="4"/>
        <v>27</v>
      </c>
    </row>
    <row r="25" spans="1:19" x14ac:dyDescent="0.3">
      <c r="A25" s="63" t="s">
        <v>953</v>
      </c>
      <c r="B25" s="64">
        <f>VLOOKUP($A25,'Return Data'!$B$7:$R$1700,3,0)</f>
        <v>44015</v>
      </c>
      <c r="C25" s="65">
        <f>VLOOKUP($A25,'Return Data'!$B$7:$R$1700,4,0)</f>
        <v>56.826999999999998</v>
      </c>
      <c r="D25" s="65">
        <f>VLOOKUP($A25,'Return Data'!$B$7:$R$1700,10,0)</f>
        <v>32.8354</v>
      </c>
      <c r="E25" s="66">
        <f t="shared" si="0"/>
        <v>1</v>
      </c>
      <c r="F25" s="65">
        <f>VLOOKUP($A25,'Return Data'!$B$7:$R$1700,11,0)</f>
        <v>-8.4704999999999995</v>
      </c>
      <c r="G25" s="66">
        <f t="shared" ref="G25:G34" si="10">RANK(F25,F$8:F$34,0)</f>
        <v>5</v>
      </c>
      <c r="H25" s="65">
        <f>VLOOKUP($A25,'Return Data'!$B$7:$R$1700,12,0)</f>
        <v>2.0325000000000002</v>
      </c>
      <c r="I25" s="66">
        <f>RANK(H25,H$8:H$34,0)</f>
        <v>3</v>
      </c>
      <c r="J25" s="65">
        <f>VLOOKUP($A25,'Return Data'!$B$7:$R$1700,13,0)</f>
        <v>-1.8159000000000001</v>
      </c>
      <c r="K25" s="66">
        <f>RANK(J25,J$8:J$34,0)</f>
        <v>3</v>
      </c>
      <c r="L25" s="65">
        <f>VLOOKUP($A25,'Return Data'!$B$7:$R$1700,17,0)</f>
        <v>6.4261999999999997</v>
      </c>
      <c r="M25" s="66">
        <f>RANK(L25,L$8:L$34,0)</f>
        <v>1</v>
      </c>
      <c r="N25" s="65">
        <f>VLOOKUP($A25,'Return Data'!$B$7:$R$1700,14,0)</f>
        <v>5.8056999999999999</v>
      </c>
      <c r="O25" s="66">
        <f>RANK(N25,N$8:N$34,0)</f>
        <v>1</v>
      </c>
      <c r="P25" s="65">
        <f>VLOOKUP($A25,'Return Data'!$B$7:$R$1700,15,0)</f>
        <v>12.695399999999999</v>
      </c>
      <c r="Q25" s="66">
        <f>RANK(P25,P$8:P$34,0)</f>
        <v>1</v>
      </c>
      <c r="R25" s="65">
        <f>VLOOKUP($A25,'Return Data'!$B$7:$R$1700,16,0)</f>
        <v>20.494399999999999</v>
      </c>
      <c r="S25" s="67">
        <f t="shared" si="4"/>
        <v>1</v>
      </c>
    </row>
    <row r="26" spans="1:19" x14ac:dyDescent="0.3">
      <c r="A26" s="63" t="s">
        <v>955</v>
      </c>
      <c r="B26" s="64">
        <f>VLOOKUP($A26,'Return Data'!$B$7:$R$1700,3,0)</f>
        <v>44015</v>
      </c>
      <c r="C26" s="65">
        <f>VLOOKUP($A26,'Return Data'!$B$7:$R$1700,4,0)</f>
        <v>9.4155999999999995</v>
      </c>
      <c r="D26" s="65">
        <f>VLOOKUP($A26,'Return Data'!$B$7:$R$1700,10,0)</f>
        <v>26.35</v>
      </c>
      <c r="E26" s="66">
        <f t="shared" si="0"/>
        <v>18</v>
      </c>
      <c r="F26" s="65">
        <f>VLOOKUP($A26,'Return Data'!$B$7:$R$1700,11,0)</f>
        <v>-12.785399999999999</v>
      </c>
      <c r="G26" s="66">
        <f t="shared" si="10"/>
        <v>16</v>
      </c>
      <c r="H26" s="65"/>
      <c r="I26" s="66"/>
      <c r="J26" s="65"/>
      <c r="K26" s="66"/>
      <c r="L26" s="65"/>
      <c r="M26" s="66"/>
      <c r="N26" s="65"/>
      <c r="O26" s="66"/>
      <c r="P26" s="65"/>
      <c r="Q26" s="66"/>
      <c r="R26" s="65">
        <f>VLOOKUP($A26,'Return Data'!$B$7:$R$1700,16,0)</f>
        <v>-5.8440000000000003</v>
      </c>
      <c r="S26" s="67">
        <f t="shared" si="4"/>
        <v>26</v>
      </c>
    </row>
    <row r="27" spans="1:19" x14ac:dyDescent="0.3">
      <c r="A27" s="63" t="s">
        <v>958</v>
      </c>
      <c r="B27" s="64">
        <f>VLOOKUP($A27,'Return Data'!$B$7:$R$1700,3,0)</f>
        <v>44015</v>
      </c>
      <c r="C27" s="65">
        <f>VLOOKUP($A27,'Return Data'!$B$7:$R$1700,4,0)</f>
        <v>481.39830000000001</v>
      </c>
      <c r="D27" s="65">
        <f>VLOOKUP($A27,'Return Data'!$B$7:$R$1700,10,0)</f>
        <v>27.354600000000001</v>
      </c>
      <c r="E27" s="66">
        <f t="shared" si="0"/>
        <v>15</v>
      </c>
      <c r="F27" s="65">
        <f>VLOOKUP($A27,'Return Data'!$B$7:$R$1700,11,0)</f>
        <v>-15.750999999999999</v>
      </c>
      <c r="G27" s="66">
        <f t="shared" si="10"/>
        <v>24</v>
      </c>
      <c r="H27" s="65">
        <f>VLOOKUP($A27,'Return Data'!$B$7:$R$1700,12,0)</f>
        <v>-8.6999999999999993</v>
      </c>
      <c r="I27" s="66">
        <f t="shared" ref="I27:I32" si="11">RANK(H27,H$8:H$34,0)</f>
        <v>20</v>
      </c>
      <c r="J27" s="65">
        <f>VLOOKUP($A27,'Return Data'!$B$7:$R$1700,13,0)</f>
        <v>-15.6882</v>
      </c>
      <c r="K27" s="66">
        <f t="shared" ref="K27:K32" si="12">RANK(J27,J$8:J$34,0)</f>
        <v>23</v>
      </c>
      <c r="L27" s="65">
        <f>VLOOKUP($A27,'Return Data'!$B$7:$R$1700,17,0)</f>
        <v>-4.2451999999999996</v>
      </c>
      <c r="M27" s="66">
        <f t="shared" ref="M27:M32" si="13">RANK(L27,L$8:L$34,0)</f>
        <v>17</v>
      </c>
      <c r="N27" s="65">
        <f>VLOOKUP($A27,'Return Data'!$B$7:$R$1700,14,0)</f>
        <v>-4.1784999999999997</v>
      </c>
      <c r="O27" s="66">
        <f t="shared" ref="O27:O32" si="14">RANK(N27,N$8:N$34,0)</f>
        <v>22</v>
      </c>
      <c r="P27" s="65">
        <f>VLOOKUP($A27,'Return Data'!$B$7:$R$1700,15,0)</f>
        <v>1.1947000000000001</v>
      </c>
      <c r="Q27" s="66">
        <f t="shared" ref="Q27:Q32" si="15">RANK(P27,P$8:P$34,0)</f>
        <v>21</v>
      </c>
      <c r="R27" s="65">
        <f>VLOOKUP($A27,'Return Data'!$B$7:$R$1700,16,0)</f>
        <v>7.9009999999999998</v>
      </c>
      <c r="S27" s="67">
        <f t="shared" si="4"/>
        <v>20</v>
      </c>
    </row>
    <row r="28" spans="1:19" x14ac:dyDescent="0.3">
      <c r="A28" s="63" t="s">
        <v>960</v>
      </c>
      <c r="B28" s="64">
        <f>VLOOKUP($A28,'Return Data'!$B$7:$R$1700,3,0)</f>
        <v>44015</v>
      </c>
      <c r="C28" s="65">
        <f>VLOOKUP($A28,'Return Data'!$B$7:$R$1700,4,0)</f>
        <v>105.39</v>
      </c>
      <c r="D28" s="65">
        <f>VLOOKUP($A28,'Return Data'!$B$7:$R$1700,10,0)</f>
        <v>26.7164</v>
      </c>
      <c r="E28" s="66">
        <f t="shared" si="0"/>
        <v>16</v>
      </c>
      <c r="F28" s="65">
        <f>VLOOKUP($A28,'Return Data'!$B$7:$R$1700,11,0)</f>
        <v>-9.0289000000000001</v>
      </c>
      <c r="G28" s="66">
        <f t="shared" si="10"/>
        <v>6</v>
      </c>
      <c r="H28" s="65">
        <f>VLOOKUP($A28,'Return Data'!$B$7:$R$1700,12,0)</f>
        <v>-1.4955000000000001</v>
      </c>
      <c r="I28" s="66">
        <f t="shared" si="11"/>
        <v>6</v>
      </c>
      <c r="J28" s="65">
        <f>VLOOKUP($A28,'Return Data'!$B$7:$R$1700,13,0)</f>
        <v>-5.0026999999999999</v>
      </c>
      <c r="K28" s="66">
        <f t="shared" si="12"/>
        <v>6</v>
      </c>
      <c r="L28" s="65">
        <f>VLOOKUP($A28,'Return Data'!$B$7:$R$1700,17,0)</f>
        <v>-1.9636</v>
      </c>
      <c r="M28" s="66">
        <f t="shared" si="13"/>
        <v>13</v>
      </c>
      <c r="N28" s="65">
        <f>VLOOKUP($A28,'Return Data'!$B$7:$R$1700,14,0)</f>
        <v>1.9781</v>
      </c>
      <c r="O28" s="66">
        <f t="shared" si="14"/>
        <v>11</v>
      </c>
      <c r="P28" s="65">
        <f>VLOOKUP($A28,'Return Data'!$B$7:$R$1700,15,0)</f>
        <v>8.2504000000000008</v>
      </c>
      <c r="Q28" s="66">
        <f t="shared" si="15"/>
        <v>5</v>
      </c>
      <c r="R28" s="65">
        <f>VLOOKUP($A28,'Return Data'!$B$7:$R$1700,16,0)</f>
        <v>16.165299999999998</v>
      </c>
      <c r="S28" s="67">
        <f t="shared" si="4"/>
        <v>3</v>
      </c>
    </row>
    <row r="29" spans="1:19" x14ac:dyDescent="0.3">
      <c r="A29" s="63" t="s">
        <v>962</v>
      </c>
      <c r="B29" s="64">
        <f>VLOOKUP($A29,'Return Data'!$B$7:$R$1700,3,0)</f>
        <v>44015</v>
      </c>
      <c r="C29" s="65">
        <f>VLOOKUP($A29,'Return Data'!$B$7:$R$1700,4,0)</f>
        <v>39.284700000000001</v>
      </c>
      <c r="D29" s="65">
        <f>VLOOKUP($A29,'Return Data'!$B$7:$R$1700,10,0)</f>
        <v>29.9815</v>
      </c>
      <c r="E29" s="66">
        <f t="shared" si="0"/>
        <v>6</v>
      </c>
      <c r="F29" s="65">
        <f>VLOOKUP($A29,'Return Data'!$B$7:$R$1700,11,0)</f>
        <v>1.7918000000000001</v>
      </c>
      <c r="G29" s="66">
        <f t="shared" si="10"/>
        <v>1</v>
      </c>
      <c r="H29" s="65">
        <f>VLOOKUP($A29,'Return Data'!$B$7:$R$1700,12,0)</f>
        <v>6.8395999999999999</v>
      </c>
      <c r="I29" s="66">
        <f t="shared" si="11"/>
        <v>1</v>
      </c>
      <c r="J29" s="65">
        <f>VLOOKUP($A29,'Return Data'!$B$7:$R$1700,13,0)</f>
        <v>3.7403</v>
      </c>
      <c r="K29" s="66">
        <f t="shared" si="12"/>
        <v>1</v>
      </c>
      <c r="L29" s="65">
        <f>VLOOKUP($A29,'Return Data'!$B$7:$R$1700,17,0)</f>
        <v>3.5918999999999999</v>
      </c>
      <c r="M29" s="66">
        <f t="shared" si="13"/>
        <v>3</v>
      </c>
      <c r="N29" s="65">
        <f>VLOOKUP($A29,'Return Data'!$B$7:$R$1700,14,0)</f>
        <v>2.3969</v>
      </c>
      <c r="O29" s="66">
        <f t="shared" si="14"/>
        <v>10</v>
      </c>
      <c r="P29" s="65">
        <f>VLOOKUP($A29,'Return Data'!$B$7:$R$1700,15,0)</f>
        <v>9.1109000000000009</v>
      </c>
      <c r="Q29" s="66">
        <f t="shared" si="15"/>
        <v>3</v>
      </c>
      <c r="R29" s="65">
        <f>VLOOKUP($A29,'Return Data'!$B$7:$R$1700,16,0)</f>
        <v>14.198600000000001</v>
      </c>
      <c r="S29" s="67">
        <f t="shared" si="4"/>
        <v>4</v>
      </c>
    </row>
    <row r="30" spans="1:19" x14ac:dyDescent="0.3">
      <c r="A30" s="63" t="s">
        <v>963</v>
      </c>
      <c r="B30" s="64">
        <f>VLOOKUP($A30,'Return Data'!$B$7:$R$1700,3,0)</f>
        <v>44015</v>
      </c>
      <c r="C30" s="65">
        <f>VLOOKUP($A30,'Return Data'!$B$7:$R$1700,4,0)</f>
        <v>132.54207673593999</v>
      </c>
      <c r="D30" s="65">
        <f>VLOOKUP($A30,'Return Data'!$B$7:$R$1700,10,0)</f>
        <v>27.895399999999999</v>
      </c>
      <c r="E30" s="66">
        <f t="shared" si="0"/>
        <v>13</v>
      </c>
      <c r="F30" s="65">
        <f>VLOOKUP($A30,'Return Data'!$B$7:$R$1700,11,0)</f>
        <v>-12.601900000000001</v>
      </c>
      <c r="G30" s="66">
        <f t="shared" si="10"/>
        <v>15</v>
      </c>
      <c r="H30" s="65">
        <f>VLOOKUP($A30,'Return Data'!$B$7:$R$1700,12,0)</f>
        <v>-5.5042999999999997</v>
      </c>
      <c r="I30" s="66">
        <f t="shared" si="11"/>
        <v>14</v>
      </c>
      <c r="J30" s="65">
        <f>VLOOKUP($A30,'Return Data'!$B$7:$R$1700,13,0)</f>
        <v>-10.154199999999999</v>
      </c>
      <c r="K30" s="66">
        <f t="shared" si="12"/>
        <v>16</v>
      </c>
      <c r="L30" s="65">
        <f>VLOOKUP($A30,'Return Data'!$B$7:$R$1700,17,0)</f>
        <v>-0.57020000000000004</v>
      </c>
      <c r="M30" s="66">
        <f t="shared" si="13"/>
        <v>10</v>
      </c>
      <c r="N30" s="65">
        <f>VLOOKUP($A30,'Return Data'!$B$7:$R$1700,14,0)</f>
        <v>1.6433</v>
      </c>
      <c r="O30" s="66">
        <f t="shared" si="14"/>
        <v>12</v>
      </c>
      <c r="P30" s="65">
        <f>VLOOKUP($A30,'Return Data'!$B$7:$R$1700,15,0)</f>
        <v>5.2026000000000003</v>
      </c>
      <c r="Q30" s="66">
        <f t="shared" si="15"/>
        <v>13</v>
      </c>
      <c r="R30" s="65">
        <f>VLOOKUP($A30,'Return Data'!$B$7:$R$1700,16,0)</f>
        <v>12.1454</v>
      </c>
      <c r="S30" s="67">
        <f t="shared" si="4"/>
        <v>10</v>
      </c>
    </row>
    <row r="31" spans="1:19" x14ac:dyDescent="0.3">
      <c r="A31" s="63" t="s">
        <v>966</v>
      </c>
      <c r="B31" s="64">
        <f>VLOOKUP($A31,'Return Data'!$B$7:$R$1700,3,0)</f>
        <v>44015</v>
      </c>
      <c r="C31" s="65">
        <f>VLOOKUP($A31,'Return Data'!$B$7:$R$1700,4,0)</f>
        <v>32.697699999999998</v>
      </c>
      <c r="D31" s="65">
        <f>VLOOKUP($A31,'Return Data'!$B$7:$R$1700,10,0)</f>
        <v>25.241599999999998</v>
      </c>
      <c r="E31" s="66">
        <f t="shared" si="0"/>
        <v>20</v>
      </c>
      <c r="F31" s="65">
        <f>VLOOKUP($A31,'Return Data'!$B$7:$R$1700,11,0)</f>
        <v>-16.0288</v>
      </c>
      <c r="G31" s="66">
        <f t="shared" si="10"/>
        <v>25</v>
      </c>
      <c r="H31" s="65">
        <f>VLOOKUP($A31,'Return Data'!$B$7:$R$1700,12,0)</f>
        <v>-10.125999999999999</v>
      </c>
      <c r="I31" s="66">
        <f t="shared" si="11"/>
        <v>23</v>
      </c>
      <c r="J31" s="65">
        <f>VLOOKUP($A31,'Return Data'!$B$7:$R$1700,13,0)</f>
        <v>-11.5365</v>
      </c>
      <c r="K31" s="66">
        <f t="shared" si="12"/>
        <v>17</v>
      </c>
      <c r="L31" s="65">
        <f>VLOOKUP($A31,'Return Data'!$B$7:$R$1700,17,0)</f>
        <v>-1.7384999999999999</v>
      </c>
      <c r="M31" s="66">
        <f t="shared" si="13"/>
        <v>12</v>
      </c>
      <c r="N31" s="65">
        <f>VLOOKUP($A31,'Return Data'!$B$7:$R$1700,14,0)</f>
        <v>3.0381</v>
      </c>
      <c r="O31" s="66">
        <f t="shared" si="14"/>
        <v>7</v>
      </c>
      <c r="P31" s="65">
        <f>VLOOKUP($A31,'Return Data'!$B$7:$R$1700,15,0)</f>
        <v>6.8826000000000001</v>
      </c>
      <c r="Q31" s="66">
        <f t="shared" si="15"/>
        <v>10</v>
      </c>
      <c r="R31" s="65">
        <f>VLOOKUP($A31,'Return Data'!$B$7:$R$1700,16,0)</f>
        <v>10.609400000000001</v>
      </c>
      <c r="S31" s="67">
        <f t="shared" si="4"/>
        <v>12</v>
      </c>
    </row>
    <row r="32" spans="1:19" x14ac:dyDescent="0.3">
      <c r="A32" s="63" t="s">
        <v>968</v>
      </c>
      <c r="B32" s="64">
        <f>VLOOKUP($A32,'Return Data'!$B$7:$R$1700,3,0)</f>
        <v>44015</v>
      </c>
      <c r="C32" s="65">
        <f>VLOOKUP($A32,'Return Data'!$B$7:$R$1700,4,0)</f>
        <v>214.7921</v>
      </c>
      <c r="D32" s="65">
        <f>VLOOKUP($A32,'Return Data'!$B$7:$R$1700,10,0)</f>
        <v>28.85</v>
      </c>
      <c r="E32" s="66">
        <f t="shared" si="0"/>
        <v>9</v>
      </c>
      <c r="F32" s="65">
        <f>VLOOKUP($A32,'Return Data'!$B$7:$R$1700,11,0)</f>
        <v>-10.593500000000001</v>
      </c>
      <c r="G32" s="66">
        <f t="shared" si="10"/>
        <v>9</v>
      </c>
      <c r="H32" s="65">
        <f>VLOOKUP($A32,'Return Data'!$B$7:$R$1700,12,0)</f>
        <v>-3.5897999999999999</v>
      </c>
      <c r="I32" s="66">
        <f t="shared" si="11"/>
        <v>7</v>
      </c>
      <c r="J32" s="65">
        <f>VLOOKUP($A32,'Return Data'!$B$7:$R$1700,13,0)</f>
        <v>-6.6902999999999997</v>
      </c>
      <c r="K32" s="66">
        <f t="shared" si="12"/>
        <v>10</v>
      </c>
      <c r="L32" s="65">
        <f>VLOOKUP($A32,'Return Data'!$B$7:$R$1700,17,0)</f>
        <v>3.9996999999999998</v>
      </c>
      <c r="M32" s="66">
        <f t="shared" si="13"/>
        <v>2</v>
      </c>
      <c r="N32" s="65">
        <f>VLOOKUP($A32,'Return Data'!$B$7:$R$1700,14,0)</f>
        <v>3.8075000000000001</v>
      </c>
      <c r="O32" s="66">
        <f t="shared" si="14"/>
        <v>4</v>
      </c>
      <c r="P32" s="65">
        <f>VLOOKUP($A32,'Return Data'!$B$7:$R$1700,15,0)</f>
        <v>6.9978999999999996</v>
      </c>
      <c r="Q32" s="66">
        <f t="shared" si="15"/>
        <v>9</v>
      </c>
      <c r="R32" s="65">
        <f>VLOOKUP($A32,'Return Data'!$B$7:$R$1700,16,0)</f>
        <v>12.490600000000001</v>
      </c>
      <c r="S32" s="67">
        <f t="shared" si="4"/>
        <v>8</v>
      </c>
    </row>
    <row r="33" spans="1:19" x14ac:dyDescent="0.3">
      <c r="A33" s="63" t="s">
        <v>969</v>
      </c>
      <c r="B33" s="64">
        <f>VLOOKUP($A33,'Return Data'!$B$7:$R$1700,3,0)</f>
        <v>44015</v>
      </c>
      <c r="C33" s="65">
        <f>VLOOKUP($A33,'Return Data'!$B$7:$R$1700,4,0)</f>
        <v>9.49</v>
      </c>
      <c r="D33" s="65">
        <f>VLOOKUP($A33,'Return Data'!$B$7:$R$1700,10,0)</f>
        <v>31.077300000000001</v>
      </c>
      <c r="E33" s="66">
        <f t="shared" si="0"/>
        <v>4</v>
      </c>
      <c r="F33" s="65">
        <f>VLOOKUP($A33,'Return Data'!$B$7:$R$1700,11,0)</f>
        <v>-6.0396000000000001</v>
      </c>
      <c r="G33" s="66">
        <f t="shared" si="10"/>
        <v>3</v>
      </c>
      <c r="H33" s="65"/>
      <c r="I33" s="66"/>
      <c r="J33" s="65"/>
      <c r="K33" s="66"/>
      <c r="L33" s="65"/>
      <c r="M33" s="66"/>
      <c r="N33" s="65"/>
      <c r="O33" s="66"/>
      <c r="P33" s="65"/>
      <c r="Q33" s="66"/>
      <c r="R33" s="65">
        <f>VLOOKUP($A33,'Return Data'!$B$7:$R$1700,16,0)</f>
        <v>-5.0999999999999996</v>
      </c>
      <c r="S33" s="67">
        <f t="shared" si="4"/>
        <v>24</v>
      </c>
    </row>
    <row r="34" spans="1:19" x14ac:dyDescent="0.3">
      <c r="A34" s="63" t="s">
        <v>971</v>
      </c>
      <c r="B34" s="64">
        <f>VLOOKUP($A34,'Return Data'!$B$7:$R$1700,3,0)</f>
        <v>44015</v>
      </c>
      <c r="C34" s="65">
        <f>VLOOKUP($A34,'Return Data'!$B$7:$R$1700,4,0)</f>
        <v>55.514899999999997</v>
      </c>
      <c r="D34" s="65">
        <f>VLOOKUP($A34,'Return Data'!$B$7:$R$1700,10,0)</f>
        <v>31.617100000000001</v>
      </c>
      <c r="E34" s="66">
        <f t="shared" si="0"/>
        <v>3</v>
      </c>
      <c r="F34" s="65">
        <f>VLOOKUP($A34,'Return Data'!$B$7:$R$1700,11,0)</f>
        <v>-14.053900000000001</v>
      </c>
      <c r="G34" s="66">
        <f t="shared" si="10"/>
        <v>19</v>
      </c>
      <c r="H34" s="65">
        <f>VLOOKUP($A34,'Return Data'!$B$7:$R$1700,12,0)</f>
        <v>-6.8305999999999996</v>
      </c>
      <c r="I34" s="66">
        <f>RANK(H34,H$8:H$34,0)</f>
        <v>17</v>
      </c>
      <c r="J34" s="65">
        <f>VLOOKUP($A34,'Return Data'!$B$7:$R$1700,13,0)</f>
        <v>-14.276899999999999</v>
      </c>
      <c r="K34" s="66">
        <f>RANK(J34,J$8:J$34,0)</f>
        <v>20</v>
      </c>
      <c r="L34" s="65">
        <f>VLOOKUP($A34,'Return Data'!$B$7:$R$1700,17,0)</f>
        <v>-5.6252000000000004</v>
      </c>
      <c r="M34" s="66">
        <f>RANK(L34,L$8:L$34,0)</f>
        <v>21</v>
      </c>
      <c r="N34" s="65">
        <f>VLOOKUP($A34,'Return Data'!$B$7:$R$1700,14,0)</f>
        <v>-2.6225000000000001</v>
      </c>
      <c r="O34" s="66">
        <f>RANK(N34,N$8:N$34,0)</f>
        <v>20</v>
      </c>
      <c r="P34" s="65">
        <f>VLOOKUP($A34,'Return Data'!$B$7:$R$1700,15,0)</f>
        <v>2.1858</v>
      </c>
      <c r="Q34" s="66">
        <f>RANK(P34,P$8:P$34,0)</f>
        <v>18</v>
      </c>
      <c r="R34" s="65">
        <f>VLOOKUP($A34,'Return Data'!$B$7:$R$1700,16,0)</f>
        <v>7.8636999999999997</v>
      </c>
      <c r="S34" s="67">
        <f t="shared" si="4"/>
        <v>21</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27.496833333333338</v>
      </c>
      <c r="E36" s="74"/>
      <c r="F36" s="75">
        <f>AVERAGE(F8:F34)</f>
        <v>-11.394946153846153</v>
      </c>
      <c r="G36" s="74"/>
      <c r="H36" s="75">
        <f>AVERAGE(H8:H34)</f>
        <v>-4.6040541666666668</v>
      </c>
      <c r="I36" s="74"/>
      <c r="J36" s="75">
        <f>AVERAGE(J8:J34)</f>
        <v>-8.2552875000000014</v>
      </c>
      <c r="K36" s="74"/>
      <c r="L36" s="75">
        <f>AVERAGE(L8:L34)</f>
        <v>-1.2656818181818181</v>
      </c>
      <c r="M36" s="74"/>
      <c r="N36" s="75">
        <f>AVERAGE(N8:N34)</f>
        <v>1.1840727272727274</v>
      </c>
      <c r="O36" s="74"/>
      <c r="P36" s="75">
        <f>AVERAGE(P8:P34)</f>
        <v>6.0613000000000001</v>
      </c>
      <c r="Q36" s="74"/>
      <c r="R36" s="75">
        <f>AVERAGE(R8:R34)</f>
        <v>8.7440518518518537</v>
      </c>
      <c r="S36" s="76"/>
    </row>
    <row r="37" spans="1:19" x14ac:dyDescent="0.3">
      <c r="A37" s="73" t="s">
        <v>28</v>
      </c>
      <c r="B37" s="74"/>
      <c r="C37" s="74"/>
      <c r="D37" s="75">
        <f>MIN(D8:D34)</f>
        <v>21.5931</v>
      </c>
      <c r="E37" s="74"/>
      <c r="F37" s="75">
        <f>MIN(F8:F34)</f>
        <v>-18.2668</v>
      </c>
      <c r="G37" s="74"/>
      <c r="H37" s="75">
        <f>MIN(H8:H34)</f>
        <v>-12.811999999999999</v>
      </c>
      <c r="I37" s="74"/>
      <c r="J37" s="75">
        <f>MIN(J8:J34)</f>
        <v>-18.202000000000002</v>
      </c>
      <c r="K37" s="74"/>
      <c r="L37" s="75">
        <f>MIN(L8:L34)</f>
        <v>-7.8552999999999997</v>
      </c>
      <c r="M37" s="74"/>
      <c r="N37" s="75">
        <f>MIN(N8:N34)</f>
        <v>-4.1784999999999997</v>
      </c>
      <c r="O37" s="74"/>
      <c r="P37" s="75">
        <f>MIN(P8:P34)</f>
        <v>1.1947000000000001</v>
      </c>
      <c r="Q37" s="74"/>
      <c r="R37" s="75">
        <f>MIN(R8:R34)</f>
        <v>-8.2910000000000004</v>
      </c>
      <c r="S37" s="76"/>
    </row>
    <row r="38" spans="1:19" ht="15" thickBot="1" x14ac:dyDescent="0.35">
      <c r="A38" s="77" t="s">
        <v>29</v>
      </c>
      <c r="B38" s="78"/>
      <c r="C38" s="78"/>
      <c r="D38" s="79">
        <f>MAX(D8:D34)</f>
        <v>32.8354</v>
      </c>
      <c r="E38" s="78"/>
      <c r="F38" s="79">
        <f>MAX(F8:F34)</f>
        <v>1.7918000000000001</v>
      </c>
      <c r="G38" s="78"/>
      <c r="H38" s="79">
        <f>MAX(H8:H34)</f>
        <v>6.8395999999999999</v>
      </c>
      <c r="I38" s="78"/>
      <c r="J38" s="79">
        <f>MAX(J8:J34)</f>
        <v>3.7403</v>
      </c>
      <c r="K38" s="78"/>
      <c r="L38" s="79">
        <f>MAX(L8:L34)</f>
        <v>6.4261999999999997</v>
      </c>
      <c r="M38" s="78"/>
      <c r="N38" s="79">
        <f>MAX(N8:N34)</f>
        <v>5.8056999999999999</v>
      </c>
      <c r="O38" s="78"/>
      <c r="P38" s="79">
        <f>MAX(P8:P34)</f>
        <v>12.695399999999999</v>
      </c>
      <c r="Q38" s="78"/>
      <c r="R38" s="79">
        <f>MAX(R8:R34)</f>
        <v>20.494399999999999</v>
      </c>
      <c r="S38" s="80"/>
    </row>
    <row r="39" spans="1:19" x14ac:dyDescent="0.3">
      <c r="A39" s="112" t="s">
        <v>433</v>
      </c>
    </row>
    <row r="40" spans="1:19" x14ac:dyDescent="0.3">
      <c r="A40" s="14" t="s">
        <v>340</v>
      </c>
    </row>
  </sheetData>
  <sheetProtection algorithmName="SHA-512" hashValue="8i+7tTGoarb4Nl9qWkCP1MQMltMo+9BDiDN652Iu3yBHt7FqS+9iwfU6t5KLvARkIuolBf8IvmrXggScYTDYNQ==" saltValue="BUzKAMGCywgSOkSaufhE9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10338A8-A923-48A5-82F6-A4942886AD2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dimension ref="A1:T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1657</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919</v>
      </c>
      <c r="B8" s="64">
        <f>VLOOKUP($A8,'Return Data'!$B$7:$R$1700,3,0)</f>
        <v>44015</v>
      </c>
      <c r="C8" s="65">
        <f>VLOOKUP($A8,'Return Data'!$B$7:$R$1700,4,0)</f>
        <v>438.79807769860599</v>
      </c>
      <c r="D8" s="65">
        <f>VLOOKUP($A8,'Return Data'!$B$7:$R$1700,10,0)</f>
        <v>28.7379</v>
      </c>
      <c r="E8" s="66">
        <f t="shared" ref="E8:E34" si="0">RANK(D8,D$8:D$34,0)</f>
        <v>8</v>
      </c>
      <c r="F8" s="65">
        <f>VLOOKUP($A8,'Return Data'!$B$7:$R$1700,11,0)</f>
        <v>-13.821099999999999</v>
      </c>
      <c r="G8" s="66">
        <f t="shared" ref="G8:G23" si="1">RANK(F8,F$8:F$34,0)</f>
        <v>17</v>
      </c>
      <c r="H8" s="65">
        <f>VLOOKUP($A8,'Return Data'!$B$7:$R$1700,12,0)</f>
        <v>-5.4711999999999996</v>
      </c>
      <c r="I8" s="66">
        <f t="shared" ref="I8:I23" si="2">RANK(H8,H$8:H$34,0)</f>
        <v>11</v>
      </c>
      <c r="J8" s="65">
        <f>VLOOKUP($A8,'Return Data'!$B$7:$R$1700,13,0)</f>
        <v>-11.689399999999999</v>
      </c>
      <c r="K8" s="66">
        <f t="shared" ref="K8:K23" si="3">RANK(J8,J$8:J$34,0)</f>
        <v>16</v>
      </c>
      <c r="L8" s="65">
        <f>VLOOKUP($A8,'Return Data'!$B$7:$R$1700,17,0)</f>
        <v>-5.5838999999999999</v>
      </c>
      <c r="M8" s="66">
        <f>RANK(L8,L$8:L$34,0)</f>
        <v>18</v>
      </c>
      <c r="N8" s="65">
        <f>VLOOKUP($A8,'Return Data'!$B$7:$R$1700,14,0)</f>
        <v>-2.758</v>
      </c>
      <c r="O8" s="66">
        <f>RANK(N8,N$8:N$34,0)</f>
        <v>19</v>
      </c>
      <c r="P8" s="65">
        <f>VLOOKUP($A8,'Return Data'!$B$7:$R$1700,15,0)</f>
        <v>3.8237000000000001</v>
      </c>
      <c r="Q8" s="66">
        <f>RANK(P8,P$8:P$34,0)</f>
        <v>14</v>
      </c>
      <c r="R8" s="65">
        <f>VLOOKUP($A8,'Return Data'!$B$7:$R$1700,16,0)</f>
        <v>16.0716</v>
      </c>
      <c r="S8" s="67">
        <f t="shared" ref="S8:S34" si="4">RANK(R8,R$8:R$34,0)</f>
        <v>7</v>
      </c>
    </row>
    <row r="9" spans="1:20" x14ac:dyDescent="0.3">
      <c r="A9" s="63" t="s">
        <v>922</v>
      </c>
      <c r="B9" s="64">
        <f>VLOOKUP($A9,'Return Data'!$B$7:$R$1700,3,0)</f>
        <v>44015</v>
      </c>
      <c r="C9" s="65">
        <f>VLOOKUP($A9,'Return Data'!$B$7:$R$1700,4,0)</f>
        <v>11.31</v>
      </c>
      <c r="D9" s="65">
        <f>VLOOKUP($A9,'Return Data'!$B$7:$R$1700,10,0)</f>
        <v>24.5595</v>
      </c>
      <c r="E9" s="66">
        <f t="shared" si="0"/>
        <v>24</v>
      </c>
      <c r="F9" s="65">
        <f>VLOOKUP($A9,'Return Data'!$B$7:$R$1700,11,0)</f>
        <v>-5.1970000000000001</v>
      </c>
      <c r="G9" s="66">
        <f t="shared" si="1"/>
        <v>2</v>
      </c>
      <c r="H9" s="65">
        <f>VLOOKUP($A9,'Return Data'!$B$7:$R$1700,12,0)</f>
        <v>2.2604000000000002</v>
      </c>
      <c r="I9" s="66">
        <f t="shared" si="2"/>
        <v>2</v>
      </c>
      <c r="J9" s="65">
        <f>VLOOKUP($A9,'Return Data'!$B$7:$R$1700,13,0)</f>
        <v>1.0724</v>
      </c>
      <c r="K9" s="66">
        <f t="shared" si="3"/>
        <v>2</v>
      </c>
      <c r="L9" s="65"/>
      <c r="M9" s="66"/>
      <c r="N9" s="65"/>
      <c r="O9" s="66"/>
      <c r="P9" s="65"/>
      <c r="Q9" s="66"/>
      <c r="R9" s="65">
        <f>VLOOKUP($A9,'Return Data'!$B$7:$R$1700,16,0)</f>
        <v>7.5162000000000004</v>
      </c>
      <c r="S9" s="67">
        <f t="shared" si="4"/>
        <v>21</v>
      </c>
    </row>
    <row r="10" spans="1:20" x14ac:dyDescent="0.3">
      <c r="A10" s="63" t="s">
        <v>924</v>
      </c>
      <c r="B10" s="64">
        <f>VLOOKUP($A10,'Return Data'!$B$7:$R$1700,3,0)</f>
        <v>44015</v>
      </c>
      <c r="C10" s="65">
        <f>VLOOKUP($A10,'Return Data'!$B$7:$R$1700,4,0)</f>
        <v>31.87</v>
      </c>
      <c r="D10" s="65">
        <f>VLOOKUP($A10,'Return Data'!$B$7:$R$1700,10,0)</f>
        <v>22.200900000000001</v>
      </c>
      <c r="E10" s="66">
        <f t="shared" si="0"/>
        <v>26</v>
      </c>
      <c r="F10" s="65">
        <f>VLOOKUP($A10,'Return Data'!$B$7:$R$1700,11,0)</f>
        <v>-10.6532</v>
      </c>
      <c r="G10" s="66">
        <f t="shared" si="1"/>
        <v>8</v>
      </c>
      <c r="H10" s="65">
        <f>VLOOKUP($A10,'Return Data'!$B$7:$R$1700,12,0)</f>
        <v>-5.1769999999999996</v>
      </c>
      <c r="I10" s="66">
        <f t="shared" si="2"/>
        <v>9</v>
      </c>
      <c r="J10" s="65">
        <f>VLOOKUP($A10,'Return Data'!$B$7:$R$1700,13,0)</f>
        <v>-7.2198000000000002</v>
      </c>
      <c r="K10" s="66">
        <f t="shared" si="3"/>
        <v>8</v>
      </c>
      <c r="L10" s="65">
        <f>VLOOKUP($A10,'Return Data'!$B$7:$R$1700,17,0)</f>
        <v>-5.6407999999999996</v>
      </c>
      <c r="M10" s="66">
        <f t="shared" ref="M10:M16" si="5">RANK(L10,L$8:L$34,0)</f>
        <v>19</v>
      </c>
      <c r="N10" s="65">
        <f>VLOOKUP($A10,'Return Data'!$B$7:$R$1700,14,0)</f>
        <v>-1.0437000000000001</v>
      </c>
      <c r="O10" s="66">
        <f t="shared" ref="O10:O16" si="6">RANK(N10,N$8:N$34,0)</f>
        <v>13</v>
      </c>
      <c r="P10" s="65">
        <f>VLOOKUP($A10,'Return Data'!$B$7:$R$1700,15,0)</f>
        <v>2.782</v>
      </c>
      <c r="Q10" s="66">
        <f>RANK(P10,P$8:P$34,0)</f>
        <v>17</v>
      </c>
      <c r="R10" s="65">
        <f>VLOOKUP($A10,'Return Data'!$B$7:$R$1700,16,0)</f>
        <v>10.4076</v>
      </c>
      <c r="S10" s="67">
        <f t="shared" si="4"/>
        <v>14</v>
      </c>
    </row>
    <row r="11" spans="1:20" x14ac:dyDescent="0.3">
      <c r="A11" s="63" t="s">
        <v>926</v>
      </c>
      <c r="B11" s="64">
        <f>VLOOKUP($A11,'Return Data'!$B$7:$R$1700,3,0)</f>
        <v>44015</v>
      </c>
      <c r="C11" s="65">
        <f>VLOOKUP($A11,'Return Data'!$B$7:$R$1700,4,0)</f>
        <v>89.58</v>
      </c>
      <c r="D11" s="65">
        <f>VLOOKUP($A11,'Return Data'!$B$7:$R$1700,10,0)</f>
        <v>25.885300000000001</v>
      </c>
      <c r="E11" s="66">
        <f t="shared" si="0"/>
        <v>18</v>
      </c>
      <c r="F11" s="65">
        <f>VLOOKUP($A11,'Return Data'!$B$7:$R$1700,11,0)</f>
        <v>-7.8868999999999998</v>
      </c>
      <c r="G11" s="66">
        <f t="shared" si="1"/>
        <v>4</v>
      </c>
      <c r="H11" s="65">
        <f>VLOOKUP($A11,'Return Data'!$B$7:$R$1700,12,0)</f>
        <v>-0.16719999999999999</v>
      </c>
      <c r="I11" s="66">
        <f t="shared" si="2"/>
        <v>4</v>
      </c>
      <c r="J11" s="65">
        <f>VLOOKUP($A11,'Return Data'!$B$7:$R$1700,13,0)</f>
        <v>-5.6952999999999996</v>
      </c>
      <c r="K11" s="66">
        <f t="shared" si="3"/>
        <v>5</v>
      </c>
      <c r="L11" s="65">
        <f>VLOOKUP($A11,'Return Data'!$B$7:$R$1700,17,0)</f>
        <v>-0.80400000000000005</v>
      </c>
      <c r="M11" s="66">
        <f t="shared" si="5"/>
        <v>8</v>
      </c>
      <c r="N11" s="65">
        <f>VLOOKUP($A11,'Return Data'!$B$7:$R$1700,14,0)</f>
        <v>1.847</v>
      </c>
      <c r="O11" s="66">
        <f t="shared" si="6"/>
        <v>8</v>
      </c>
      <c r="P11" s="65">
        <f>VLOOKUP($A11,'Return Data'!$B$7:$R$1700,15,0)</f>
        <v>8.3073999999999995</v>
      </c>
      <c r="Q11" s="66">
        <f>RANK(P11,P$8:P$34,0)</f>
        <v>3</v>
      </c>
      <c r="R11" s="65">
        <f>VLOOKUP($A11,'Return Data'!$B$7:$R$1700,16,0)</f>
        <v>15.382899999999999</v>
      </c>
      <c r="S11" s="67">
        <f t="shared" si="4"/>
        <v>8</v>
      </c>
    </row>
    <row r="12" spans="1:20" x14ac:dyDescent="0.3">
      <c r="A12" s="63" t="s">
        <v>928</v>
      </c>
      <c r="B12" s="64">
        <f>VLOOKUP($A12,'Return Data'!$B$7:$R$1700,3,0)</f>
        <v>44015</v>
      </c>
      <c r="C12" s="65">
        <f>VLOOKUP($A12,'Return Data'!$B$7:$R$1700,4,0)</f>
        <v>208.845</v>
      </c>
      <c r="D12" s="65">
        <f>VLOOKUP($A12,'Return Data'!$B$7:$R$1700,10,0)</f>
        <v>30.459599999999998</v>
      </c>
      <c r="E12" s="66">
        <f t="shared" si="0"/>
        <v>5</v>
      </c>
      <c r="F12" s="65">
        <f>VLOOKUP($A12,'Return Data'!$B$7:$R$1700,11,0)</f>
        <v>-11.3584</v>
      </c>
      <c r="G12" s="66">
        <f t="shared" si="1"/>
        <v>10</v>
      </c>
      <c r="H12" s="65">
        <f>VLOOKUP($A12,'Return Data'!$B$7:$R$1700,12,0)</f>
        <v>-5.2393000000000001</v>
      </c>
      <c r="I12" s="66">
        <f t="shared" si="2"/>
        <v>10</v>
      </c>
      <c r="J12" s="65">
        <f>VLOOKUP($A12,'Return Data'!$B$7:$R$1700,13,0)</f>
        <v>-6.1041999999999996</v>
      </c>
      <c r="K12" s="66">
        <f t="shared" si="3"/>
        <v>7</v>
      </c>
      <c r="L12" s="65">
        <f>VLOOKUP($A12,'Return Data'!$B$7:$R$1700,17,0)</f>
        <v>0.37940000000000002</v>
      </c>
      <c r="M12" s="66">
        <f t="shared" si="5"/>
        <v>5</v>
      </c>
      <c r="N12" s="65">
        <f>VLOOKUP($A12,'Return Data'!$B$7:$R$1700,14,0)</f>
        <v>1.7659</v>
      </c>
      <c r="O12" s="66">
        <f t="shared" si="6"/>
        <v>9</v>
      </c>
      <c r="P12" s="65">
        <f>VLOOKUP($A12,'Return Data'!$B$7:$R$1700,15,0)</f>
        <v>6.9217000000000004</v>
      </c>
      <c r="Q12" s="66">
        <f>RANK(P12,P$8:P$34,0)</f>
        <v>5</v>
      </c>
      <c r="R12" s="65">
        <f>VLOOKUP($A12,'Return Data'!$B$7:$R$1700,16,0)</f>
        <v>16.282800000000002</v>
      </c>
      <c r="S12" s="67">
        <f t="shared" si="4"/>
        <v>6</v>
      </c>
    </row>
    <row r="13" spans="1:20" x14ac:dyDescent="0.3">
      <c r="A13" s="63" t="s">
        <v>930</v>
      </c>
      <c r="B13" s="64">
        <f>VLOOKUP($A13,'Return Data'!$B$7:$R$1700,3,0)</f>
        <v>44015</v>
      </c>
      <c r="C13" s="65">
        <f>VLOOKUP($A13,'Return Data'!$B$7:$R$1700,4,0)</f>
        <v>29.306000000000001</v>
      </c>
      <c r="D13" s="65">
        <f>VLOOKUP($A13,'Return Data'!$B$7:$R$1700,10,0)</f>
        <v>22.799099999999999</v>
      </c>
      <c r="E13" s="66">
        <f t="shared" si="0"/>
        <v>25</v>
      </c>
      <c r="F13" s="65">
        <f>VLOOKUP($A13,'Return Data'!$B$7:$R$1700,11,0)</f>
        <v>-11.7821</v>
      </c>
      <c r="G13" s="66">
        <f t="shared" si="1"/>
        <v>12</v>
      </c>
      <c r="H13" s="65">
        <f>VLOOKUP($A13,'Return Data'!$B$7:$R$1700,12,0)</f>
        <v>-5.6532</v>
      </c>
      <c r="I13" s="66">
        <f t="shared" si="2"/>
        <v>12</v>
      </c>
      <c r="J13" s="65">
        <f>VLOOKUP($A13,'Return Data'!$B$7:$R$1700,13,0)</f>
        <v>-8.9903999999999993</v>
      </c>
      <c r="K13" s="66">
        <f t="shared" si="3"/>
        <v>12</v>
      </c>
      <c r="L13" s="65">
        <f>VLOOKUP($A13,'Return Data'!$B$7:$R$1700,17,0)</f>
        <v>-1.8005</v>
      </c>
      <c r="M13" s="66">
        <f t="shared" si="5"/>
        <v>10</v>
      </c>
      <c r="N13" s="65">
        <f>VLOOKUP($A13,'Return Data'!$B$7:$R$1700,14,0)</f>
        <v>2.9500999999999999</v>
      </c>
      <c r="O13" s="66">
        <f t="shared" si="6"/>
        <v>3</v>
      </c>
      <c r="P13" s="65">
        <f>VLOOKUP($A13,'Return Data'!$B$7:$R$1700,15,0)</f>
        <v>4.9953000000000003</v>
      </c>
      <c r="Q13" s="66">
        <f>RANK(P13,P$8:P$34,0)</f>
        <v>11</v>
      </c>
      <c r="R13" s="65">
        <f>VLOOKUP($A13,'Return Data'!$B$7:$R$1700,16,0)</f>
        <v>8.5792000000000002</v>
      </c>
      <c r="S13" s="67">
        <f t="shared" si="4"/>
        <v>19</v>
      </c>
    </row>
    <row r="14" spans="1:20" x14ac:dyDescent="0.3">
      <c r="A14" s="63" t="s">
        <v>932</v>
      </c>
      <c r="B14" s="64">
        <f>VLOOKUP($A14,'Return Data'!$B$7:$R$1700,3,0)</f>
        <v>44015</v>
      </c>
      <c r="C14" s="65">
        <f>VLOOKUP($A14,'Return Data'!$B$7:$R$1700,4,0)</f>
        <v>13.4947</v>
      </c>
      <c r="D14" s="65">
        <f>VLOOKUP($A14,'Return Data'!$B$7:$R$1700,10,0)</f>
        <v>26.706</v>
      </c>
      <c r="E14" s="66">
        <f t="shared" si="0"/>
        <v>15</v>
      </c>
      <c r="F14" s="65">
        <f>VLOOKUP($A14,'Return Data'!$B$7:$R$1700,11,0)</f>
        <v>-15.163399999999999</v>
      </c>
      <c r="G14" s="66">
        <f t="shared" si="1"/>
        <v>21</v>
      </c>
      <c r="H14" s="65">
        <f>VLOOKUP($A14,'Return Data'!$B$7:$R$1700,12,0)</f>
        <v>-10.666</v>
      </c>
      <c r="I14" s="66">
        <f t="shared" si="2"/>
        <v>22</v>
      </c>
      <c r="J14" s="65">
        <f>VLOOKUP($A14,'Return Data'!$B$7:$R$1700,13,0)</f>
        <v>-14.322100000000001</v>
      </c>
      <c r="K14" s="66">
        <f t="shared" si="3"/>
        <v>18</v>
      </c>
      <c r="L14" s="65">
        <f>VLOOKUP($A14,'Return Data'!$B$7:$R$1700,17,0)</f>
        <v>-3.0556000000000001</v>
      </c>
      <c r="M14" s="66">
        <f t="shared" si="5"/>
        <v>13</v>
      </c>
      <c r="N14" s="65">
        <f>VLOOKUP($A14,'Return Data'!$B$7:$R$1700,14,0)</f>
        <v>-1.4145000000000001</v>
      </c>
      <c r="O14" s="66">
        <f t="shared" si="6"/>
        <v>15</v>
      </c>
      <c r="P14" s="65"/>
      <c r="Q14" s="66"/>
      <c r="R14" s="65">
        <f>VLOOKUP($A14,'Return Data'!$B$7:$R$1700,16,0)</f>
        <v>6.7698999999999998</v>
      </c>
      <c r="S14" s="67">
        <f t="shared" si="4"/>
        <v>22</v>
      </c>
    </row>
    <row r="15" spans="1:20" x14ac:dyDescent="0.3">
      <c r="A15" s="63" t="s">
        <v>933</v>
      </c>
      <c r="B15" s="64">
        <f>VLOOKUP($A15,'Return Data'!$B$7:$R$1700,3,0)</f>
        <v>44015</v>
      </c>
      <c r="C15" s="65">
        <f>VLOOKUP($A15,'Return Data'!$B$7:$R$1700,4,0)</f>
        <v>65.565299999999993</v>
      </c>
      <c r="D15" s="65">
        <f>VLOOKUP($A15,'Return Data'!$B$7:$R$1700,10,0)</f>
        <v>31.479500000000002</v>
      </c>
      <c r="E15" s="66">
        <f t="shared" si="0"/>
        <v>2</v>
      </c>
      <c r="F15" s="65">
        <f>VLOOKUP($A15,'Return Data'!$B$7:$R$1700,11,0)</f>
        <v>-18.6813</v>
      </c>
      <c r="G15" s="66">
        <f t="shared" si="1"/>
        <v>26</v>
      </c>
      <c r="H15" s="65">
        <f>VLOOKUP($A15,'Return Data'!$B$7:$R$1700,12,0)</f>
        <v>-13.4435</v>
      </c>
      <c r="I15" s="66">
        <f t="shared" si="2"/>
        <v>24</v>
      </c>
      <c r="J15" s="65">
        <f>VLOOKUP($A15,'Return Data'!$B$7:$R$1700,13,0)</f>
        <v>-18.9343</v>
      </c>
      <c r="K15" s="66">
        <f t="shared" si="3"/>
        <v>24</v>
      </c>
      <c r="L15" s="65">
        <f>VLOOKUP($A15,'Return Data'!$B$7:$R$1700,17,0)</f>
        <v>-8.5922000000000001</v>
      </c>
      <c r="M15" s="66">
        <f t="shared" si="5"/>
        <v>22</v>
      </c>
      <c r="N15" s="65">
        <f>VLOOKUP($A15,'Return Data'!$B$7:$R$1700,14,0)</f>
        <v>-3.7584</v>
      </c>
      <c r="O15" s="66">
        <f t="shared" si="6"/>
        <v>21</v>
      </c>
      <c r="P15" s="65">
        <f>VLOOKUP($A15,'Return Data'!$B$7:$R$1700,15,0)</f>
        <v>0.73750000000000004</v>
      </c>
      <c r="Q15" s="66">
        <f>RANK(P15,P$8:P$34,0)</f>
        <v>20</v>
      </c>
      <c r="R15" s="65">
        <f>VLOOKUP($A15,'Return Data'!$B$7:$R$1700,16,0)</f>
        <v>13.0344</v>
      </c>
      <c r="S15" s="67">
        <f t="shared" si="4"/>
        <v>10</v>
      </c>
    </row>
    <row r="16" spans="1:20" x14ac:dyDescent="0.3">
      <c r="A16" s="63" t="s">
        <v>936</v>
      </c>
      <c r="B16" s="64">
        <f>VLOOKUP($A16,'Return Data'!$B$7:$R$1700,3,0)</f>
        <v>44015</v>
      </c>
      <c r="C16" s="65">
        <f>VLOOKUP($A16,'Return Data'!$B$7:$R$1700,4,0)</f>
        <v>133.551551060197</v>
      </c>
      <c r="D16" s="65">
        <f>VLOOKUP($A16,'Return Data'!$B$7:$R$1700,10,0)</f>
        <v>28.160299999999999</v>
      </c>
      <c r="E16" s="66">
        <f t="shared" si="0"/>
        <v>11</v>
      </c>
      <c r="F16" s="65">
        <f>VLOOKUP($A16,'Return Data'!$B$7:$R$1700,11,0)</f>
        <v>-15.339399999999999</v>
      </c>
      <c r="G16" s="66">
        <f t="shared" si="1"/>
        <v>22</v>
      </c>
      <c r="H16" s="65">
        <f>VLOOKUP($A16,'Return Data'!$B$7:$R$1700,12,0)</f>
        <v>-8.7308000000000003</v>
      </c>
      <c r="I16" s="66">
        <f t="shared" si="2"/>
        <v>18</v>
      </c>
      <c r="J16" s="65">
        <f>VLOOKUP($A16,'Return Data'!$B$7:$R$1700,13,0)</f>
        <v>-14.5215</v>
      </c>
      <c r="K16" s="66">
        <f t="shared" si="3"/>
        <v>19</v>
      </c>
      <c r="L16" s="65">
        <f>VLOOKUP($A16,'Return Data'!$B$7:$R$1700,17,0)</f>
        <v>-3.7671000000000001</v>
      </c>
      <c r="M16" s="66">
        <f t="shared" si="5"/>
        <v>14</v>
      </c>
      <c r="N16" s="65">
        <f>VLOOKUP($A16,'Return Data'!$B$7:$R$1700,14,0)</f>
        <v>-1.3757999999999999</v>
      </c>
      <c r="O16" s="66">
        <f t="shared" si="6"/>
        <v>14</v>
      </c>
      <c r="P16" s="65">
        <f>VLOOKUP($A16,'Return Data'!$B$7:$R$1700,15,0)</f>
        <v>1.6092</v>
      </c>
      <c r="Q16" s="66">
        <f>RANK(P16,P$8:P$34,0)</f>
        <v>19</v>
      </c>
      <c r="R16" s="65">
        <f>VLOOKUP($A16,'Return Data'!$B$7:$R$1700,16,0)</f>
        <v>10.320399999999999</v>
      </c>
      <c r="S16" s="67">
        <f t="shared" si="4"/>
        <v>15</v>
      </c>
    </row>
    <row r="17" spans="1:19" x14ac:dyDescent="0.3">
      <c r="A17" s="63" t="s">
        <v>938</v>
      </c>
      <c r="B17" s="64">
        <f>VLOOKUP($A17,'Return Data'!$B$7:$R$1700,3,0)</f>
        <v>44015</v>
      </c>
      <c r="C17" s="65">
        <f>VLOOKUP($A17,'Return Data'!$B$7:$R$1700,4,0)</f>
        <v>9.1181999999999999</v>
      </c>
      <c r="D17" s="65">
        <f>VLOOKUP($A17,'Return Data'!$B$7:$R$1700,10,0)</f>
        <v>24.645600000000002</v>
      </c>
      <c r="E17" s="66">
        <f t="shared" si="0"/>
        <v>22</v>
      </c>
      <c r="F17" s="65">
        <f>VLOOKUP($A17,'Return Data'!$B$7:$R$1700,11,0)</f>
        <v>-13.108700000000001</v>
      </c>
      <c r="G17" s="66">
        <f t="shared" si="1"/>
        <v>15</v>
      </c>
      <c r="H17" s="65">
        <f>VLOOKUP($A17,'Return Data'!$B$7:$R$1700,12,0)</f>
        <v>-6.3292000000000002</v>
      </c>
      <c r="I17" s="66">
        <f t="shared" si="2"/>
        <v>15</v>
      </c>
      <c r="J17" s="65">
        <f>VLOOKUP($A17,'Return Data'!$B$7:$R$1700,13,0)</f>
        <v>-9.2247000000000003</v>
      </c>
      <c r="K17" s="66">
        <f t="shared" si="3"/>
        <v>13</v>
      </c>
      <c r="L17" s="65"/>
      <c r="M17" s="66"/>
      <c r="N17" s="65"/>
      <c r="O17" s="66"/>
      <c r="P17" s="65"/>
      <c r="Q17" s="66"/>
      <c r="R17" s="65">
        <f>VLOOKUP($A17,'Return Data'!$B$7:$R$1700,16,0)</f>
        <v>-7.0189000000000004</v>
      </c>
      <c r="S17" s="67">
        <f t="shared" si="4"/>
        <v>26</v>
      </c>
    </row>
    <row r="18" spans="1:19" x14ac:dyDescent="0.3">
      <c r="A18" s="63" t="s">
        <v>939</v>
      </c>
      <c r="B18" s="64">
        <f>VLOOKUP($A18,'Return Data'!$B$7:$R$1700,3,0)</f>
        <v>44015</v>
      </c>
      <c r="C18" s="65">
        <f>VLOOKUP($A18,'Return Data'!$B$7:$R$1700,4,0)</f>
        <v>283.95999999999998</v>
      </c>
      <c r="D18" s="65">
        <f>VLOOKUP($A18,'Return Data'!$B$7:$R$1700,10,0)</f>
        <v>28.430599999999998</v>
      </c>
      <c r="E18" s="66">
        <f t="shared" si="0"/>
        <v>10</v>
      </c>
      <c r="F18" s="65">
        <f>VLOOKUP($A18,'Return Data'!$B$7:$R$1700,11,0)</f>
        <v>-15.0685</v>
      </c>
      <c r="G18" s="66">
        <f t="shared" si="1"/>
        <v>20</v>
      </c>
      <c r="H18" s="65">
        <f>VLOOKUP($A18,'Return Data'!$B$7:$R$1700,12,0)</f>
        <v>-8.8528000000000002</v>
      </c>
      <c r="I18" s="66">
        <f t="shared" si="2"/>
        <v>19</v>
      </c>
      <c r="J18" s="65">
        <f>VLOOKUP($A18,'Return Data'!$B$7:$R$1700,13,0)</f>
        <v>-15.020200000000001</v>
      </c>
      <c r="K18" s="66">
        <f t="shared" si="3"/>
        <v>22</v>
      </c>
      <c r="L18" s="65">
        <f>VLOOKUP($A18,'Return Data'!$B$7:$R$1700,17,0)</f>
        <v>-3.9001999999999999</v>
      </c>
      <c r="M18" s="66">
        <f t="shared" ref="M18:M23" si="7">RANK(L18,L$8:L$34,0)</f>
        <v>15</v>
      </c>
      <c r="N18" s="65">
        <f>VLOOKUP($A18,'Return Data'!$B$7:$R$1700,14,0)</f>
        <v>-1.7402</v>
      </c>
      <c r="O18" s="66">
        <f t="shared" ref="O18:O23" si="8">RANK(N18,N$8:N$34,0)</f>
        <v>16</v>
      </c>
      <c r="P18" s="65">
        <f>VLOOKUP($A18,'Return Data'!$B$7:$R$1700,15,0)</f>
        <v>3.8885000000000001</v>
      </c>
      <c r="Q18" s="66">
        <f t="shared" ref="Q18:Q23" si="9">RANK(P18,P$8:P$34,0)</f>
        <v>13</v>
      </c>
      <c r="R18" s="65">
        <f>VLOOKUP($A18,'Return Data'!$B$7:$R$1700,16,0)</f>
        <v>16.427900000000001</v>
      </c>
      <c r="S18" s="67">
        <f t="shared" si="4"/>
        <v>5</v>
      </c>
    </row>
    <row r="19" spans="1:19" x14ac:dyDescent="0.3">
      <c r="A19" s="63" t="s">
        <v>942</v>
      </c>
      <c r="B19" s="64">
        <f>VLOOKUP($A19,'Return Data'!$B$7:$R$1700,3,0)</f>
        <v>44015</v>
      </c>
      <c r="C19" s="65">
        <f>VLOOKUP($A19,'Return Data'!$B$7:$R$1700,4,0)</f>
        <v>38.89</v>
      </c>
      <c r="D19" s="65">
        <f>VLOOKUP($A19,'Return Data'!$B$7:$R$1700,10,0)</f>
        <v>27.9697</v>
      </c>
      <c r="E19" s="66">
        <f t="shared" si="0"/>
        <v>12</v>
      </c>
      <c r="F19" s="65">
        <f>VLOOKUP($A19,'Return Data'!$B$7:$R$1700,11,0)</f>
        <v>-15.585000000000001</v>
      </c>
      <c r="G19" s="66">
        <f t="shared" si="1"/>
        <v>23</v>
      </c>
      <c r="H19" s="65">
        <f>VLOOKUP($A19,'Return Data'!$B$7:$R$1700,12,0)</f>
        <v>-9.5371000000000006</v>
      </c>
      <c r="I19" s="66">
        <f t="shared" si="2"/>
        <v>21</v>
      </c>
      <c r="J19" s="65">
        <f>VLOOKUP($A19,'Return Data'!$B$7:$R$1700,13,0)</f>
        <v>-14.938800000000001</v>
      </c>
      <c r="K19" s="66">
        <f t="shared" si="3"/>
        <v>21</v>
      </c>
      <c r="L19" s="65">
        <f>VLOOKUP($A19,'Return Data'!$B$7:$R$1700,17,0)</f>
        <v>-5.9606000000000003</v>
      </c>
      <c r="M19" s="66">
        <f t="shared" si="7"/>
        <v>20</v>
      </c>
      <c r="N19" s="65">
        <f>VLOOKUP($A19,'Return Data'!$B$7:$R$1700,14,0)</f>
        <v>-2.1816</v>
      </c>
      <c r="O19" s="66">
        <f t="shared" si="8"/>
        <v>18</v>
      </c>
      <c r="P19" s="65">
        <f>VLOOKUP($A19,'Return Data'!$B$7:$R$1700,15,0)</f>
        <v>3.7898000000000001</v>
      </c>
      <c r="Q19" s="66">
        <f t="shared" si="9"/>
        <v>15</v>
      </c>
      <c r="R19" s="65">
        <f>VLOOKUP($A19,'Return Data'!$B$7:$R$1700,16,0)</f>
        <v>9.5370000000000008</v>
      </c>
      <c r="S19" s="67">
        <f t="shared" si="4"/>
        <v>16</v>
      </c>
    </row>
    <row r="20" spans="1:19" x14ac:dyDescent="0.3">
      <c r="A20" s="63" t="s">
        <v>943</v>
      </c>
      <c r="B20" s="64">
        <f>VLOOKUP($A20,'Return Data'!$B$7:$R$1700,3,0)</f>
        <v>44015</v>
      </c>
      <c r="C20" s="65">
        <f>VLOOKUP($A20,'Return Data'!$B$7:$R$1700,4,0)</f>
        <v>32.049999999999997</v>
      </c>
      <c r="D20" s="65">
        <f>VLOOKUP($A20,'Return Data'!$B$7:$R$1700,10,0)</f>
        <v>24.562799999999999</v>
      </c>
      <c r="E20" s="66">
        <f t="shared" si="0"/>
        <v>23</v>
      </c>
      <c r="F20" s="65">
        <f>VLOOKUP($A20,'Return Data'!$B$7:$R$1700,11,0)</f>
        <v>-12.023099999999999</v>
      </c>
      <c r="G20" s="66">
        <f t="shared" si="1"/>
        <v>13</v>
      </c>
      <c r="H20" s="65">
        <f>VLOOKUP($A20,'Return Data'!$B$7:$R$1700,12,0)</f>
        <v>-6.2865000000000002</v>
      </c>
      <c r="I20" s="66">
        <f t="shared" si="2"/>
        <v>14</v>
      </c>
      <c r="J20" s="65">
        <f>VLOOKUP($A20,'Return Data'!$B$7:$R$1700,13,0)</f>
        <v>-7.4501999999999997</v>
      </c>
      <c r="K20" s="66">
        <f t="shared" si="3"/>
        <v>9</v>
      </c>
      <c r="L20" s="65">
        <f>VLOOKUP($A20,'Return Data'!$B$7:$R$1700,17,0)</f>
        <v>-0.73950000000000005</v>
      </c>
      <c r="M20" s="66">
        <f t="shared" si="7"/>
        <v>6</v>
      </c>
      <c r="N20" s="65">
        <f>VLOOKUP($A20,'Return Data'!$B$7:$R$1700,14,0)</f>
        <v>4.3170999999999999</v>
      </c>
      <c r="O20" s="66">
        <f t="shared" si="8"/>
        <v>2</v>
      </c>
      <c r="P20" s="65">
        <f>VLOOKUP($A20,'Return Data'!$B$7:$R$1700,15,0)</f>
        <v>6.0106000000000002</v>
      </c>
      <c r="Q20" s="66">
        <f t="shared" si="9"/>
        <v>8</v>
      </c>
      <c r="R20" s="65">
        <f>VLOOKUP($A20,'Return Data'!$B$7:$R$1700,16,0)</f>
        <v>9.4415999999999993</v>
      </c>
      <c r="S20" s="67">
        <f t="shared" si="4"/>
        <v>17</v>
      </c>
    </row>
    <row r="21" spans="1:19" x14ac:dyDescent="0.3">
      <c r="A21" s="63" t="s">
        <v>945</v>
      </c>
      <c r="B21" s="64">
        <f>VLOOKUP($A21,'Return Data'!$B$7:$R$1700,3,0)</f>
        <v>44015</v>
      </c>
      <c r="C21" s="65">
        <f>VLOOKUP($A21,'Return Data'!$B$7:$R$1700,4,0)</f>
        <v>116.517</v>
      </c>
      <c r="D21" s="65">
        <f>VLOOKUP($A21,'Return Data'!$B$7:$R$1700,10,0)</f>
        <v>29.209199999999999</v>
      </c>
      <c r="E21" s="66">
        <f t="shared" si="0"/>
        <v>7</v>
      </c>
      <c r="F21" s="65">
        <f>VLOOKUP($A21,'Return Data'!$B$7:$R$1700,11,0)</f>
        <v>-9.8731000000000009</v>
      </c>
      <c r="G21" s="66">
        <f t="shared" si="1"/>
        <v>7</v>
      </c>
      <c r="H21" s="65">
        <f>VLOOKUP($A21,'Return Data'!$B$7:$R$1700,12,0)</f>
        <v>-0.26190000000000002</v>
      </c>
      <c r="I21" s="66">
        <f t="shared" si="2"/>
        <v>5</v>
      </c>
      <c r="J21" s="65">
        <f>VLOOKUP($A21,'Return Data'!$B$7:$R$1700,13,0)</f>
        <v>-4.0491000000000001</v>
      </c>
      <c r="K21" s="66">
        <f t="shared" si="3"/>
        <v>4</v>
      </c>
      <c r="L21" s="65">
        <f>VLOOKUP($A21,'Return Data'!$B$7:$R$1700,17,0)</f>
        <v>2.0985999999999998</v>
      </c>
      <c r="M21" s="66">
        <f t="shared" si="7"/>
        <v>4</v>
      </c>
      <c r="N21" s="65">
        <f>VLOOKUP($A21,'Return Data'!$B$7:$R$1700,14,0)</f>
        <v>2.5731000000000002</v>
      </c>
      <c r="O21" s="66">
        <f t="shared" si="8"/>
        <v>4</v>
      </c>
      <c r="P21" s="65">
        <f>VLOOKUP($A21,'Return Data'!$B$7:$R$1700,15,0)</f>
        <v>6.7602000000000002</v>
      </c>
      <c r="Q21" s="66">
        <f t="shared" si="9"/>
        <v>7</v>
      </c>
      <c r="R21" s="65">
        <f>VLOOKUP($A21,'Return Data'!$B$7:$R$1700,16,0)</f>
        <v>16.7852</v>
      </c>
      <c r="S21" s="67">
        <f t="shared" si="4"/>
        <v>3</v>
      </c>
    </row>
    <row r="22" spans="1:19" x14ac:dyDescent="0.3">
      <c r="A22" s="63" t="s">
        <v>948</v>
      </c>
      <c r="B22" s="64">
        <f>VLOOKUP($A22,'Return Data'!$B$7:$R$1700,3,0)</f>
        <v>44015</v>
      </c>
      <c r="C22" s="65">
        <f>VLOOKUP($A22,'Return Data'!$B$7:$R$1700,4,0)</f>
        <v>43.052</v>
      </c>
      <c r="D22" s="65">
        <f>VLOOKUP($A22,'Return Data'!$B$7:$R$1700,10,0)</f>
        <v>24.867999999999999</v>
      </c>
      <c r="E22" s="66">
        <f t="shared" si="0"/>
        <v>20</v>
      </c>
      <c r="F22" s="65">
        <f>VLOOKUP($A22,'Return Data'!$B$7:$R$1700,11,0)</f>
        <v>-11.6701</v>
      </c>
      <c r="G22" s="66">
        <f t="shared" si="1"/>
        <v>11</v>
      </c>
      <c r="H22" s="65">
        <f>VLOOKUP($A22,'Return Data'!$B$7:$R$1700,12,0)</f>
        <v>-4.9478</v>
      </c>
      <c r="I22" s="66">
        <f t="shared" si="2"/>
        <v>8</v>
      </c>
      <c r="J22" s="65">
        <f>VLOOKUP($A22,'Return Data'!$B$7:$R$1700,13,0)</f>
        <v>-9.2571999999999992</v>
      </c>
      <c r="K22" s="66">
        <f t="shared" si="3"/>
        <v>14</v>
      </c>
      <c r="L22" s="65">
        <f>VLOOKUP($A22,'Return Data'!$B$7:$R$1700,17,0)</f>
        <v>-4.6563999999999997</v>
      </c>
      <c r="M22" s="66">
        <f t="shared" si="7"/>
        <v>16</v>
      </c>
      <c r="N22" s="65">
        <f>VLOOKUP($A22,'Return Data'!$B$7:$R$1700,14,0)</f>
        <v>-2.1078000000000001</v>
      </c>
      <c r="O22" s="66">
        <f t="shared" si="8"/>
        <v>17</v>
      </c>
      <c r="P22" s="65">
        <f>VLOOKUP($A22,'Return Data'!$B$7:$R$1700,15,0)</f>
        <v>3.4708000000000001</v>
      </c>
      <c r="Q22" s="66">
        <f t="shared" si="9"/>
        <v>16</v>
      </c>
      <c r="R22" s="65">
        <f>VLOOKUP($A22,'Return Data'!$B$7:$R$1700,16,0)</f>
        <v>10.8871</v>
      </c>
      <c r="S22" s="67">
        <f t="shared" si="4"/>
        <v>12</v>
      </c>
    </row>
    <row r="23" spans="1:19" x14ac:dyDescent="0.3">
      <c r="A23" s="63" t="s">
        <v>950</v>
      </c>
      <c r="B23" s="64">
        <f>VLOOKUP($A23,'Return Data'!$B$7:$R$1700,3,0)</f>
        <v>44015</v>
      </c>
      <c r="C23" s="65">
        <f>VLOOKUP($A23,'Return Data'!$B$7:$R$1700,4,0)</f>
        <v>13.9528</v>
      </c>
      <c r="D23" s="65">
        <f>VLOOKUP($A23,'Return Data'!$B$7:$R$1700,10,0)</f>
        <v>21.033999999999999</v>
      </c>
      <c r="E23" s="66">
        <f t="shared" si="0"/>
        <v>27</v>
      </c>
      <c r="F23" s="65">
        <f>VLOOKUP($A23,'Return Data'!$B$7:$R$1700,11,0)</f>
        <v>-13.851900000000001</v>
      </c>
      <c r="G23" s="66">
        <f t="shared" si="1"/>
        <v>18</v>
      </c>
      <c r="H23" s="65">
        <f>VLOOKUP($A23,'Return Data'!$B$7:$R$1700,12,0)</f>
        <v>-7.8517999999999999</v>
      </c>
      <c r="I23" s="66">
        <f t="shared" si="2"/>
        <v>17</v>
      </c>
      <c r="J23" s="65">
        <f>VLOOKUP($A23,'Return Data'!$B$7:$R$1700,13,0)</f>
        <v>-8.0807000000000002</v>
      </c>
      <c r="K23" s="66">
        <f t="shared" si="3"/>
        <v>11</v>
      </c>
      <c r="L23" s="65">
        <f>VLOOKUP($A23,'Return Data'!$B$7:$R$1700,17,0)</f>
        <v>-0.78890000000000005</v>
      </c>
      <c r="M23" s="66">
        <f t="shared" si="7"/>
        <v>7</v>
      </c>
      <c r="N23" s="65">
        <f>VLOOKUP($A23,'Return Data'!$B$7:$R$1700,14,0)</f>
        <v>1.0482</v>
      </c>
      <c r="O23" s="66">
        <f t="shared" si="8"/>
        <v>10</v>
      </c>
      <c r="P23" s="65">
        <f>VLOOKUP($A23,'Return Data'!$B$7:$R$1700,15,0)</f>
        <v>6.8423999999999996</v>
      </c>
      <c r="Q23" s="66">
        <f t="shared" si="9"/>
        <v>6</v>
      </c>
      <c r="R23" s="65">
        <f>VLOOKUP($A23,'Return Data'!$B$7:$R$1700,16,0)</f>
        <v>6.4164000000000003</v>
      </c>
      <c r="S23" s="67">
        <f t="shared" si="4"/>
        <v>23</v>
      </c>
    </row>
    <row r="24" spans="1:19" x14ac:dyDescent="0.3">
      <c r="A24" s="63" t="s">
        <v>952</v>
      </c>
      <c r="B24" s="64">
        <f>VLOOKUP($A24,'Return Data'!$B$7:$R$1700,3,0)</f>
        <v>44015</v>
      </c>
      <c r="C24" s="65">
        <f>VLOOKUP($A24,'Return Data'!$B$7:$R$1700,4,0)</f>
        <v>9.0906000000000002</v>
      </c>
      <c r="D24" s="65">
        <f>VLOOKUP($A24,'Return Data'!$B$7:$R$1700,10,0)</f>
        <v>25.927800000000001</v>
      </c>
      <c r="E24" s="66">
        <f t="shared" si="0"/>
        <v>17</v>
      </c>
      <c r="F24" s="65"/>
      <c r="G24" s="66"/>
      <c r="H24" s="65"/>
      <c r="I24" s="66"/>
      <c r="J24" s="65"/>
      <c r="K24" s="66"/>
      <c r="L24" s="65"/>
      <c r="M24" s="66"/>
      <c r="N24" s="65"/>
      <c r="O24" s="66"/>
      <c r="P24" s="65"/>
      <c r="Q24" s="66"/>
      <c r="R24" s="65">
        <f>VLOOKUP($A24,'Return Data'!$B$7:$R$1700,16,0)</f>
        <v>-9.0939999999999994</v>
      </c>
      <c r="S24" s="67">
        <f t="shared" si="4"/>
        <v>27</v>
      </c>
    </row>
    <row r="25" spans="1:19" x14ac:dyDescent="0.3">
      <c r="A25" s="63" t="s">
        <v>954</v>
      </c>
      <c r="B25" s="64">
        <f>VLOOKUP($A25,'Return Data'!$B$7:$R$1700,3,0)</f>
        <v>44015</v>
      </c>
      <c r="C25" s="65">
        <f>VLOOKUP($A25,'Return Data'!$B$7:$R$1700,4,0)</f>
        <v>53.051000000000002</v>
      </c>
      <c r="D25" s="65">
        <f>VLOOKUP($A25,'Return Data'!$B$7:$R$1700,10,0)</f>
        <v>32.458599999999997</v>
      </c>
      <c r="E25" s="66">
        <f t="shared" si="0"/>
        <v>1</v>
      </c>
      <c r="F25" s="65">
        <f>VLOOKUP($A25,'Return Data'!$B$7:$R$1700,11,0)</f>
        <v>-8.8971999999999998</v>
      </c>
      <c r="G25" s="66">
        <f t="shared" ref="G25:G34" si="10">RANK(F25,F$8:F$34,0)</f>
        <v>5</v>
      </c>
      <c r="H25" s="65">
        <f>VLOOKUP($A25,'Return Data'!$B$7:$R$1700,12,0)</f>
        <v>1.2809999999999999</v>
      </c>
      <c r="I25" s="66">
        <f>RANK(H25,H$8:H$34,0)</f>
        <v>3</v>
      </c>
      <c r="J25" s="65">
        <f>VLOOKUP($A25,'Return Data'!$B$7:$R$1700,13,0)</f>
        <v>-2.7622</v>
      </c>
      <c r="K25" s="66">
        <f>RANK(J25,J$8:J$34,0)</f>
        <v>3</v>
      </c>
      <c r="L25" s="65">
        <f>VLOOKUP($A25,'Return Data'!$B$7:$R$1700,17,0)</f>
        <v>5.4004000000000003</v>
      </c>
      <c r="M25" s="66">
        <f>RANK(L25,L$8:L$34,0)</f>
        <v>1</v>
      </c>
      <c r="N25" s="65">
        <f>VLOOKUP($A25,'Return Data'!$B$7:$R$1700,14,0)</f>
        <v>4.8875000000000002</v>
      </c>
      <c r="O25" s="66">
        <f>RANK(N25,N$8:N$34,0)</f>
        <v>1</v>
      </c>
      <c r="P25" s="65">
        <f>VLOOKUP($A25,'Return Data'!$B$7:$R$1700,15,0)</f>
        <v>11.7348</v>
      </c>
      <c r="Q25" s="66">
        <f>RANK(P25,P$8:P$34,0)</f>
        <v>1</v>
      </c>
      <c r="R25" s="65">
        <f>VLOOKUP($A25,'Return Data'!$B$7:$R$1700,16,0)</f>
        <v>18.175899999999999</v>
      </c>
      <c r="S25" s="67">
        <f t="shared" si="4"/>
        <v>2</v>
      </c>
    </row>
    <row r="26" spans="1:19" x14ac:dyDescent="0.3">
      <c r="A26" s="63" t="s">
        <v>956</v>
      </c>
      <c r="B26" s="64">
        <f>VLOOKUP($A26,'Return Data'!$B$7:$R$1700,3,0)</f>
        <v>44015</v>
      </c>
      <c r="C26" s="65">
        <f>VLOOKUP($A26,'Return Data'!$B$7:$R$1700,4,0)</f>
        <v>9.2993000000000006</v>
      </c>
      <c r="D26" s="65">
        <f>VLOOKUP($A26,'Return Data'!$B$7:$R$1700,10,0)</f>
        <v>25.780100000000001</v>
      </c>
      <c r="E26" s="66">
        <f t="shared" si="0"/>
        <v>19</v>
      </c>
      <c r="F26" s="65">
        <f>VLOOKUP($A26,'Return Data'!$B$7:$R$1700,11,0)</f>
        <v>-13.5464</v>
      </c>
      <c r="G26" s="66">
        <f t="shared" si="10"/>
        <v>16</v>
      </c>
      <c r="H26" s="65"/>
      <c r="I26" s="66"/>
      <c r="J26" s="65"/>
      <c r="K26" s="66"/>
      <c r="L26" s="65"/>
      <c r="M26" s="66"/>
      <c r="N26" s="65"/>
      <c r="O26" s="66"/>
      <c r="P26" s="65"/>
      <c r="Q26" s="66"/>
      <c r="R26" s="65">
        <f>VLOOKUP($A26,'Return Data'!$B$7:$R$1700,16,0)</f>
        <v>-7.0069999999999997</v>
      </c>
      <c r="S26" s="67">
        <f t="shared" si="4"/>
        <v>25</v>
      </c>
    </row>
    <row r="27" spans="1:19" x14ac:dyDescent="0.3">
      <c r="A27" s="63" t="s">
        <v>957</v>
      </c>
      <c r="B27" s="64">
        <f>VLOOKUP($A27,'Return Data'!$B$7:$R$1700,3,0)</f>
        <v>44015</v>
      </c>
      <c r="C27" s="65">
        <f>VLOOKUP($A27,'Return Data'!$B$7:$R$1700,4,0)</f>
        <v>459.43090000000001</v>
      </c>
      <c r="D27" s="65">
        <f>VLOOKUP($A27,'Return Data'!$B$7:$R$1700,10,0)</f>
        <v>27.212199999999999</v>
      </c>
      <c r="E27" s="66">
        <f t="shared" si="0"/>
        <v>14</v>
      </c>
      <c r="F27" s="65">
        <f>VLOOKUP($A27,'Return Data'!$B$7:$R$1700,11,0)</f>
        <v>-15.9739</v>
      </c>
      <c r="G27" s="66">
        <f t="shared" si="10"/>
        <v>24</v>
      </c>
      <c r="H27" s="65">
        <f>VLOOKUP($A27,'Return Data'!$B$7:$R$1700,12,0)</f>
        <v>-9.0660000000000007</v>
      </c>
      <c r="I27" s="66">
        <f t="shared" ref="I27:I32" si="11">RANK(H27,H$8:H$34,0)</f>
        <v>20</v>
      </c>
      <c r="J27" s="65">
        <f>VLOOKUP($A27,'Return Data'!$B$7:$R$1700,13,0)</f>
        <v>-16.140899999999998</v>
      </c>
      <c r="K27" s="66">
        <f t="shared" ref="K27:K32" si="12">RANK(J27,J$8:J$34,0)</f>
        <v>23</v>
      </c>
      <c r="L27" s="65">
        <f>VLOOKUP($A27,'Return Data'!$B$7:$R$1700,17,0)</f>
        <v>-4.7652999999999999</v>
      </c>
      <c r="M27" s="66">
        <f t="shared" ref="M27:M32" si="13">RANK(L27,L$8:L$34,0)</f>
        <v>17</v>
      </c>
      <c r="N27" s="65">
        <f>VLOOKUP($A27,'Return Data'!$B$7:$R$1700,14,0)</f>
        <v>-4.7529000000000003</v>
      </c>
      <c r="O27" s="66">
        <f t="shared" ref="O27:O32" si="14">RANK(N27,N$8:N$34,0)</f>
        <v>22</v>
      </c>
      <c r="P27" s="65">
        <f>VLOOKUP($A27,'Return Data'!$B$7:$R$1700,15,0)</f>
        <v>0.56110000000000004</v>
      </c>
      <c r="Q27" s="66">
        <f t="shared" ref="Q27:Q32" si="15">RANK(P27,P$8:P$34,0)</f>
        <v>21</v>
      </c>
      <c r="R27" s="65">
        <f>VLOOKUP($A27,'Return Data'!$B$7:$R$1700,16,0)</f>
        <v>16.721599999999999</v>
      </c>
      <c r="S27" s="67">
        <f t="shared" si="4"/>
        <v>4</v>
      </c>
    </row>
    <row r="28" spans="1:19" x14ac:dyDescent="0.3">
      <c r="A28" s="63" t="s">
        <v>959</v>
      </c>
      <c r="B28" s="64">
        <f>VLOOKUP($A28,'Return Data'!$B$7:$R$1700,3,0)</f>
        <v>44015</v>
      </c>
      <c r="C28" s="65">
        <f>VLOOKUP($A28,'Return Data'!$B$7:$R$1700,4,0)</f>
        <v>98.12</v>
      </c>
      <c r="D28" s="65">
        <f>VLOOKUP($A28,'Return Data'!$B$7:$R$1700,10,0)</f>
        <v>26.361899999999999</v>
      </c>
      <c r="E28" s="66">
        <f t="shared" si="0"/>
        <v>16</v>
      </c>
      <c r="F28" s="65">
        <f>VLOOKUP($A28,'Return Data'!$B$7:$R$1700,11,0)</f>
        <v>-9.5335000000000001</v>
      </c>
      <c r="G28" s="66">
        <f t="shared" si="10"/>
        <v>6</v>
      </c>
      <c r="H28" s="65">
        <f>VLOOKUP($A28,'Return Data'!$B$7:$R$1700,12,0)</f>
        <v>-2.3195999999999999</v>
      </c>
      <c r="I28" s="66">
        <f t="shared" si="11"/>
        <v>6</v>
      </c>
      <c r="J28" s="65">
        <f>VLOOKUP($A28,'Return Data'!$B$7:$R$1700,13,0)</f>
        <v>-6.0602999999999998</v>
      </c>
      <c r="K28" s="66">
        <f t="shared" si="12"/>
        <v>6</v>
      </c>
      <c r="L28" s="65">
        <f>VLOOKUP($A28,'Return Data'!$B$7:$R$1700,17,0)</f>
        <v>-3.0548000000000002</v>
      </c>
      <c r="M28" s="66">
        <f t="shared" si="13"/>
        <v>12</v>
      </c>
      <c r="N28" s="65">
        <f>VLOOKUP($A28,'Return Data'!$B$7:$R$1700,14,0)</f>
        <v>0.81759999999999999</v>
      </c>
      <c r="O28" s="66">
        <f t="shared" si="14"/>
        <v>12</v>
      </c>
      <c r="P28" s="65">
        <f>VLOOKUP($A28,'Return Data'!$B$7:$R$1700,15,0)</f>
        <v>7.0895999999999999</v>
      </c>
      <c r="Q28" s="66">
        <f t="shared" si="15"/>
        <v>4</v>
      </c>
      <c r="R28" s="65">
        <f>VLOOKUP($A28,'Return Data'!$B$7:$R$1700,16,0)</f>
        <v>21.661899999999999</v>
      </c>
      <c r="S28" s="67">
        <f t="shared" si="4"/>
        <v>1</v>
      </c>
    </row>
    <row r="29" spans="1:19" x14ac:dyDescent="0.3">
      <c r="A29" s="63" t="s">
        <v>961</v>
      </c>
      <c r="B29" s="64">
        <f>VLOOKUP($A29,'Return Data'!$B$7:$R$1700,3,0)</f>
        <v>44015</v>
      </c>
      <c r="C29" s="65">
        <f>VLOOKUP($A29,'Return Data'!$B$7:$R$1700,4,0)</f>
        <v>38.554499999999997</v>
      </c>
      <c r="D29" s="65">
        <f>VLOOKUP($A29,'Return Data'!$B$7:$R$1700,10,0)</f>
        <v>29.972000000000001</v>
      </c>
      <c r="E29" s="66">
        <f t="shared" si="0"/>
        <v>6</v>
      </c>
      <c r="F29" s="65">
        <f>VLOOKUP($A29,'Return Data'!$B$7:$R$1700,11,0)</f>
        <v>1.7573000000000001</v>
      </c>
      <c r="G29" s="66">
        <f t="shared" si="10"/>
        <v>1</v>
      </c>
      <c r="H29" s="65">
        <f>VLOOKUP($A29,'Return Data'!$B$7:$R$1700,12,0)</f>
        <v>6.7743000000000002</v>
      </c>
      <c r="I29" s="66">
        <f t="shared" si="11"/>
        <v>1</v>
      </c>
      <c r="J29" s="65">
        <f>VLOOKUP($A29,'Return Data'!$B$7:$R$1700,13,0)</f>
        <v>3.6486999999999998</v>
      </c>
      <c r="K29" s="66">
        <f t="shared" si="12"/>
        <v>1</v>
      </c>
      <c r="L29" s="65">
        <f>VLOOKUP($A29,'Return Data'!$B$7:$R$1700,17,0)</f>
        <v>3.2475000000000001</v>
      </c>
      <c r="M29" s="66">
        <f t="shared" si="13"/>
        <v>2</v>
      </c>
      <c r="N29" s="65">
        <f>VLOOKUP($A29,'Return Data'!$B$7:$R$1700,14,0)</f>
        <v>2.0867</v>
      </c>
      <c r="O29" s="66">
        <f t="shared" si="14"/>
        <v>6</v>
      </c>
      <c r="P29" s="65">
        <f>VLOOKUP($A29,'Return Data'!$B$7:$R$1700,15,0)</f>
        <v>8.9300999999999995</v>
      </c>
      <c r="Q29" s="66">
        <f t="shared" si="15"/>
        <v>2</v>
      </c>
      <c r="R29" s="65">
        <f>VLOOKUP($A29,'Return Data'!$B$7:$R$1700,16,0)</f>
        <v>10.456</v>
      </c>
      <c r="S29" s="67">
        <f t="shared" si="4"/>
        <v>13</v>
      </c>
    </row>
    <row r="30" spans="1:19" x14ac:dyDescent="0.3">
      <c r="A30" s="63" t="s">
        <v>964</v>
      </c>
      <c r="B30" s="64">
        <f>VLOOKUP($A30,'Return Data'!$B$7:$R$1700,3,0)</f>
        <v>44015</v>
      </c>
      <c r="C30" s="65">
        <f>VLOOKUP($A30,'Return Data'!$B$7:$R$1700,4,0)</f>
        <v>302.01254944733802</v>
      </c>
      <c r="D30" s="65">
        <f>VLOOKUP($A30,'Return Data'!$B$7:$R$1700,10,0)</f>
        <v>27.658300000000001</v>
      </c>
      <c r="E30" s="66">
        <f t="shared" si="0"/>
        <v>13</v>
      </c>
      <c r="F30" s="65">
        <f>VLOOKUP($A30,'Return Data'!$B$7:$R$1700,11,0)</f>
        <v>-12.913500000000001</v>
      </c>
      <c r="G30" s="66">
        <f t="shared" si="10"/>
        <v>14</v>
      </c>
      <c r="H30" s="65">
        <f>VLOOKUP($A30,'Return Data'!$B$7:$R$1700,12,0)</f>
        <v>-6.0023</v>
      </c>
      <c r="I30" s="66">
        <f t="shared" si="11"/>
        <v>13</v>
      </c>
      <c r="J30" s="65">
        <f>VLOOKUP($A30,'Return Data'!$B$7:$R$1700,13,0)</f>
        <v>-10.7729</v>
      </c>
      <c r="K30" s="66">
        <f t="shared" si="12"/>
        <v>15</v>
      </c>
      <c r="L30" s="65">
        <f>VLOOKUP($A30,'Return Data'!$B$7:$R$1700,17,0)</f>
        <v>-1.2383999999999999</v>
      </c>
      <c r="M30" s="66">
        <f t="shared" si="13"/>
        <v>9</v>
      </c>
      <c r="N30" s="65">
        <f>VLOOKUP($A30,'Return Data'!$B$7:$R$1700,14,0)</f>
        <v>0.92459999999999998</v>
      </c>
      <c r="O30" s="66">
        <f t="shared" si="14"/>
        <v>11</v>
      </c>
      <c r="P30" s="65">
        <f>VLOOKUP($A30,'Return Data'!$B$7:$R$1700,15,0)</f>
        <v>4.5464000000000002</v>
      </c>
      <c r="Q30" s="66">
        <f t="shared" si="15"/>
        <v>12</v>
      </c>
      <c r="R30" s="65">
        <f>VLOOKUP($A30,'Return Data'!$B$7:$R$1700,16,0)</f>
        <v>13.2638</v>
      </c>
      <c r="S30" s="67">
        <f t="shared" si="4"/>
        <v>9</v>
      </c>
    </row>
    <row r="31" spans="1:19" x14ac:dyDescent="0.3">
      <c r="A31" s="63" t="s">
        <v>965</v>
      </c>
      <c r="B31" s="64">
        <f>VLOOKUP($A31,'Return Data'!$B$7:$R$1700,3,0)</f>
        <v>44015</v>
      </c>
      <c r="C31" s="65">
        <f>VLOOKUP($A31,'Return Data'!$B$7:$R$1700,4,0)</f>
        <v>30.820699999999999</v>
      </c>
      <c r="D31" s="65">
        <f>VLOOKUP($A31,'Return Data'!$B$7:$R$1700,10,0)</f>
        <v>24.7867</v>
      </c>
      <c r="E31" s="66">
        <f t="shared" si="0"/>
        <v>21</v>
      </c>
      <c r="F31" s="65">
        <f>VLOOKUP($A31,'Return Data'!$B$7:$R$1700,11,0)</f>
        <v>-16.598199999999999</v>
      </c>
      <c r="G31" s="66">
        <f t="shared" si="10"/>
        <v>25</v>
      </c>
      <c r="H31" s="65">
        <f>VLOOKUP($A31,'Return Data'!$B$7:$R$1700,12,0)</f>
        <v>-10.9787</v>
      </c>
      <c r="I31" s="66">
        <f t="shared" si="11"/>
        <v>23</v>
      </c>
      <c r="J31" s="65">
        <f>VLOOKUP($A31,'Return Data'!$B$7:$R$1700,13,0)</f>
        <v>-12.5748</v>
      </c>
      <c r="K31" s="66">
        <f t="shared" si="12"/>
        <v>17</v>
      </c>
      <c r="L31" s="65">
        <f>VLOOKUP($A31,'Return Data'!$B$7:$R$1700,17,0)</f>
        <v>-2.7743000000000002</v>
      </c>
      <c r="M31" s="66">
        <f t="shared" si="13"/>
        <v>11</v>
      </c>
      <c r="N31" s="65">
        <f>VLOOKUP($A31,'Return Data'!$B$7:$R$1700,14,0)</f>
        <v>1.8483000000000001</v>
      </c>
      <c r="O31" s="66">
        <f t="shared" si="14"/>
        <v>7</v>
      </c>
      <c r="P31" s="65">
        <f>VLOOKUP($A31,'Return Data'!$B$7:$R$1700,15,0)</f>
        <v>5.9774000000000003</v>
      </c>
      <c r="Q31" s="66">
        <f t="shared" si="15"/>
        <v>9</v>
      </c>
      <c r="R31" s="65">
        <f>VLOOKUP($A31,'Return Data'!$B$7:$R$1700,16,0)</f>
        <v>8.7928999999999995</v>
      </c>
      <c r="S31" s="67">
        <f t="shared" si="4"/>
        <v>18</v>
      </c>
    </row>
    <row r="32" spans="1:19" x14ac:dyDescent="0.3">
      <c r="A32" s="63" t="s">
        <v>967</v>
      </c>
      <c r="B32" s="64">
        <f>VLOOKUP($A32,'Return Data'!$B$7:$R$1700,3,0)</f>
        <v>44015</v>
      </c>
      <c r="C32" s="65">
        <f>VLOOKUP($A32,'Return Data'!$B$7:$R$1700,4,0)</f>
        <v>196.26929999999999</v>
      </c>
      <c r="D32" s="65">
        <f>VLOOKUP($A32,'Return Data'!$B$7:$R$1700,10,0)</f>
        <v>28.511199999999999</v>
      </c>
      <c r="E32" s="66">
        <f t="shared" si="0"/>
        <v>9</v>
      </c>
      <c r="F32" s="65">
        <f>VLOOKUP($A32,'Return Data'!$B$7:$R$1700,11,0)</f>
        <v>-11.073700000000001</v>
      </c>
      <c r="G32" s="66">
        <f t="shared" si="10"/>
        <v>9</v>
      </c>
      <c r="H32" s="65">
        <f>VLOOKUP($A32,'Return Data'!$B$7:$R$1700,12,0)</f>
        <v>-4.3612000000000002</v>
      </c>
      <c r="I32" s="66">
        <f t="shared" si="11"/>
        <v>7</v>
      </c>
      <c r="J32" s="65">
        <f>VLOOKUP($A32,'Return Data'!$B$7:$R$1700,13,0)</f>
        <v>-7.8056000000000001</v>
      </c>
      <c r="K32" s="66">
        <f t="shared" si="12"/>
        <v>10</v>
      </c>
      <c r="L32" s="65">
        <f>VLOOKUP($A32,'Return Data'!$B$7:$R$1700,17,0)</f>
        <v>2.6530999999999998</v>
      </c>
      <c r="M32" s="66">
        <f t="shared" si="13"/>
        <v>3</v>
      </c>
      <c r="N32" s="65">
        <f>VLOOKUP($A32,'Return Data'!$B$7:$R$1700,14,0)</f>
        <v>2.4142999999999999</v>
      </c>
      <c r="O32" s="66">
        <f t="shared" si="14"/>
        <v>5</v>
      </c>
      <c r="P32" s="65">
        <f>VLOOKUP($A32,'Return Data'!$B$7:$R$1700,15,0)</f>
        <v>5.4855</v>
      </c>
      <c r="Q32" s="66">
        <f t="shared" si="15"/>
        <v>10</v>
      </c>
      <c r="R32" s="65">
        <f>VLOOKUP($A32,'Return Data'!$B$7:$R$1700,16,0)</f>
        <v>11.4901</v>
      </c>
      <c r="S32" s="67">
        <f t="shared" si="4"/>
        <v>11</v>
      </c>
    </row>
    <row r="33" spans="1:19" x14ac:dyDescent="0.3">
      <c r="A33" s="63" t="s">
        <v>970</v>
      </c>
      <c r="B33" s="64">
        <f>VLOOKUP($A33,'Return Data'!$B$7:$R$1700,3,0)</f>
        <v>44015</v>
      </c>
      <c r="C33" s="65">
        <f>VLOOKUP($A33,'Return Data'!$B$7:$R$1700,4,0)</f>
        <v>9.44</v>
      </c>
      <c r="D33" s="65">
        <f>VLOOKUP($A33,'Return Data'!$B$7:$R$1700,10,0)</f>
        <v>30.747900000000001</v>
      </c>
      <c r="E33" s="66">
        <f t="shared" si="0"/>
        <v>4</v>
      </c>
      <c r="F33" s="65">
        <f>VLOOKUP($A33,'Return Data'!$B$7:$R$1700,11,0)</f>
        <v>-6.4420000000000002</v>
      </c>
      <c r="G33" s="66">
        <f t="shared" si="10"/>
        <v>3</v>
      </c>
      <c r="H33" s="65"/>
      <c r="I33" s="66"/>
      <c r="J33" s="65"/>
      <c r="K33" s="66"/>
      <c r="L33" s="65"/>
      <c r="M33" s="66"/>
      <c r="N33" s="65"/>
      <c r="O33" s="66"/>
      <c r="P33" s="65"/>
      <c r="Q33" s="66"/>
      <c r="R33" s="65">
        <f>VLOOKUP($A33,'Return Data'!$B$7:$R$1700,16,0)</f>
        <v>-5.6</v>
      </c>
      <c r="S33" s="67">
        <f t="shared" si="4"/>
        <v>24</v>
      </c>
    </row>
    <row r="34" spans="1:19" x14ac:dyDescent="0.3">
      <c r="A34" s="63" t="s">
        <v>972</v>
      </c>
      <c r="B34" s="64">
        <f>VLOOKUP($A34,'Return Data'!$B$7:$R$1700,3,0)</f>
        <v>44015</v>
      </c>
      <c r="C34" s="65">
        <f>VLOOKUP($A34,'Return Data'!$B$7:$R$1700,4,0)</f>
        <v>107.34139999999999</v>
      </c>
      <c r="D34" s="65">
        <f>VLOOKUP($A34,'Return Data'!$B$7:$R$1700,10,0)</f>
        <v>31.465</v>
      </c>
      <c r="E34" s="66">
        <f t="shared" si="0"/>
        <v>3</v>
      </c>
      <c r="F34" s="65">
        <f>VLOOKUP($A34,'Return Data'!$B$7:$R$1700,11,0)</f>
        <v>-14.2524</v>
      </c>
      <c r="G34" s="66">
        <f t="shared" si="10"/>
        <v>19</v>
      </c>
      <c r="H34" s="65">
        <f>VLOOKUP($A34,'Return Data'!$B$7:$R$1700,12,0)</f>
        <v>-7.1471999999999998</v>
      </c>
      <c r="I34" s="66">
        <f>RANK(H34,H$8:H$34,0)</f>
        <v>16</v>
      </c>
      <c r="J34" s="65">
        <f>VLOOKUP($A34,'Return Data'!$B$7:$R$1700,13,0)</f>
        <v>-14.6793</v>
      </c>
      <c r="K34" s="66">
        <f>RANK(J34,J$8:J$34,0)</f>
        <v>20</v>
      </c>
      <c r="L34" s="65">
        <f>VLOOKUP($A34,'Return Data'!$B$7:$R$1700,17,0)</f>
        <v>-6.0888</v>
      </c>
      <c r="M34" s="66">
        <f>RANK(L34,L$8:L$34,0)</f>
        <v>21</v>
      </c>
      <c r="N34" s="65">
        <f>VLOOKUP($A34,'Return Data'!$B$7:$R$1700,14,0)</f>
        <v>-3.1347999999999998</v>
      </c>
      <c r="O34" s="66">
        <f>RANK(N34,N$8:N$34,0)</f>
        <v>20</v>
      </c>
      <c r="P34" s="65">
        <f>VLOOKUP($A34,'Return Data'!$B$7:$R$1700,15,0)</f>
        <v>1.6503000000000001</v>
      </c>
      <c r="Q34" s="66">
        <f>RANK(P34,P$8:P$34,0)</f>
        <v>18</v>
      </c>
      <c r="R34" s="65">
        <f>VLOOKUP($A34,'Return Data'!$B$7:$R$1700,16,0)</f>
        <v>8.5222999999999995</v>
      </c>
      <c r="S34" s="67">
        <f t="shared" si="4"/>
        <v>20</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27.132951851851853</v>
      </c>
      <c r="E36" s="74"/>
      <c r="F36" s="75">
        <f>AVERAGE(F8:F34)</f>
        <v>-11.866796153846156</v>
      </c>
      <c r="G36" s="74"/>
      <c r="H36" s="75">
        <f>AVERAGE(H8:H34)</f>
        <v>-5.340608333333333</v>
      </c>
      <c r="I36" s="74"/>
      <c r="J36" s="75">
        <f>AVERAGE(J8:J34)</f>
        <v>-9.2322000000000024</v>
      </c>
      <c r="K36" s="74"/>
      <c r="L36" s="75">
        <f>AVERAGE(L8:L34)</f>
        <v>-2.2469227272727266</v>
      </c>
      <c r="M36" s="74"/>
      <c r="N36" s="75">
        <f>AVERAGE(N8:N34)</f>
        <v>0.14603181818181812</v>
      </c>
      <c r="O36" s="74"/>
      <c r="P36" s="75">
        <f>AVERAGE(P8:P34)</f>
        <v>5.0435380952380955</v>
      </c>
      <c r="Q36" s="74"/>
      <c r="R36" s="75">
        <f>AVERAGE(R8:R34)</f>
        <v>9.4157333333333337</v>
      </c>
      <c r="S36" s="76"/>
    </row>
    <row r="37" spans="1:19" x14ac:dyDescent="0.3">
      <c r="A37" s="73" t="s">
        <v>28</v>
      </c>
      <c r="B37" s="74"/>
      <c r="C37" s="74"/>
      <c r="D37" s="75">
        <f>MIN(D8:D34)</f>
        <v>21.033999999999999</v>
      </c>
      <c r="E37" s="74"/>
      <c r="F37" s="75">
        <f>MIN(F8:F34)</f>
        <v>-18.6813</v>
      </c>
      <c r="G37" s="74"/>
      <c r="H37" s="75">
        <f>MIN(H8:H34)</f>
        <v>-13.4435</v>
      </c>
      <c r="I37" s="74"/>
      <c r="J37" s="75">
        <f>MIN(J8:J34)</f>
        <v>-18.9343</v>
      </c>
      <c r="K37" s="74"/>
      <c r="L37" s="75">
        <f>MIN(L8:L34)</f>
        <v>-8.5922000000000001</v>
      </c>
      <c r="M37" s="74"/>
      <c r="N37" s="75">
        <f>MIN(N8:N34)</f>
        <v>-4.7529000000000003</v>
      </c>
      <c r="O37" s="74"/>
      <c r="P37" s="75">
        <f>MIN(P8:P34)</f>
        <v>0.56110000000000004</v>
      </c>
      <c r="Q37" s="74"/>
      <c r="R37" s="75">
        <f>MIN(R8:R34)</f>
        <v>-9.0939999999999994</v>
      </c>
      <c r="S37" s="76"/>
    </row>
    <row r="38" spans="1:19" ht="15" thickBot="1" x14ac:dyDescent="0.35">
      <c r="A38" s="77" t="s">
        <v>29</v>
      </c>
      <c r="B38" s="78"/>
      <c r="C38" s="78"/>
      <c r="D38" s="79">
        <f>MAX(D8:D34)</f>
        <v>32.458599999999997</v>
      </c>
      <c r="E38" s="78"/>
      <c r="F38" s="79">
        <f>MAX(F8:F34)</f>
        <v>1.7573000000000001</v>
      </c>
      <c r="G38" s="78"/>
      <c r="H38" s="79">
        <f>MAX(H8:H34)</f>
        <v>6.7743000000000002</v>
      </c>
      <c r="I38" s="78"/>
      <c r="J38" s="79">
        <f>MAX(J8:J34)</f>
        <v>3.6486999999999998</v>
      </c>
      <c r="K38" s="78"/>
      <c r="L38" s="79">
        <f>MAX(L8:L34)</f>
        <v>5.4004000000000003</v>
      </c>
      <c r="M38" s="78"/>
      <c r="N38" s="79">
        <f>MAX(N8:N34)</f>
        <v>4.8875000000000002</v>
      </c>
      <c r="O38" s="78"/>
      <c r="P38" s="79">
        <f>MAX(P8:P34)</f>
        <v>11.7348</v>
      </c>
      <c r="Q38" s="78"/>
      <c r="R38" s="79">
        <f>MAX(R8:R34)</f>
        <v>21.661899999999999</v>
      </c>
      <c r="S38" s="80"/>
    </row>
    <row r="39" spans="1:19" x14ac:dyDescent="0.3">
      <c r="A39" s="112" t="s">
        <v>433</v>
      </c>
    </row>
    <row r="40" spans="1:19" x14ac:dyDescent="0.3">
      <c r="A40" s="14" t="s">
        <v>340</v>
      </c>
    </row>
  </sheetData>
  <sheetProtection algorithmName="SHA-512" hashValue="NnTAlUJbJL/wbYBpyWsBIXkLena/rHyM3T8xTnGtcdBP00vZ5fcMAhfPAEZh1lTpf8UZ+U0oOjin4O562DYzeQ==" saltValue="Asz1aazmk5oqTMNsrnqni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BC3E1F6-B50C-46CF-B157-266CD8848A94}"/>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activeCell="B1" sqref="B1"/>
      <selection pane="bottomLeft" activeCell="A6" sqref="A6"/>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Data'!$B$7:$R$1700,3,0)</f>
        <v>44015</v>
      </c>
      <c r="C8" s="65">
        <f>VLOOKUP($A8,'Return Data'!$B$7:$R$1700,4,0)</f>
        <v>39.53</v>
      </c>
      <c r="D8" s="65">
        <f>VLOOKUP($A8,'Return Data'!$B$7:$R$1700,10,0)</f>
        <v>26.658100000000001</v>
      </c>
      <c r="E8" s="66">
        <f t="shared" ref="E8:E39" si="0">RANK(D8,D$8:D$71,0)</f>
        <v>37</v>
      </c>
      <c r="F8" s="65">
        <f>VLOOKUP($A8,'Return Data'!$B$7:$R$1700,11,0)</f>
        <v>-7.8339999999999996</v>
      </c>
      <c r="G8" s="66">
        <f t="shared" ref="G8:G39" si="1">RANK(F8,F$8:F$71,0)</f>
        <v>12</v>
      </c>
      <c r="H8" s="65">
        <f>VLOOKUP($A8,'Return Data'!$B$7:$R$1700,12,0)</f>
        <v>0.22819999999999999</v>
      </c>
      <c r="I8" s="66">
        <f t="shared" ref="I8:I29" si="2">RANK(H8,H$8:H$71,0)</f>
        <v>11</v>
      </c>
      <c r="J8" s="65">
        <f>VLOOKUP($A8,'Return Data'!$B$7:$R$1700,13,0)</f>
        <v>-4.0068000000000001</v>
      </c>
      <c r="K8" s="66">
        <f t="shared" ref="K8:K29" si="3">RANK(J8,J$8:J$71,0)</f>
        <v>11</v>
      </c>
      <c r="L8" s="65">
        <f>VLOOKUP($A8,'Return Data'!$B$7:$R$1700,17,0)</f>
        <v>-2.0686</v>
      </c>
      <c r="M8" s="66">
        <f t="shared" ref="M8:M12" si="4">RANK(L8,L$8:L$71,0)</f>
        <v>29</v>
      </c>
      <c r="N8" s="65">
        <f>VLOOKUP($A8,'Return Data'!$B$7:$R$1700,14,0)</f>
        <v>3.0594999999999999</v>
      </c>
      <c r="O8" s="66">
        <f>RANK(N8,N$8:N$71,0)</f>
        <v>15</v>
      </c>
      <c r="P8" s="65">
        <f>VLOOKUP($A8,'Return Data'!$B$7:$R$1700,15,0)</f>
        <v>7.0789999999999997</v>
      </c>
      <c r="Q8" s="66">
        <f>RANK(P8,P$8:P$71,0)</f>
        <v>12</v>
      </c>
      <c r="R8" s="65">
        <f>VLOOKUP($A8,'Return Data'!$B$7:$R$1700,16,0)</f>
        <v>13.302099999999999</v>
      </c>
      <c r="S8" s="67">
        <f t="shared" ref="S8:S39" si="5">RANK(R8,R$8:R$71,0)</f>
        <v>8</v>
      </c>
    </row>
    <row r="9" spans="1:20" x14ac:dyDescent="0.3">
      <c r="A9" s="63" t="s">
        <v>164</v>
      </c>
      <c r="B9" s="64">
        <f>VLOOKUP($A9,'Return Data'!$B$7:$R$1700,3,0)</f>
        <v>44015</v>
      </c>
      <c r="C9" s="65">
        <f>VLOOKUP($A9,'Return Data'!$B$7:$R$1700,4,0)</f>
        <v>32.200000000000003</v>
      </c>
      <c r="D9" s="65">
        <f>VLOOKUP($A9,'Return Data'!$B$7:$R$1700,10,0)</f>
        <v>26.6221</v>
      </c>
      <c r="E9" s="66">
        <f t="shared" si="0"/>
        <v>38</v>
      </c>
      <c r="F9" s="65">
        <f>VLOOKUP($A9,'Return Data'!$B$7:$R$1700,11,0)</f>
        <v>-6.9095000000000004</v>
      </c>
      <c r="G9" s="66">
        <f t="shared" si="1"/>
        <v>10</v>
      </c>
      <c r="H9" s="65">
        <f>VLOOKUP($A9,'Return Data'!$B$7:$R$1700,12,0)</f>
        <v>1.3216000000000001</v>
      </c>
      <c r="I9" s="66">
        <f t="shared" si="2"/>
        <v>8</v>
      </c>
      <c r="J9" s="65">
        <f>VLOOKUP($A9,'Return Data'!$B$7:$R$1700,13,0)</f>
        <v>-2.4538000000000002</v>
      </c>
      <c r="K9" s="66">
        <f t="shared" si="3"/>
        <v>8</v>
      </c>
      <c r="L9" s="65">
        <f>VLOOKUP($A9,'Return Data'!$B$7:$R$1700,17,0)</f>
        <v>-0.82699999999999996</v>
      </c>
      <c r="M9" s="66">
        <f t="shared" si="4"/>
        <v>20</v>
      </c>
      <c r="N9" s="65">
        <f>VLOOKUP($A9,'Return Data'!$B$7:$R$1700,14,0)</f>
        <v>4.0274000000000001</v>
      </c>
      <c r="O9" s="66">
        <f>RANK(N9,N$8:N$71,0)</f>
        <v>8</v>
      </c>
      <c r="P9" s="65">
        <f>VLOOKUP($A9,'Return Data'!$B$7:$R$1700,15,0)</f>
        <v>7.7996999999999996</v>
      </c>
      <c r="Q9" s="66">
        <f>RANK(P9,P$8:P$71,0)</f>
        <v>8</v>
      </c>
      <c r="R9" s="65">
        <f>VLOOKUP($A9,'Return Data'!$B$7:$R$1700,16,0)</f>
        <v>14.090400000000001</v>
      </c>
      <c r="S9" s="67">
        <f t="shared" si="5"/>
        <v>6</v>
      </c>
    </row>
    <row r="10" spans="1:20" x14ac:dyDescent="0.3">
      <c r="A10" s="63" t="s">
        <v>165</v>
      </c>
      <c r="B10" s="64">
        <f>VLOOKUP($A10,'Return Data'!$B$7:$R$1700,3,0)</f>
        <v>44015</v>
      </c>
      <c r="C10" s="65">
        <f>VLOOKUP($A10,'Return Data'!$B$7:$R$1700,4,0)</f>
        <v>47.578499999999998</v>
      </c>
      <c r="D10" s="65">
        <f>VLOOKUP($A10,'Return Data'!$B$7:$R$1700,10,0)</f>
        <v>21.195599999999999</v>
      </c>
      <c r="E10" s="66">
        <f t="shared" si="0"/>
        <v>58</v>
      </c>
      <c r="F10" s="65">
        <f>VLOOKUP($A10,'Return Data'!$B$7:$R$1700,11,0)</f>
        <v>-10.7966</v>
      </c>
      <c r="G10" s="66">
        <f t="shared" si="1"/>
        <v>26</v>
      </c>
      <c r="H10" s="65">
        <f>VLOOKUP($A10,'Return Data'!$B$7:$R$1700,12,0)</f>
        <v>-4.9137000000000004</v>
      </c>
      <c r="I10" s="66">
        <f t="shared" si="2"/>
        <v>30</v>
      </c>
      <c r="J10" s="65">
        <f>VLOOKUP($A10,'Return Data'!$B$7:$R$1700,13,0)</f>
        <v>-5.1832000000000003</v>
      </c>
      <c r="K10" s="66">
        <f t="shared" si="3"/>
        <v>17</v>
      </c>
      <c r="L10" s="65">
        <f>VLOOKUP($A10,'Return Data'!$B$7:$R$1700,17,0)</f>
        <v>1.6468</v>
      </c>
      <c r="M10" s="66">
        <f t="shared" si="4"/>
        <v>10</v>
      </c>
      <c r="N10" s="65">
        <f>VLOOKUP($A10,'Return Data'!$B$7:$R$1700,14,0)</f>
        <v>7.0803000000000003</v>
      </c>
      <c r="O10" s="66">
        <f>RANK(N10,N$8:N$71,0)</f>
        <v>2</v>
      </c>
      <c r="P10" s="65">
        <f>VLOOKUP($A10,'Return Data'!$B$7:$R$1700,15,0)</f>
        <v>8.2333999999999996</v>
      </c>
      <c r="Q10" s="66">
        <f>RANK(P10,P$8:P$71,0)</f>
        <v>5</v>
      </c>
      <c r="R10" s="65">
        <f>VLOOKUP($A10,'Return Data'!$B$7:$R$1700,16,0)</f>
        <v>16.710699999999999</v>
      </c>
      <c r="S10" s="67">
        <f t="shared" si="5"/>
        <v>2</v>
      </c>
    </row>
    <row r="11" spans="1:20" x14ac:dyDescent="0.3">
      <c r="A11" s="63" t="s">
        <v>166</v>
      </c>
      <c r="B11" s="64">
        <f>VLOOKUP($A11,'Return Data'!$B$7:$R$1700,3,0)</f>
        <v>44015</v>
      </c>
      <c r="C11" s="65">
        <f>VLOOKUP($A11,'Return Data'!$B$7:$R$1700,4,0)</f>
        <v>42.93</v>
      </c>
      <c r="D11" s="65">
        <f>VLOOKUP($A11,'Return Data'!$B$7:$R$1700,10,0)</f>
        <v>27.6539</v>
      </c>
      <c r="E11" s="66">
        <f t="shared" si="0"/>
        <v>30</v>
      </c>
      <c r="F11" s="65">
        <f>VLOOKUP($A11,'Return Data'!$B$7:$R$1700,11,0)</f>
        <v>-11.557499999999999</v>
      </c>
      <c r="G11" s="66">
        <f t="shared" si="1"/>
        <v>32</v>
      </c>
      <c r="H11" s="65">
        <f>VLOOKUP($A11,'Return Data'!$B$7:$R$1700,12,0)</f>
        <v>-6.8358999999999996</v>
      </c>
      <c r="I11" s="66">
        <f t="shared" si="2"/>
        <v>37</v>
      </c>
      <c r="J11" s="65">
        <f>VLOOKUP($A11,'Return Data'!$B$7:$R$1700,13,0)</f>
        <v>-10.3383</v>
      </c>
      <c r="K11" s="66">
        <f t="shared" si="3"/>
        <v>33</v>
      </c>
      <c r="L11" s="65">
        <f>VLOOKUP($A11,'Return Data'!$B$7:$R$1700,17,0)</f>
        <v>-5.2636000000000003</v>
      </c>
      <c r="M11" s="66">
        <f t="shared" si="4"/>
        <v>43</v>
      </c>
      <c r="N11" s="65">
        <f>VLOOKUP($A11,'Return Data'!$B$7:$R$1700,14,0)</f>
        <v>-2.1818</v>
      </c>
      <c r="O11" s="66">
        <f>RANK(N11,N$8:N$71,0)</f>
        <v>41</v>
      </c>
      <c r="P11" s="65">
        <f>VLOOKUP($A11,'Return Data'!$B$7:$R$1700,15,0)</f>
        <v>2.5588000000000002</v>
      </c>
      <c r="Q11" s="66">
        <f>RANK(P11,P$8:P$71,0)</f>
        <v>36</v>
      </c>
      <c r="R11" s="65">
        <f>VLOOKUP($A11,'Return Data'!$B$7:$R$1700,16,0)</f>
        <v>1.2670999999999999</v>
      </c>
      <c r="S11" s="67">
        <f t="shared" si="5"/>
        <v>48</v>
      </c>
    </row>
    <row r="12" spans="1:20" x14ac:dyDescent="0.3">
      <c r="A12" s="63" t="s">
        <v>167</v>
      </c>
      <c r="B12" s="64">
        <f>VLOOKUP($A12,'Return Data'!$B$7:$R$1700,3,0)</f>
        <v>44015</v>
      </c>
      <c r="C12" s="65">
        <f>VLOOKUP($A12,'Return Data'!$B$7:$R$1700,4,0)</f>
        <v>40.249000000000002</v>
      </c>
      <c r="D12" s="65">
        <f>VLOOKUP($A12,'Return Data'!$B$7:$R$1700,10,0)</f>
        <v>24.907699999999998</v>
      </c>
      <c r="E12" s="66">
        <f t="shared" si="0"/>
        <v>46</v>
      </c>
      <c r="F12" s="65">
        <f>VLOOKUP($A12,'Return Data'!$B$7:$R$1700,11,0)</f>
        <v>-7.726</v>
      </c>
      <c r="G12" s="66">
        <f t="shared" si="1"/>
        <v>11</v>
      </c>
      <c r="H12" s="65">
        <f>VLOOKUP($A12,'Return Data'!$B$7:$R$1700,12,0)</f>
        <v>-1.8867</v>
      </c>
      <c r="I12" s="66">
        <f t="shared" si="2"/>
        <v>16</v>
      </c>
      <c r="J12" s="65">
        <f>VLOOKUP($A12,'Return Data'!$B$7:$R$1700,13,0)</f>
        <v>-2.5329999999999999</v>
      </c>
      <c r="K12" s="66">
        <f t="shared" si="3"/>
        <v>9</v>
      </c>
      <c r="L12" s="65">
        <f>VLOOKUP($A12,'Return Data'!$B$7:$R$1700,17,0)</f>
        <v>3.355</v>
      </c>
      <c r="M12" s="66">
        <f t="shared" si="4"/>
        <v>6</v>
      </c>
      <c r="N12" s="65">
        <f>VLOOKUP($A12,'Return Data'!$B$7:$R$1700,14,0)</f>
        <v>3.702</v>
      </c>
      <c r="O12" s="66">
        <f>RANK(N12,N$8:N$71,0)</f>
        <v>9</v>
      </c>
      <c r="P12" s="65">
        <f>VLOOKUP($A12,'Return Data'!$B$7:$R$1700,15,0)</f>
        <v>5.4001999999999999</v>
      </c>
      <c r="Q12" s="66">
        <f>RANK(P12,P$8:P$71,0)</f>
        <v>21</v>
      </c>
      <c r="R12" s="65">
        <f>VLOOKUP($A12,'Return Data'!$B$7:$R$1700,16,0)</f>
        <v>12.142799999999999</v>
      </c>
      <c r="S12" s="67">
        <f t="shared" si="5"/>
        <v>13</v>
      </c>
    </row>
    <row r="13" spans="1:20" x14ac:dyDescent="0.3">
      <c r="A13" s="63" t="s">
        <v>168</v>
      </c>
      <c r="B13" s="64">
        <f>VLOOKUP($A13,'Return Data'!$B$7:$R$1700,3,0)</f>
        <v>44015</v>
      </c>
      <c r="C13" s="65">
        <f>VLOOKUP($A13,'Return Data'!$B$7:$R$1700,4,0)</f>
        <v>8.8800000000000008</v>
      </c>
      <c r="D13" s="65">
        <f>VLOOKUP($A13,'Return Data'!$B$7:$R$1700,10,0)</f>
        <v>20.325199999999999</v>
      </c>
      <c r="E13" s="66">
        <f t="shared" si="0"/>
        <v>60</v>
      </c>
      <c r="F13" s="65">
        <f>VLOOKUP($A13,'Return Data'!$B$7:$R$1700,11,0)</f>
        <v>-3.5831</v>
      </c>
      <c r="G13" s="66">
        <f t="shared" si="1"/>
        <v>4</v>
      </c>
      <c r="H13" s="65">
        <f>VLOOKUP($A13,'Return Data'!$B$7:$R$1700,12,0)</f>
        <v>3.9813000000000001</v>
      </c>
      <c r="I13" s="66">
        <f t="shared" si="2"/>
        <v>2</v>
      </c>
      <c r="J13" s="65">
        <f>VLOOKUP($A13,'Return Data'!$B$7:$R$1700,13,0)</f>
        <v>3.1358999999999999</v>
      </c>
      <c r="K13" s="66">
        <f t="shared" si="3"/>
        <v>2</v>
      </c>
      <c r="L13" s="65">
        <f>VLOOKUP($A13,'Return Data'!$B$7:$R$1700,17,0)</f>
        <v>-3.4658000000000002</v>
      </c>
      <c r="M13" s="66">
        <f t="shared" ref="M13" si="6">RANK(L13,L$8:L$71,0)</f>
        <v>37</v>
      </c>
      <c r="N13" s="65">
        <f>VLOOKUP($A13,'Return Data'!$B$7:$R$1700,14,0)</f>
        <v>0</v>
      </c>
      <c r="O13" s="66">
        <f t="shared" ref="O13" si="7">RANK(N13,N$8:N$71,0)</f>
        <v>29</v>
      </c>
      <c r="P13" s="65"/>
      <c r="Q13" s="66"/>
      <c r="R13" s="65">
        <f>VLOOKUP($A13,'Return Data'!$B$7:$R$1700,16,0)</f>
        <v>-4.8887</v>
      </c>
      <c r="S13" s="67">
        <f t="shared" si="5"/>
        <v>55</v>
      </c>
    </row>
    <row r="14" spans="1:20" x14ac:dyDescent="0.3">
      <c r="A14" s="63" t="s">
        <v>169</v>
      </c>
      <c r="B14" s="64">
        <f>VLOOKUP($A14,'Return Data'!$B$7:$R$1700,3,0)</f>
        <v>44015</v>
      </c>
      <c r="C14" s="65">
        <f>VLOOKUP($A14,'Return Data'!$B$7:$R$1700,4,0)</f>
        <v>10.7</v>
      </c>
      <c r="D14" s="65">
        <f>VLOOKUP($A14,'Return Data'!$B$7:$R$1700,10,0)</f>
        <v>19.419599999999999</v>
      </c>
      <c r="E14" s="66">
        <f t="shared" si="0"/>
        <v>62</v>
      </c>
      <c r="F14" s="65">
        <f>VLOOKUP($A14,'Return Data'!$B$7:$R$1700,11,0)</f>
        <v>-8.3118999999999996</v>
      </c>
      <c r="G14" s="66">
        <f t="shared" si="1"/>
        <v>13</v>
      </c>
      <c r="H14" s="65">
        <f>VLOOKUP($A14,'Return Data'!$B$7:$R$1700,12,0)</f>
        <v>-1.2915000000000001</v>
      </c>
      <c r="I14" s="66">
        <f t="shared" si="2"/>
        <v>15</v>
      </c>
      <c r="J14" s="65">
        <f>VLOOKUP($A14,'Return Data'!$B$7:$R$1700,13,0)</f>
        <v>-1.2915000000000001</v>
      </c>
      <c r="K14" s="66">
        <f t="shared" si="3"/>
        <v>6</v>
      </c>
      <c r="L14" s="65"/>
      <c r="M14" s="66"/>
      <c r="N14" s="65"/>
      <c r="O14" s="66"/>
      <c r="P14" s="65"/>
      <c r="Q14" s="66"/>
      <c r="R14" s="65">
        <f>VLOOKUP($A14,'Return Data'!$B$7:$R$1700,16,0)</f>
        <v>4.0435999999999996</v>
      </c>
      <c r="S14" s="67">
        <f t="shared" si="5"/>
        <v>46</v>
      </c>
    </row>
    <row r="15" spans="1:20" x14ac:dyDescent="0.3">
      <c r="A15" s="63" t="s">
        <v>170</v>
      </c>
      <c r="B15" s="64">
        <f>VLOOKUP($A15,'Return Data'!$B$7:$R$1700,3,0)</f>
        <v>44015</v>
      </c>
      <c r="C15" s="65">
        <f>VLOOKUP($A15,'Return Data'!$B$7:$R$1700,4,0)</f>
        <v>57.9</v>
      </c>
      <c r="D15" s="65">
        <f>VLOOKUP($A15,'Return Data'!$B$7:$R$1700,10,0)</f>
        <v>20.750800000000002</v>
      </c>
      <c r="E15" s="66">
        <f t="shared" si="0"/>
        <v>59</v>
      </c>
      <c r="F15" s="65">
        <f>VLOOKUP($A15,'Return Data'!$B$7:$R$1700,11,0)</f>
        <v>-4.8167</v>
      </c>
      <c r="G15" s="66">
        <f t="shared" si="1"/>
        <v>7</v>
      </c>
      <c r="H15" s="65">
        <f>VLOOKUP($A15,'Return Data'!$B$7:$R$1700,12,0)</f>
        <v>2.6596000000000002</v>
      </c>
      <c r="I15" s="66">
        <f t="shared" si="2"/>
        <v>6</v>
      </c>
      <c r="J15" s="65">
        <f>VLOOKUP($A15,'Return Data'!$B$7:$R$1700,13,0)</f>
        <v>2.9883000000000002</v>
      </c>
      <c r="K15" s="66">
        <f t="shared" si="3"/>
        <v>3</v>
      </c>
      <c r="L15" s="65">
        <f>VLOOKUP($A15,'Return Data'!$B$7:$R$1700,17,0)</f>
        <v>0.2858</v>
      </c>
      <c r="M15" s="66">
        <f t="shared" ref="M15:M29" si="8">RANK(L15,L$8:L$71,0)</f>
        <v>17</v>
      </c>
      <c r="N15" s="65">
        <f>VLOOKUP($A15,'Return Data'!$B$7:$R$1700,14,0)</f>
        <v>5.8018999999999998</v>
      </c>
      <c r="O15" s="66">
        <f t="shared" ref="O15:O24" si="9">RANK(N15,N$8:N$71,0)</f>
        <v>7</v>
      </c>
      <c r="P15" s="65">
        <f>VLOOKUP($A15,'Return Data'!$B$7:$R$1700,15,0)</f>
        <v>7.6845999999999997</v>
      </c>
      <c r="Q15" s="66">
        <f>RANK(P15,P$8:P$71,0)</f>
        <v>9</v>
      </c>
      <c r="R15" s="65">
        <f>VLOOKUP($A15,'Return Data'!$B$7:$R$1700,16,0)</f>
        <v>12.8401</v>
      </c>
      <c r="S15" s="67">
        <f t="shared" si="5"/>
        <v>10</v>
      </c>
    </row>
    <row r="16" spans="1:20" x14ac:dyDescent="0.3">
      <c r="A16" s="63" t="s">
        <v>171</v>
      </c>
      <c r="B16" s="64">
        <f>VLOOKUP($A16,'Return Data'!$B$7:$R$1700,3,0)</f>
        <v>44015</v>
      </c>
      <c r="C16" s="65">
        <f>VLOOKUP($A16,'Return Data'!$B$7:$R$1700,4,0)</f>
        <v>67.34</v>
      </c>
      <c r="D16" s="65">
        <f>VLOOKUP($A16,'Return Data'!$B$7:$R$1700,10,0)</f>
        <v>24.519200000000001</v>
      </c>
      <c r="E16" s="66">
        <f t="shared" si="0"/>
        <v>50</v>
      </c>
      <c r="F16" s="65">
        <f>VLOOKUP($A16,'Return Data'!$B$7:$R$1700,11,0)</f>
        <v>-6.0285000000000002</v>
      </c>
      <c r="G16" s="66">
        <f t="shared" si="1"/>
        <v>9</v>
      </c>
      <c r="H16" s="65">
        <f>VLOOKUP($A16,'Return Data'!$B$7:$R$1700,12,0)</f>
        <v>0.32779999999999998</v>
      </c>
      <c r="I16" s="66">
        <f t="shared" si="2"/>
        <v>10</v>
      </c>
      <c r="J16" s="65">
        <f>VLOOKUP($A16,'Return Data'!$B$7:$R$1700,13,0)</f>
        <v>-4.3330000000000002</v>
      </c>
      <c r="K16" s="66">
        <f t="shared" si="3"/>
        <v>13</v>
      </c>
      <c r="L16" s="65">
        <f>VLOOKUP($A16,'Return Data'!$B$7:$R$1700,17,0)</f>
        <v>4.4981999999999998</v>
      </c>
      <c r="M16" s="66">
        <f t="shared" si="8"/>
        <v>3</v>
      </c>
      <c r="N16" s="65">
        <f>VLOOKUP($A16,'Return Data'!$B$7:$R$1700,14,0)</f>
        <v>6.5686</v>
      </c>
      <c r="O16" s="66">
        <f t="shared" si="9"/>
        <v>5</v>
      </c>
      <c r="P16" s="65">
        <f>VLOOKUP($A16,'Return Data'!$B$7:$R$1700,15,0)</f>
        <v>7.2306999999999997</v>
      </c>
      <c r="Q16" s="66">
        <f>RANK(P16,P$8:P$71,0)</f>
        <v>10</v>
      </c>
      <c r="R16" s="65">
        <f>VLOOKUP($A16,'Return Data'!$B$7:$R$1700,16,0)</f>
        <v>11.4368</v>
      </c>
      <c r="S16" s="67">
        <f t="shared" si="5"/>
        <v>19</v>
      </c>
    </row>
    <row r="17" spans="1:19" x14ac:dyDescent="0.3">
      <c r="A17" s="63" t="s">
        <v>172</v>
      </c>
      <c r="B17" s="64">
        <f>VLOOKUP($A17,'Return Data'!$B$7:$R$1700,3,0)</f>
        <v>44015</v>
      </c>
      <c r="C17" s="65">
        <f>VLOOKUP($A17,'Return Data'!$B$7:$R$1700,4,0)</f>
        <v>48.356000000000002</v>
      </c>
      <c r="D17" s="65">
        <f>VLOOKUP($A17,'Return Data'!$B$7:$R$1700,10,0)</f>
        <v>30.872299999999999</v>
      </c>
      <c r="E17" s="66">
        <f t="shared" si="0"/>
        <v>9</v>
      </c>
      <c r="F17" s="65">
        <f>VLOOKUP($A17,'Return Data'!$B$7:$R$1700,11,0)</f>
        <v>-11.767200000000001</v>
      </c>
      <c r="G17" s="66">
        <f t="shared" si="1"/>
        <v>33</v>
      </c>
      <c r="H17" s="65">
        <f>VLOOKUP($A17,'Return Data'!$B$7:$R$1700,12,0)</f>
        <v>-5.6136999999999997</v>
      </c>
      <c r="I17" s="66">
        <f t="shared" si="2"/>
        <v>32</v>
      </c>
      <c r="J17" s="65">
        <f>VLOOKUP($A17,'Return Data'!$B$7:$R$1700,13,0)</f>
        <v>-6.5404</v>
      </c>
      <c r="K17" s="66">
        <f t="shared" si="3"/>
        <v>19</v>
      </c>
      <c r="L17" s="65">
        <f>VLOOKUP($A17,'Return Data'!$B$7:$R$1700,17,0)</f>
        <v>2.6659000000000002</v>
      </c>
      <c r="M17" s="66">
        <f t="shared" si="8"/>
        <v>8</v>
      </c>
      <c r="N17" s="65">
        <f>VLOOKUP($A17,'Return Data'!$B$7:$R$1700,14,0)</f>
        <v>3.5135999999999998</v>
      </c>
      <c r="O17" s="66">
        <f t="shared" si="9"/>
        <v>11</v>
      </c>
      <c r="P17" s="65">
        <f>VLOOKUP($A17,'Return Data'!$B$7:$R$1700,15,0)</f>
        <v>8.0265000000000004</v>
      </c>
      <c r="Q17" s="66">
        <f>RANK(P17,P$8:P$71,0)</f>
        <v>6</v>
      </c>
      <c r="R17" s="65">
        <f>VLOOKUP($A17,'Return Data'!$B$7:$R$1700,16,0)</f>
        <v>13.3019</v>
      </c>
      <c r="S17" s="67">
        <f t="shared" si="5"/>
        <v>9</v>
      </c>
    </row>
    <row r="18" spans="1:19" x14ac:dyDescent="0.3">
      <c r="A18" s="63" t="s">
        <v>173</v>
      </c>
      <c r="B18" s="64">
        <f>VLOOKUP($A18,'Return Data'!$B$7:$R$1700,3,0)</f>
        <v>44015</v>
      </c>
      <c r="C18" s="65">
        <f>VLOOKUP($A18,'Return Data'!$B$7:$R$1700,4,0)</f>
        <v>45.6</v>
      </c>
      <c r="D18" s="65">
        <f>VLOOKUP($A18,'Return Data'!$B$7:$R$1700,10,0)</f>
        <v>24.794699999999999</v>
      </c>
      <c r="E18" s="66">
        <f t="shared" si="0"/>
        <v>48</v>
      </c>
      <c r="F18" s="65">
        <f>VLOOKUP($A18,'Return Data'!$B$7:$R$1700,11,0)</f>
        <v>-12.843999999999999</v>
      </c>
      <c r="G18" s="66">
        <f t="shared" si="1"/>
        <v>40</v>
      </c>
      <c r="H18" s="65">
        <f>VLOOKUP($A18,'Return Data'!$B$7:$R$1700,12,0)</f>
        <v>-7.2228000000000003</v>
      </c>
      <c r="I18" s="66">
        <f t="shared" si="2"/>
        <v>40</v>
      </c>
      <c r="J18" s="65">
        <f>VLOOKUP($A18,'Return Data'!$B$7:$R$1700,13,0)</f>
        <v>-10.395</v>
      </c>
      <c r="K18" s="66">
        <f t="shared" si="3"/>
        <v>35</v>
      </c>
      <c r="L18" s="65">
        <f>VLOOKUP($A18,'Return Data'!$B$7:$R$1700,17,0)</f>
        <v>-2.2536999999999998</v>
      </c>
      <c r="M18" s="66">
        <f t="shared" si="8"/>
        <v>30</v>
      </c>
      <c r="N18" s="65">
        <f>VLOOKUP($A18,'Return Data'!$B$7:$R$1700,14,0)</f>
        <v>0.99070000000000003</v>
      </c>
      <c r="O18" s="66">
        <f t="shared" si="9"/>
        <v>25</v>
      </c>
      <c r="P18" s="65">
        <f>VLOOKUP($A18,'Return Data'!$B$7:$R$1700,15,0)</f>
        <v>3.9622000000000002</v>
      </c>
      <c r="Q18" s="66">
        <f>RANK(P18,P$8:P$71,0)</f>
        <v>27</v>
      </c>
      <c r="R18" s="65">
        <f>VLOOKUP($A18,'Return Data'!$B$7:$R$1700,16,0)</f>
        <v>10.4102</v>
      </c>
      <c r="S18" s="67">
        <f t="shared" si="5"/>
        <v>23</v>
      </c>
    </row>
    <row r="19" spans="1:19" x14ac:dyDescent="0.3">
      <c r="A19" s="81" t="s">
        <v>174</v>
      </c>
      <c r="B19" s="64">
        <f>VLOOKUP($A19,'Return Data'!$B$7:$R$1700,3,0)</f>
        <v>44015</v>
      </c>
      <c r="C19" s="65">
        <f>VLOOKUP($A19,'Return Data'!$B$7:$R$1700,4,0)</f>
        <v>13.8848</v>
      </c>
      <c r="D19" s="65">
        <f>VLOOKUP($A19,'Return Data'!$B$7:$R$1700,10,0)</f>
        <v>29.344999999999999</v>
      </c>
      <c r="E19" s="66">
        <f t="shared" si="0"/>
        <v>19</v>
      </c>
      <c r="F19" s="65">
        <f>VLOOKUP($A19,'Return Data'!$B$7:$R$1700,11,0)</f>
        <v>-13.1081</v>
      </c>
      <c r="G19" s="66">
        <f t="shared" si="1"/>
        <v>41</v>
      </c>
      <c r="H19" s="65">
        <f>VLOOKUP($A19,'Return Data'!$B$7:$R$1700,12,0)</f>
        <v>-8.27</v>
      </c>
      <c r="I19" s="66">
        <f t="shared" si="2"/>
        <v>46</v>
      </c>
      <c r="J19" s="65">
        <f>VLOOKUP($A19,'Return Data'!$B$7:$R$1700,13,0)</f>
        <v>-10.735099999999999</v>
      </c>
      <c r="K19" s="66">
        <f t="shared" si="3"/>
        <v>37</v>
      </c>
      <c r="L19" s="65">
        <f>VLOOKUP($A19,'Return Data'!$B$7:$R$1700,17,0)</f>
        <v>-1.5161</v>
      </c>
      <c r="M19" s="66">
        <f t="shared" si="8"/>
        <v>26</v>
      </c>
      <c r="N19" s="65">
        <f>VLOOKUP($A19,'Return Data'!$B$7:$R$1700,14,0)</f>
        <v>0.74439999999999995</v>
      </c>
      <c r="O19" s="66">
        <f t="shared" si="9"/>
        <v>27</v>
      </c>
      <c r="P19" s="65"/>
      <c r="Q19" s="66"/>
      <c r="R19" s="65">
        <f>VLOOKUP($A19,'Return Data'!$B$7:$R$1700,16,0)</f>
        <v>7.5446999999999997</v>
      </c>
      <c r="S19" s="67">
        <f t="shared" si="5"/>
        <v>38</v>
      </c>
    </row>
    <row r="20" spans="1:19" x14ac:dyDescent="0.3">
      <c r="A20" s="63" t="s">
        <v>175</v>
      </c>
      <c r="B20" s="64">
        <f>VLOOKUP($A20,'Return Data'!$B$7:$R$1700,3,0)</f>
        <v>44015</v>
      </c>
      <c r="C20" s="65">
        <f>VLOOKUP($A20,'Return Data'!$B$7:$R$1700,4,0)</f>
        <v>509.87490000000003</v>
      </c>
      <c r="D20" s="65">
        <f>VLOOKUP($A20,'Return Data'!$B$7:$R$1700,10,0)</f>
        <v>29.0197</v>
      </c>
      <c r="E20" s="66">
        <f t="shared" si="0"/>
        <v>21</v>
      </c>
      <c r="F20" s="65">
        <f>VLOOKUP($A20,'Return Data'!$B$7:$R$1700,11,0)</f>
        <v>-17.3369</v>
      </c>
      <c r="G20" s="66">
        <f t="shared" si="1"/>
        <v>59</v>
      </c>
      <c r="H20" s="65">
        <f>VLOOKUP($A20,'Return Data'!$B$7:$R$1700,12,0)</f>
        <v>-12.6816</v>
      </c>
      <c r="I20" s="66">
        <f t="shared" si="2"/>
        <v>55</v>
      </c>
      <c r="J20" s="65">
        <f>VLOOKUP($A20,'Return Data'!$B$7:$R$1700,13,0)</f>
        <v>-16.884699999999999</v>
      </c>
      <c r="K20" s="66">
        <f t="shared" si="3"/>
        <v>52</v>
      </c>
      <c r="L20" s="65">
        <f>VLOOKUP($A20,'Return Data'!$B$7:$R$1700,17,0)</f>
        <v>-5.8208000000000002</v>
      </c>
      <c r="M20" s="66">
        <f t="shared" si="8"/>
        <v>47</v>
      </c>
      <c r="N20" s="65">
        <f>VLOOKUP($A20,'Return Data'!$B$7:$R$1700,14,0)</f>
        <v>-1.3573999999999999</v>
      </c>
      <c r="O20" s="66">
        <f t="shared" si="9"/>
        <v>37</v>
      </c>
      <c r="P20" s="65">
        <f>VLOOKUP($A20,'Return Data'!$B$7:$R$1700,15,0)</f>
        <v>3.0526</v>
      </c>
      <c r="Q20" s="66">
        <f>RANK(P20,P$8:P$71,0)</f>
        <v>32</v>
      </c>
      <c r="R20" s="65">
        <f>VLOOKUP($A20,'Return Data'!$B$7:$R$1700,16,0)</f>
        <v>10.398199999999999</v>
      </c>
      <c r="S20" s="67">
        <f t="shared" si="5"/>
        <v>24</v>
      </c>
    </row>
    <row r="21" spans="1:19" x14ac:dyDescent="0.3">
      <c r="A21" s="63" t="s">
        <v>176</v>
      </c>
      <c r="B21" s="64">
        <f>VLOOKUP($A21,'Return Data'!$B$7:$R$1700,3,0)</f>
        <v>44015</v>
      </c>
      <c r="C21" s="65">
        <f>VLOOKUP($A21,'Return Data'!$B$7:$R$1700,4,0)</f>
        <v>331.34699999999998</v>
      </c>
      <c r="D21" s="65">
        <f>VLOOKUP($A21,'Return Data'!$B$7:$R$1700,10,0)</f>
        <v>30.466999999999999</v>
      </c>
      <c r="E21" s="66">
        <f t="shared" si="0"/>
        <v>13</v>
      </c>
      <c r="F21" s="65">
        <f>VLOOKUP($A21,'Return Data'!$B$7:$R$1700,11,0)</f>
        <v>-15.8917</v>
      </c>
      <c r="G21" s="66">
        <f t="shared" si="1"/>
        <v>52</v>
      </c>
      <c r="H21" s="65">
        <f>VLOOKUP($A21,'Return Data'!$B$7:$R$1700,12,0)</f>
        <v>-9.6656999999999993</v>
      </c>
      <c r="I21" s="66">
        <f t="shared" si="2"/>
        <v>50</v>
      </c>
      <c r="J21" s="65">
        <f>VLOOKUP($A21,'Return Data'!$B$7:$R$1700,13,0)</f>
        <v>-14.1655</v>
      </c>
      <c r="K21" s="66">
        <f t="shared" si="3"/>
        <v>47</v>
      </c>
      <c r="L21" s="65">
        <f>VLOOKUP($A21,'Return Data'!$B$7:$R$1700,17,0)</f>
        <v>-1.3106</v>
      </c>
      <c r="M21" s="66">
        <f t="shared" si="8"/>
        <v>22</v>
      </c>
      <c r="N21" s="65">
        <f>VLOOKUP($A21,'Return Data'!$B$7:$R$1700,14,0)</f>
        <v>1.4037999999999999</v>
      </c>
      <c r="O21" s="66">
        <f t="shared" si="9"/>
        <v>23</v>
      </c>
      <c r="P21" s="65">
        <f>VLOOKUP($A21,'Return Data'!$B$7:$R$1700,15,0)</f>
        <v>6.4086999999999996</v>
      </c>
      <c r="Q21" s="66">
        <f>RANK(P21,P$8:P$71,0)</f>
        <v>15</v>
      </c>
      <c r="R21" s="65">
        <f>VLOOKUP($A21,'Return Data'!$B$7:$R$1700,16,0)</f>
        <v>11.4512</v>
      </c>
      <c r="S21" s="67">
        <f t="shared" si="5"/>
        <v>18</v>
      </c>
    </row>
    <row r="22" spans="1:19" x14ac:dyDescent="0.3">
      <c r="A22" s="63" t="s">
        <v>177</v>
      </c>
      <c r="B22" s="64">
        <f>VLOOKUP($A22,'Return Data'!$B$7:$R$1700,3,0)</f>
        <v>44015</v>
      </c>
      <c r="C22" s="65">
        <f>VLOOKUP($A22,'Return Data'!$B$7:$R$1700,4,0)</f>
        <v>455.24599999999998</v>
      </c>
      <c r="D22" s="65">
        <f>VLOOKUP($A22,'Return Data'!$B$7:$R$1700,10,0)</f>
        <v>27.942799999999998</v>
      </c>
      <c r="E22" s="66">
        <f t="shared" si="0"/>
        <v>28</v>
      </c>
      <c r="F22" s="65">
        <f>VLOOKUP($A22,'Return Data'!$B$7:$R$1700,11,0)</f>
        <v>-16.6219</v>
      </c>
      <c r="G22" s="66">
        <f t="shared" si="1"/>
        <v>55</v>
      </c>
      <c r="H22" s="65">
        <f>VLOOKUP($A22,'Return Data'!$B$7:$R$1700,12,0)</f>
        <v>-11.547800000000001</v>
      </c>
      <c r="I22" s="66">
        <f t="shared" si="2"/>
        <v>53</v>
      </c>
      <c r="J22" s="65">
        <f>VLOOKUP($A22,'Return Data'!$B$7:$R$1700,13,0)</f>
        <v>-18.199100000000001</v>
      </c>
      <c r="K22" s="66">
        <f t="shared" si="3"/>
        <v>53</v>
      </c>
      <c r="L22" s="65">
        <f>VLOOKUP($A22,'Return Data'!$B$7:$R$1700,17,0)</f>
        <v>-5.5933000000000002</v>
      </c>
      <c r="M22" s="66">
        <f t="shared" si="8"/>
        <v>46</v>
      </c>
      <c r="N22" s="65">
        <f>VLOOKUP($A22,'Return Data'!$B$7:$R$1700,14,0)</f>
        <v>-3.2361</v>
      </c>
      <c r="O22" s="66">
        <f t="shared" si="9"/>
        <v>44</v>
      </c>
      <c r="P22" s="65">
        <f>VLOOKUP($A22,'Return Data'!$B$7:$R$1700,15,0)</f>
        <v>2.613</v>
      </c>
      <c r="Q22" s="66">
        <f>RANK(P22,P$8:P$71,0)</f>
        <v>35</v>
      </c>
      <c r="R22" s="65">
        <f>VLOOKUP($A22,'Return Data'!$B$7:$R$1700,16,0)</f>
        <v>8.6608000000000001</v>
      </c>
      <c r="S22" s="67">
        <f t="shared" si="5"/>
        <v>32</v>
      </c>
    </row>
    <row r="23" spans="1:19" x14ac:dyDescent="0.3">
      <c r="A23" s="63" t="s">
        <v>178</v>
      </c>
      <c r="B23" s="64">
        <f>VLOOKUP($A23,'Return Data'!$B$7:$R$1700,3,0)</f>
        <v>44015</v>
      </c>
      <c r="C23" s="65">
        <f>VLOOKUP($A23,'Return Data'!$B$7:$R$1700,4,0)</f>
        <v>34.870100000000001</v>
      </c>
      <c r="D23" s="65">
        <f>VLOOKUP($A23,'Return Data'!$B$7:$R$1700,10,0)</f>
        <v>24.956499999999998</v>
      </c>
      <c r="E23" s="66">
        <f t="shared" si="0"/>
        <v>45</v>
      </c>
      <c r="F23" s="65">
        <f>VLOOKUP($A23,'Return Data'!$B$7:$R$1700,11,0)</f>
        <v>-13.8561</v>
      </c>
      <c r="G23" s="66">
        <f t="shared" si="1"/>
        <v>47</v>
      </c>
      <c r="H23" s="65">
        <f>VLOOKUP($A23,'Return Data'!$B$7:$R$1700,12,0)</f>
        <v>-6.7504999999999997</v>
      </c>
      <c r="I23" s="66">
        <f t="shared" si="2"/>
        <v>36</v>
      </c>
      <c r="J23" s="65">
        <f>VLOOKUP($A23,'Return Data'!$B$7:$R$1700,13,0)</f>
        <v>-11.464399999999999</v>
      </c>
      <c r="K23" s="66">
        <f t="shared" si="3"/>
        <v>43</v>
      </c>
      <c r="L23" s="65">
        <f>VLOOKUP($A23,'Return Data'!$B$7:$R$1700,17,0)</f>
        <v>-2.8628999999999998</v>
      </c>
      <c r="M23" s="66">
        <f t="shared" si="8"/>
        <v>35</v>
      </c>
      <c r="N23" s="65">
        <f>VLOOKUP($A23,'Return Data'!$B$7:$R$1700,14,0)</f>
        <v>-1.5005999999999999</v>
      </c>
      <c r="O23" s="66">
        <f t="shared" si="9"/>
        <v>38</v>
      </c>
      <c r="P23" s="65">
        <f>VLOOKUP($A23,'Return Data'!$B$7:$R$1700,15,0)</f>
        <v>4.8272000000000004</v>
      </c>
      <c r="Q23" s="66">
        <f>RANK(P23,P$8:P$71,0)</f>
        <v>23</v>
      </c>
      <c r="R23" s="65">
        <f>VLOOKUP($A23,'Return Data'!$B$7:$R$1700,16,0)</f>
        <v>10.0779</v>
      </c>
      <c r="S23" s="67">
        <f t="shared" si="5"/>
        <v>27</v>
      </c>
    </row>
    <row r="24" spans="1:19" x14ac:dyDescent="0.3">
      <c r="A24" s="63" t="s">
        <v>179</v>
      </c>
      <c r="B24" s="64">
        <f>VLOOKUP($A24,'Return Data'!$B$7:$R$1700,3,0)</f>
        <v>44015</v>
      </c>
      <c r="C24" s="65">
        <f>VLOOKUP($A24,'Return Data'!$B$7:$R$1700,4,0)</f>
        <v>364.61</v>
      </c>
      <c r="D24" s="65">
        <f>VLOOKUP($A24,'Return Data'!$B$7:$R$1700,10,0)</f>
        <v>28.769200000000001</v>
      </c>
      <c r="E24" s="66">
        <f t="shared" si="0"/>
        <v>25</v>
      </c>
      <c r="F24" s="65">
        <f>VLOOKUP($A24,'Return Data'!$B$7:$R$1700,11,0)</f>
        <v>-13.754799999999999</v>
      </c>
      <c r="G24" s="66">
        <f t="shared" si="1"/>
        <v>46</v>
      </c>
      <c r="H24" s="65">
        <f>VLOOKUP($A24,'Return Data'!$B$7:$R$1700,12,0)</f>
        <v>-4.6497000000000002</v>
      </c>
      <c r="I24" s="66">
        <f t="shared" si="2"/>
        <v>29</v>
      </c>
      <c r="J24" s="65">
        <f>VLOOKUP($A24,'Return Data'!$B$7:$R$1700,13,0)</f>
        <v>-12.2225</v>
      </c>
      <c r="K24" s="66">
        <f t="shared" si="3"/>
        <v>45</v>
      </c>
      <c r="L24" s="65">
        <f>VLOOKUP($A24,'Return Data'!$B$7:$R$1700,17,0)</f>
        <v>-1.3576999999999999</v>
      </c>
      <c r="M24" s="66">
        <f t="shared" si="8"/>
        <v>23</v>
      </c>
      <c r="N24" s="65">
        <f>VLOOKUP($A24,'Return Data'!$B$7:$R$1700,14,0)</f>
        <v>2.6825000000000001</v>
      </c>
      <c r="O24" s="66">
        <f t="shared" si="9"/>
        <v>17</v>
      </c>
      <c r="P24" s="65">
        <f>VLOOKUP($A24,'Return Data'!$B$7:$R$1700,15,0)</f>
        <v>5.9969999999999999</v>
      </c>
      <c r="Q24" s="66">
        <f>RANK(P24,P$8:P$71,0)</f>
        <v>18</v>
      </c>
      <c r="R24" s="65">
        <f>VLOOKUP($A24,'Return Data'!$B$7:$R$1700,16,0)</f>
        <v>11.6852</v>
      </c>
      <c r="S24" s="67">
        <f t="shared" si="5"/>
        <v>15</v>
      </c>
    </row>
    <row r="25" spans="1:19" x14ac:dyDescent="0.3">
      <c r="A25" s="63" t="s">
        <v>180</v>
      </c>
      <c r="B25" s="64">
        <f>VLOOKUP($A25,'Return Data'!$B$7:$R$1700,3,0)</f>
        <v>44015</v>
      </c>
      <c r="C25" s="65">
        <f>VLOOKUP($A25,'Return Data'!$B$7:$R$1700,4,0)</f>
        <v>9.5399999999999991</v>
      </c>
      <c r="D25" s="65">
        <f>VLOOKUP($A25,'Return Data'!$B$7:$R$1700,10,0)</f>
        <v>28.744900000000001</v>
      </c>
      <c r="E25" s="66">
        <f t="shared" si="0"/>
        <v>26</v>
      </c>
      <c r="F25" s="65">
        <f>VLOOKUP($A25,'Return Data'!$B$7:$R$1700,11,0)</f>
        <v>-18.9465</v>
      </c>
      <c r="G25" s="66">
        <f t="shared" si="1"/>
        <v>61</v>
      </c>
      <c r="H25" s="65">
        <f>VLOOKUP($A25,'Return Data'!$B$7:$R$1700,12,0)</f>
        <v>-13.1938</v>
      </c>
      <c r="I25" s="66">
        <f t="shared" si="2"/>
        <v>57</v>
      </c>
      <c r="J25" s="65">
        <f>VLOOKUP($A25,'Return Data'!$B$7:$R$1700,13,0)</f>
        <v>-16.021100000000001</v>
      </c>
      <c r="K25" s="66">
        <f t="shared" si="3"/>
        <v>50</v>
      </c>
      <c r="L25" s="65">
        <f>VLOOKUP($A25,'Return Data'!$B$7:$R$1700,17,0)</f>
        <v>-4.5838999999999999</v>
      </c>
      <c r="M25" s="66">
        <f t="shared" si="8"/>
        <v>42</v>
      </c>
      <c r="N25" s="65"/>
      <c r="O25" s="66"/>
      <c r="P25" s="65"/>
      <c r="Q25" s="66"/>
      <c r="R25" s="65">
        <f>VLOOKUP($A25,'Return Data'!$B$7:$R$1700,16,0)</f>
        <v>-2.0423</v>
      </c>
      <c r="S25" s="67">
        <f t="shared" si="5"/>
        <v>50</v>
      </c>
    </row>
    <row r="26" spans="1:19" x14ac:dyDescent="0.3">
      <c r="A26" s="63" t="s">
        <v>181</v>
      </c>
      <c r="B26" s="64">
        <f>VLOOKUP($A26,'Return Data'!$B$7:$R$1700,3,0)</f>
        <v>44015</v>
      </c>
      <c r="C26" s="65">
        <f>VLOOKUP($A26,'Return Data'!$B$7:$R$1700,4,0)</f>
        <v>26.63</v>
      </c>
      <c r="D26" s="65">
        <f>VLOOKUP($A26,'Return Data'!$B$7:$R$1700,10,0)</f>
        <v>18.566299999999998</v>
      </c>
      <c r="E26" s="66">
        <f t="shared" si="0"/>
        <v>64</v>
      </c>
      <c r="F26" s="65">
        <f>VLOOKUP($A26,'Return Data'!$B$7:$R$1700,11,0)</f>
        <v>-12.1122</v>
      </c>
      <c r="G26" s="66">
        <f t="shared" si="1"/>
        <v>35</v>
      </c>
      <c r="H26" s="65">
        <f>VLOOKUP($A26,'Return Data'!$B$7:$R$1700,12,0)</f>
        <v>-7.3417000000000003</v>
      </c>
      <c r="I26" s="66">
        <f t="shared" si="2"/>
        <v>41</v>
      </c>
      <c r="J26" s="65">
        <f>VLOOKUP($A26,'Return Data'!$B$7:$R$1700,13,0)</f>
        <v>-3.7934000000000001</v>
      </c>
      <c r="K26" s="66">
        <f t="shared" si="3"/>
        <v>10</v>
      </c>
      <c r="L26" s="65">
        <f>VLOOKUP($A26,'Return Data'!$B$7:$R$1700,17,0)</f>
        <v>-2.4910999999999999</v>
      </c>
      <c r="M26" s="66">
        <f t="shared" si="8"/>
        <v>32</v>
      </c>
      <c r="N26" s="65">
        <f>VLOOKUP($A26,'Return Data'!$B$7:$R$1700,14,0)</f>
        <v>1.5474000000000001</v>
      </c>
      <c r="O26" s="66">
        <f>RANK(N26,N$8:N$71,0)</f>
        <v>22</v>
      </c>
      <c r="P26" s="65">
        <f>VLOOKUP($A26,'Return Data'!$B$7:$R$1700,15,0)</f>
        <v>4.8296000000000001</v>
      </c>
      <c r="Q26" s="66">
        <f>RANK(P26,P$8:P$71,0)</f>
        <v>22</v>
      </c>
      <c r="R26" s="65">
        <f>VLOOKUP($A26,'Return Data'!$B$7:$R$1700,16,0)</f>
        <v>15.4526</v>
      </c>
      <c r="S26" s="67">
        <f t="shared" si="5"/>
        <v>3</v>
      </c>
    </row>
    <row r="27" spans="1:19" x14ac:dyDescent="0.3">
      <c r="A27" s="63" t="s">
        <v>182</v>
      </c>
      <c r="B27" s="64">
        <f>VLOOKUP($A27,'Return Data'!$B$7:$R$1700,3,0)</f>
        <v>44015</v>
      </c>
      <c r="C27" s="65">
        <f>VLOOKUP($A27,'Return Data'!$B$7:$R$1700,4,0)</f>
        <v>51.86</v>
      </c>
      <c r="D27" s="65">
        <f>VLOOKUP($A27,'Return Data'!$B$7:$R$1700,10,0)</f>
        <v>34.631399999999999</v>
      </c>
      <c r="E27" s="66">
        <f t="shared" si="0"/>
        <v>6</v>
      </c>
      <c r="F27" s="65">
        <f>VLOOKUP($A27,'Return Data'!$B$7:$R$1700,11,0)</f>
        <v>-13.509</v>
      </c>
      <c r="G27" s="66">
        <f t="shared" si="1"/>
        <v>44</v>
      </c>
      <c r="H27" s="65">
        <f>VLOOKUP($A27,'Return Data'!$B$7:$R$1700,12,0)</f>
        <v>-7.7224000000000004</v>
      </c>
      <c r="I27" s="66">
        <f t="shared" si="2"/>
        <v>44</v>
      </c>
      <c r="J27" s="65">
        <f>VLOOKUP($A27,'Return Data'!$B$7:$R$1700,13,0)</f>
        <v>-15.565</v>
      </c>
      <c r="K27" s="66">
        <f t="shared" si="3"/>
        <v>48</v>
      </c>
      <c r="L27" s="65">
        <f>VLOOKUP($A27,'Return Data'!$B$7:$R$1700,17,0)</f>
        <v>-6.4172000000000002</v>
      </c>
      <c r="M27" s="66">
        <f t="shared" si="8"/>
        <v>48</v>
      </c>
      <c r="N27" s="65">
        <f>VLOOKUP($A27,'Return Data'!$B$7:$R$1700,14,0)</f>
        <v>-0.49149999999999999</v>
      </c>
      <c r="O27" s="66">
        <f>RANK(N27,N$8:N$71,0)</f>
        <v>33</v>
      </c>
      <c r="P27" s="65">
        <f>VLOOKUP($A27,'Return Data'!$B$7:$R$1700,15,0)</f>
        <v>4.2957999999999998</v>
      </c>
      <c r="Q27" s="66">
        <f>RANK(P27,P$8:P$71,0)</f>
        <v>25</v>
      </c>
      <c r="R27" s="65">
        <f>VLOOKUP($A27,'Return Data'!$B$7:$R$1700,16,0)</f>
        <v>11.8912</v>
      </c>
      <c r="S27" s="67">
        <f t="shared" si="5"/>
        <v>14</v>
      </c>
    </row>
    <row r="28" spans="1:19" x14ac:dyDescent="0.3">
      <c r="A28" s="63" t="s">
        <v>183</v>
      </c>
      <c r="B28" s="64">
        <f>VLOOKUP($A28,'Return Data'!$B$7:$R$1700,3,0)</f>
        <v>44015</v>
      </c>
      <c r="C28" s="65">
        <f>VLOOKUP($A28,'Return Data'!$B$7:$R$1700,4,0)</f>
        <v>8.93</v>
      </c>
      <c r="D28" s="65">
        <f>VLOOKUP($A28,'Return Data'!$B$7:$R$1700,10,0)</f>
        <v>23.513100000000001</v>
      </c>
      <c r="E28" s="66">
        <f t="shared" si="0"/>
        <v>51</v>
      </c>
      <c r="F28" s="65">
        <f>VLOOKUP($A28,'Return Data'!$B$7:$R$1700,11,0)</f>
        <v>-13.719799999999999</v>
      </c>
      <c r="G28" s="66">
        <f t="shared" si="1"/>
        <v>45</v>
      </c>
      <c r="H28" s="65">
        <f>VLOOKUP($A28,'Return Data'!$B$7:$R$1700,12,0)</f>
        <v>-8.5976999999999997</v>
      </c>
      <c r="I28" s="66">
        <f t="shared" si="2"/>
        <v>47</v>
      </c>
      <c r="J28" s="65">
        <f>VLOOKUP($A28,'Return Data'!$B$7:$R$1700,13,0)</f>
        <v>-11.4087</v>
      </c>
      <c r="K28" s="66">
        <f t="shared" si="3"/>
        <v>42</v>
      </c>
      <c r="L28" s="65">
        <f>VLOOKUP($A28,'Return Data'!$B$7:$R$1700,17,0)</f>
        <v>-2.6320000000000001</v>
      </c>
      <c r="M28" s="66">
        <f t="shared" si="8"/>
        <v>34</v>
      </c>
      <c r="N28" s="65"/>
      <c r="O28" s="66"/>
      <c r="P28" s="65"/>
      <c r="Q28" s="66"/>
      <c r="R28" s="65">
        <f>VLOOKUP($A28,'Return Data'!$B$7:$R$1700,16,0)</f>
        <v>-4.3998999999999997</v>
      </c>
      <c r="S28" s="67">
        <f t="shared" si="5"/>
        <v>54</v>
      </c>
    </row>
    <row r="29" spans="1:19" x14ac:dyDescent="0.3">
      <c r="A29" s="63" t="s">
        <v>184</v>
      </c>
      <c r="B29" s="64">
        <f>VLOOKUP($A29,'Return Data'!$B$7:$R$1700,3,0)</f>
        <v>44015</v>
      </c>
      <c r="C29" s="65">
        <f>VLOOKUP($A29,'Return Data'!$B$7:$R$1700,4,0)</f>
        <v>54.39</v>
      </c>
      <c r="D29" s="65">
        <f>VLOOKUP($A29,'Return Data'!$B$7:$R$1700,10,0)</f>
        <v>26.990400000000001</v>
      </c>
      <c r="E29" s="66">
        <f t="shared" si="0"/>
        <v>34</v>
      </c>
      <c r="F29" s="65">
        <f>VLOOKUP($A29,'Return Data'!$B$7:$R$1700,11,0)</f>
        <v>-8.5574999999999992</v>
      </c>
      <c r="G29" s="66">
        <f t="shared" si="1"/>
        <v>16</v>
      </c>
      <c r="H29" s="65">
        <f>VLOOKUP($A29,'Return Data'!$B$7:$R$1700,12,0)</f>
        <v>-2.0529000000000002</v>
      </c>
      <c r="I29" s="66">
        <f t="shared" si="2"/>
        <v>17</v>
      </c>
      <c r="J29" s="65">
        <f>VLOOKUP($A29,'Return Data'!$B$7:$R$1700,13,0)</f>
        <v>-4.7961</v>
      </c>
      <c r="K29" s="66">
        <f t="shared" si="3"/>
        <v>15</v>
      </c>
      <c r="L29" s="65">
        <f>VLOOKUP($A29,'Return Data'!$B$7:$R$1700,17,0)</f>
        <v>0.43430000000000002</v>
      </c>
      <c r="M29" s="66">
        <f t="shared" si="8"/>
        <v>16</v>
      </c>
      <c r="N29" s="65">
        <f>VLOOKUP($A29,'Return Data'!$B$7:$R$1700,14,0)</f>
        <v>5.8840000000000003</v>
      </c>
      <c r="O29" s="66">
        <f>RANK(N29,N$8:N$71,0)</f>
        <v>6</v>
      </c>
      <c r="P29" s="65">
        <f>VLOOKUP($A29,'Return Data'!$B$7:$R$1700,15,0)</f>
        <v>7.8670999999999998</v>
      </c>
      <c r="Q29" s="66">
        <f>RANK(P29,P$8:P$71,0)</f>
        <v>7</v>
      </c>
      <c r="R29" s="65">
        <f>VLOOKUP($A29,'Return Data'!$B$7:$R$1700,16,0)</f>
        <v>14.455299999999999</v>
      </c>
      <c r="S29" s="67">
        <f t="shared" si="5"/>
        <v>4</v>
      </c>
    </row>
    <row r="30" spans="1:19" x14ac:dyDescent="0.3">
      <c r="A30" s="63" t="s">
        <v>185</v>
      </c>
      <c r="B30" s="64">
        <f>VLOOKUP($A30,'Return Data'!$B$7:$R$1700,3,0)</f>
        <v>44015</v>
      </c>
      <c r="C30" s="65">
        <f>VLOOKUP($A30,'Return Data'!$B$7:$R$1700,4,0)</f>
        <v>9.3234999999999992</v>
      </c>
      <c r="D30" s="65">
        <f>VLOOKUP($A30,'Return Data'!$B$7:$R$1700,10,0)</f>
        <v>29.944299999999998</v>
      </c>
      <c r="E30" s="66">
        <f t="shared" si="0"/>
        <v>16</v>
      </c>
      <c r="F30" s="65">
        <f>VLOOKUP($A30,'Return Data'!$B$7:$R$1700,11,0)</f>
        <v>-12.526</v>
      </c>
      <c r="G30" s="66">
        <f t="shared" si="1"/>
        <v>36</v>
      </c>
      <c r="H30" s="65"/>
      <c r="I30" s="66"/>
      <c r="J30" s="65"/>
      <c r="K30" s="66"/>
      <c r="L30" s="65"/>
      <c r="M30" s="66"/>
      <c r="N30" s="65"/>
      <c r="O30" s="66"/>
      <c r="P30" s="65"/>
      <c r="Q30" s="66"/>
      <c r="R30" s="65">
        <f>VLOOKUP($A30,'Return Data'!$B$7:$R$1700,16,0)</f>
        <v>-6.7649999999999997</v>
      </c>
      <c r="S30" s="67">
        <f t="shared" si="5"/>
        <v>57</v>
      </c>
    </row>
    <row r="31" spans="1:19" x14ac:dyDescent="0.3">
      <c r="A31" s="63" t="s">
        <v>186</v>
      </c>
      <c r="B31" s="64">
        <f>VLOOKUP($A31,'Return Data'!$B$7:$R$1700,3,0)</f>
        <v>44015</v>
      </c>
      <c r="C31" s="65">
        <f>VLOOKUP($A31,'Return Data'!$B$7:$R$1700,4,0)</f>
        <v>17.4527</v>
      </c>
      <c r="D31" s="65">
        <f>VLOOKUP($A31,'Return Data'!$B$7:$R$1700,10,0)</f>
        <v>27.486000000000001</v>
      </c>
      <c r="E31" s="66">
        <f t="shared" si="0"/>
        <v>31</v>
      </c>
      <c r="F31" s="65">
        <f>VLOOKUP($A31,'Return Data'!$B$7:$R$1700,11,0)</f>
        <v>-12.6736</v>
      </c>
      <c r="G31" s="66">
        <f t="shared" si="1"/>
        <v>38</v>
      </c>
      <c r="H31" s="65">
        <f>VLOOKUP($A31,'Return Data'!$B$7:$R$1700,12,0)</f>
        <v>-9.0611999999999995</v>
      </c>
      <c r="I31" s="66">
        <f t="shared" ref="I31:I71" si="10">RANK(H31,H$8:H$71,0)</f>
        <v>48</v>
      </c>
      <c r="J31" s="65">
        <f>VLOOKUP($A31,'Return Data'!$B$7:$R$1700,13,0)</f>
        <v>-7.9057000000000004</v>
      </c>
      <c r="K31" s="66">
        <f t="shared" ref="K31:K38" si="11">RANK(J31,J$8:J$71,0)</f>
        <v>21</v>
      </c>
      <c r="L31" s="65">
        <f>VLOOKUP($A31,'Return Data'!$B$7:$R$1700,17,0)</f>
        <v>0.46379999999999999</v>
      </c>
      <c r="M31" s="66">
        <f t="shared" ref="M31:M38" si="12">RANK(L31,L$8:L$71,0)</f>
        <v>14</v>
      </c>
      <c r="N31" s="65">
        <f>VLOOKUP($A31,'Return Data'!$B$7:$R$1700,14,0)</f>
        <v>3.5621999999999998</v>
      </c>
      <c r="O31" s="66">
        <f t="shared" ref="O31:O38" si="13">RANK(N31,N$8:N$71,0)</f>
        <v>10</v>
      </c>
      <c r="P31" s="65">
        <f>VLOOKUP($A31,'Return Data'!$B$7:$R$1700,15,0)</f>
        <v>6.9820000000000002</v>
      </c>
      <c r="Q31" s="66">
        <f>RANK(P31,P$8:P$71,0)</f>
        <v>13</v>
      </c>
      <c r="R31" s="65">
        <f>VLOOKUP($A31,'Return Data'!$B$7:$R$1700,16,0)</f>
        <v>12.630800000000001</v>
      </c>
      <c r="S31" s="67">
        <f t="shared" si="5"/>
        <v>12</v>
      </c>
    </row>
    <row r="32" spans="1:19" x14ac:dyDescent="0.3">
      <c r="A32" s="63" t="s">
        <v>187</v>
      </c>
      <c r="B32" s="64">
        <f>VLOOKUP($A32,'Return Data'!$B$7:$R$1700,3,0)</f>
        <v>44015</v>
      </c>
      <c r="C32" s="65">
        <f>VLOOKUP($A32,'Return Data'!$B$7:$R$1700,4,0)</f>
        <v>45.863999999999997</v>
      </c>
      <c r="D32" s="65">
        <f>VLOOKUP($A32,'Return Data'!$B$7:$R$1700,10,0)</f>
        <v>28.4742</v>
      </c>
      <c r="E32" s="66">
        <f t="shared" si="0"/>
        <v>27</v>
      </c>
      <c r="F32" s="65">
        <f>VLOOKUP($A32,'Return Data'!$B$7:$R$1700,11,0)</f>
        <v>-11.004200000000001</v>
      </c>
      <c r="G32" s="66">
        <f t="shared" si="1"/>
        <v>27</v>
      </c>
      <c r="H32" s="65">
        <f>VLOOKUP($A32,'Return Data'!$B$7:$R$1700,12,0)</f>
        <v>-2.7955000000000001</v>
      </c>
      <c r="I32" s="66">
        <f t="shared" si="10"/>
        <v>19</v>
      </c>
      <c r="J32" s="65">
        <f>VLOOKUP($A32,'Return Data'!$B$7:$R$1700,13,0)</f>
        <v>-7.9424000000000001</v>
      </c>
      <c r="K32" s="66">
        <f t="shared" si="11"/>
        <v>22</v>
      </c>
      <c r="L32" s="65">
        <f>VLOOKUP($A32,'Return Data'!$B$7:$R$1700,17,0)</f>
        <v>2.9485000000000001</v>
      </c>
      <c r="M32" s="66">
        <f t="shared" si="12"/>
        <v>7</v>
      </c>
      <c r="N32" s="65">
        <f>VLOOKUP($A32,'Return Data'!$B$7:$R$1700,14,0)</f>
        <v>3.3875999999999999</v>
      </c>
      <c r="O32" s="66">
        <f t="shared" si="13"/>
        <v>12</v>
      </c>
      <c r="P32" s="65">
        <f>VLOOKUP($A32,'Return Data'!$B$7:$R$1700,15,0)</f>
        <v>7.0887000000000002</v>
      </c>
      <c r="Q32" s="66">
        <f>RANK(P32,P$8:P$71,0)</f>
        <v>11</v>
      </c>
      <c r="R32" s="65">
        <f>VLOOKUP($A32,'Return Data'!$B$7:$R$1700,16,0)</f>
        <v>11.4528</v>
      </c>
      <c r="S32" s="67">
        <f t="shared" si="5"/>
        <v>17</v>
      </c>
    </row>
    <row r="33" spans="1:19" x14ac:dyDescent="0.3">
      <c r="A33" s="63" t="s">
        <v>188</v>
      </c>
      <c r="B33" s="64">
        <f>VLOOKUP($A33,'Return Data'!$B$7:$R$1700,3,0)</f>
        <v>44015</v>
      </c>
      <c r="C33" s="65">
        <f>VLOOKUP($A33,'Return Data'!$B$7:$R$1700,4,0)</f>
        <v>50.713999999999999</v>
      </c>
      <c r="D33" s="65">
        <f>VLOOKUP($A33,'Return Data'!$B$7:$R$1700,10,0)</f>
        <v>29.2867</v>
      </c>
      <c r="E33" s="66">
        <f t="shared" si="0"/>
        <v>20</v>
      </c>
      <c r="F33" s="65">
        <f>VLOOKUP($A33,'Return Data'!$B$7:$R$1700,11,0)</f>
        <v>-13.2323</v>
      </c>
      <c r="G33" s="66">
        <f t="shared" si="1"/>
        <v>42</v>
      </c>
      <c r="H33" s="65">
        <f>VLOOKUP($A33,'Return Data'!$B$7:$R$1700,12,0)</f>
        <v>-5.9108999999999998</v>
      </c>
      <c r="I33" s="66">
        <f t="shared" si="10"/>
        <v>33</v>
      </c>
      <c r="J33" s="65">
        <f>VLOOKUP($A33,'Return Data'!$B$7:$R$1700,13,0)</f>
        <v>-10.9656</v>
      </c>
      <c r="K33" s="66">
        <f t="shared" si="11"/>
        <v>39</v>
      </c>
      <c r="L33" s="65">
        <f>VLOOKUP($A33,'Return Data'!$B$7:$R$1700,17,0)</f>
        <v>-5.3569000000000004</v>
      </c>
      <c r="M33" s="66">
        <f t="shared" si="12"/>
        <v>45</v>
      </c>
      <c r="N33" s="65">
        <f>VLOOKUP($A33,'Return Data'!$B$7:$R$1700,14,0)</f>
        <v>-0.77449999999999997</v>
      </c>
      <c r="O33" s="66">
        <f t="shared" si="13"/>
        <v>35</v>
      </c>
      <c r="P33" s="65">
        <f>VLOOKUP($A33,'Return Data'!$B$7:$R$1700,15,0)</f>
        <v>5.4276999999999997</v>
      </c>
      <c r="Q33" s="66">
        <f>RANK(P33,P$8:P$71,0)</f>
        <v>20</v>
      </c>
      <c r="R33" s="65">
        <f>VLOOKUP($A33,'Return Data'!$B$7:$R$1700,16,0)</f>
        <v>10.6937</v>
      </c>
      <c r="S33" s="67">
        <f t="shared" si="5"/>
        <v>21</v>
      </c>
    </row>
    <row r="34" spans="1:19" x14ac:dyDescent="0.3">
      <c r="A34" s="63" t="s">
        <v>189</v>
      </c>
      <c r="B34" s="64">
        <f>VLOOKUP($A34,'Return Data'!$B$7:$R$1700,3,0)</f>
        <v>44015</v>
      </c>
      <c r="C34" s="65">
        <f>VLOOKUP($A34,'Return Data'!$B$7:$R$1700,4,0)</f>
        <v>64.571899999999999</v>
      </c>
      <c r="D34" s="65">
        <f>VLOOKUP($A34,'Return Data'!$B$7:$R$1700,10,0)</f>
        <v>19.273700000000002</v>
      </c>
      <c r="E34" s="66">
        <f t="shared" si="0"/>
        <v>63</v>
      </c>
      <c r="F34" s="65">
        <f>VLOOKUP($A34,'Return Data'!$B$7:$R$1700,11,0)</f>
        <v>-17.297799999999999</v>
      </c>
      <c r="G34" s="66">
        <f t="shared" si="1"/>
        <v>58</v>
      </c>
      <c r="H34" s="65">
        <f>VLOOKUP($A34,'Return Data'!$B$7:$R$1700,12,0)</f>
        <v>-11.8117</v>
      </c>
      <c r="I34" s="66">
        <f t="shared" si="10"/>
        <v>54</v>
      </c>
      <c r="J34" s="65">
        <f>VLOOKUP($A34,'Return Data'!$B$7:$R$1700,13,0)</f>
        <v>-11.33</v>
      </c>
      <c r="K34" s="66">
        <f t="shared" si="11"/>
        <v>40</v>
      </c>
      <c r="L34" s="65">
        <f>VLOOKUP($A34,'Return Data'!$B$7:$R$1700,17,0)</f>
        <v>-1.4225000000000001</v>
      </c>
      <c r="M34" s="66">
        <f t="shared" si="12"/>
        <v>24</v>
      </c>
      <c r="N34" s="65">
        <f>VLOOKUP($A34,'Return Data'!$B$7:$R$1700,14,0)</f>
        <v>2.5024000000000002</v>
      </c>
      <c r="O34" s="66">
        <f t="shared" si="13"/>
        <v>19</v>
      </c>
      <c r="P34" s="65">
        <f>VLOOKUP($A34,'Return Data'!$B$7:$R$1700,15,0)</f>
        <v>4.5871000000000004</v>
      </c>
      <c r="Q34" s="66">
        <f>RANK(P34,P$8:P$71,0)</f>
        <v>24</v>
      </c>
      <c r="R34" s="65">
        <f>VLOOKUP($A34,'Return Data'!$B$7:$R$1700,16,0)</f>
        <v>10.751899999999999</v>
      </c>
      <c r="S34" s="67">
        <f t="shared" si="5"/>
        <v>20</v>
      </c>
    </row>
    <row r="35" spans="1:19" x14ac:dyDescent="0.3">
      <c r="A35" s="63" t="s">
        <v>435</v>
      </c>
      <c r="B35" s="64">
        <f>VLOOKUP($A35,'Return Data'!$B$7:$R$1700,3,0)</f>
        <v>44015</v>
      </c>
      <c r="C35" s="65">
        <f>VLOOKUP($A35,'Return Data'!$B$7:$R$1700,4,0)</f>
        <v>11.2469</v>
      </c>
      <c r="D35" s="65">
        <f>VLOOKUP($A35,'Return Data'!$B$7:$R$1700,10,0)</f>
        <v>26.148499999999999</v>
      </c>
      <c r="E35" s="66">
        <f t="shared" si="0"/>
        <v>40</v>
      </c>
      <c r="F35" s="65">
        <f>VLOOKUP($A35,'Return Data'!$B$7:$R$1700,11,0)</f>
        <v>-11.5288</v>
      </c>
      <c r="G35" s="66">
        <f t="shared" si="1"/>
        <v>31</v>
      </c>
      <c r="H35" s="65">
        <f>VLOOKUP($A35,'Return Data'!$B$7:$R$1700,12,0)</f>
        <v>-7.0627000000000004</v>
      </c>
      <c r="I35" s="66">
        <f t="shared" si="10"/>
        <v>39</v>
      </c>
      <c r="J35" s="65">
        <f>VLOOKUP($A35,'Return Data'!$B$7:$R$1700,13,0)</f>
        <v>-9.3736999999999995</v>
      </c>
      <c r="K35" s="66">
        <f t="shared" si="11"/>
        <v>30</v>
      </c>
      <c r="L35" s="65">
        <f>VLOOKUP($A35,'Return Data'!$B$7:$R$1700,17,0)</f>
        <v>-2.2667999999999999</v>
      </c>
      <c r="M35" s="66">
        <f t="shared" si="12"/>
        <v>31</v>
      </c>
      <c r="N35" s="65">
        <f>VLOOKUP($A35,'Return Data'!$B$7:$R$1700,14,0)</f>
        <v>-1.2341</v>
      </c>
      <c r="O35" s="66">
        <f t="shared" si="13"/>
        <v>36</v>
      </c>
      <c r="P35" s="65"/>
      <c r="Q35" s="66"/>
      <c r="R35" s="65">
        <f>VLOOKUP($A35,'Return Data'!$B$7:$R$1700,16,0)</f>
        <v>3.2183999999999999</v>
      </c>
      <c r="S35" s="67">
        <f t="shared" si="5"/>
        <v>47</v>
      </c>
    </row>
    <row r="36" spans="1:19" x14ac:dyDescent="0.3">
      <c r="A36" s="63" t="s">
        <v>191</v>
      </c>
      <c r="B36" s="64">
        <f>VLOOKUP($A36,'Return Data'!$B$7:$R$1700,3,0)</f>
        <v>44015</v>
      </c>
      <c r="C36" s="65">
        <f>VLOOKUP($A36,'Return Data'!$B$7:$R$1700,4,0)</f>
        <v>18.359000000000002</v>
      </c>
      <c r="D36" s="65">
        <f>VLOOKUP($A36,'Return Data'!$B$7:$R$1700,10,0)</f>
        <v>33.161700000000003</v>
      </c>
      <c r="E36" s="66">
        <f t="shared" si="0"/>
        <v>8</v>
      </c>
      <c r="F36" s="65">
        <f>VLOOKUP($A36,'Return Data'!$B$7:$R$1700,11,0)</f>
        <v>-9.8546999999999993</v>
      </c>
      <c r="G36" s="66">
        <f t="shared" si="1"/>
        <v>19</v>
      </c>
      <c r="H36" s="65">
        <f>VLOOKUP($A36,'Return Data'!$B$7:$R$1700,12,0)</f>
        <v>0.14729999999999999</v>
      </c>
      <c r="I36" s="66">
        <f t="shared" si="10"/>
        <v>12</v>
      </c>
      <c r="J36" s="65">
        <f>VLOOKUP($A36,'Return Data'!$B$7:$R$1700,13,0)</f>
        <v>-4.0202999999999998</v>
      </c>
      <c r="K36" s="66">
        <f t="shared" si="11"/>
        <v>12</v>
      </c>
      <c r="L36" s="65">
        <f>VLOOKUP($A36,'Return Data'!$B$7:$R$1700,17,0)</f>
        <v>5.0754000000000001</v>
      </c>
      <c r="M36" s="66">
        <f t="shared" si="12"/>
        <v>2</v>
      </c>
      <c r="N36" s="65">
        <f>VLOOKUP($A36,'Return Data'!$B$7:$R$1700,14,0)</f>
        <v>6.7859999999999996</v>
      </c>
      <c r="O36" s="66">
        <f t="shared" si="13"/>
        <v>4</v>
      </c>
      <c r="P36" s="65"/>
      <c r="Q36" s="66"/>
      <c r="R36" s="65">
        <f>VLOOKUP($A36,'Return Data'!$B$7:$R$1700,16,0)</f>
        <v>14.393700000000001</v>
      </c>
      <c r="S36" s="67">
        <f t="shared" si="5"/>
        <v>5</v>
      </c>
    </row>
    <row r="37" spans="1:19" x14ac:dyDescent="0.3">
      <c r="A37" s="63" t="s">
        <v>192</v>
      </c>
      <c r="B37" s="64">
        <f>VLOOKUP($A37,'Return Data'!$B$7:$R$1700,3,0)</f>
        <v>44015</v>
      </c>
      <c r="C37" s="65">
        <f>VLOOKUP($A37,'Return Data'!$B$7:$R$1700,4,0)</f>
        <v>17.0518</v>
      </c>
      <c r="D37" s="65">
        <f>VLOOKUP($A37,'Return Data'!$B$7:$R$1700,10,0)</f>
        <v>25.390999999999998</v>
      </c>
      <c r="E37" s="66">
        <f t="shared" si="0"/>
        <v>43</v>
      </c>
      <c r="F37" s="65">
        <f>VLOOKUP($A37,'Return Data'!$B$7:$R$1700,11,0)</f>
        <v>-15.185</v>
      </c>
      <c r="G37" s="66">
        <f t="shared" si="1"/>
        <v>49</v>
      </c>
      <c r="H37" s="65">
        <f>VLOOKUP($A37,'Return Data'!$B$7:$R$1700,12,0)</f>
        <v>-8.2678999999999991</v>
      </c>
      <c r="I37" s="66">
        <f t="shared" si="10"/>
        <v>45</v>
      </c>
      <c r="J37" s="65">
        <f>VLOOKUP($A37,'Return Data'!$B$7:$R$1700,13,0)</f>
        <v>-7.8719000000000001</v>
      </c>
      <c r="K37" s="66">
        <f t="shared" si="11"/>
        <v>20</v>
      </c>
      <c r="L37" s="65">
        <f>VLOOKUP($A37,'Return Data'!$B$7:$R$1700,17,0)</f>
        <v>-3.7301000000000002</v>
      </c>
      <c r="M37" s="66">
        <f t="shared" si="12"/>
        <v>39</v>
      </c>
      <c r="N37" s="65">
        <f>VLOOKUP($A37,'Return Data'!$B$7:$R$1700,14,0)</f>
        <v>0.82769999999999999</v>
      </c>
      <c r="O37" s="66">
        <f t="shared" si="13"/>
        <v>26</v>
      </c>
      <c r="P37" s="65">
        <f>VLOOKUP($A37,'Return Data'!$B$7:$R$1700,15,0)</f>
        <v>8.7049000000000003</v>
      </c>
      <c r="Q37" s="66">
        <f>RANK(P37,P$8:P$71,0)</f>
        <v>3</v>
      </c>
      <c r="R37" s="65">
        <f>VLOOKUP($A37,'Return Data'!$B$7:$R$1700,16,0)</f>
        <v>10.2835</v>
      </c>
      <c r="S37" s="67">
        <f t="shared" si="5"/>
        <v>25</v>
      </c>
    </row>
    <row r="38" spans="1:19" x14ac:dyDescent="0.3">
      <c r="A38" s="63" t="s">
        <v>193</v>
      </c>
      <c r="B38" s="64">
        <f>VLOOKUP($A38,'Return Data'!$B$7:$R$1700,3,0)</f>
        <v>44015</v>
      </c>
      <c r="C38" s="65">
        <f>VLOOKUP($A38,'Return Data'!$B$7:$R$1700,4,0)</f>
        <v>44.929200000000002</v>
      </c>
      <c r="D38" s="65">
        <f>VLOOKUP($A38,'Return Data'!$B$7:$R$1700,10,0)</f>
        <v>23.429200000000002</v>
      </c>
      <c r="E38" s="66">
        <f t="shared" si="0"/>
        <v>52</v>
      </c>
      <c r="F38" s="65">
        <f>VLOOKUP($A38,'Return Data'!$B$7:$R$1700,11,0)</f>
        <v>-24.4069</v>
      </c>
      <c r="G38" s="66">
        <f t="shared" si="1"/>
        <v>64</v>
      </c>
      <c r="H38" s="65">
        <f>VLOOKUP($A38,'Return Data'!$B$7:$R$1700,12,0)</f>
        <v>-14.2813</v>
      </c>
      <c r="I38" s="66">
        <f t="shared" si="10"/>
        <v>60</v>
      </c>
      <c r="J38" s="65">
        <f>VLOOKUP($A38,'Return Data'!$B$7:$R$1700,13,0)</f>
        <v>-24.401299999999999</v>
      </c>
      <c r="K38" s="66">
        <f t="shared" si="11"/>
        <v>60</v>
      </c>
      <c r="L38" s="65">
        <f>VLOOKUP($A38,'Return Data'!$B$7:$R$1700,17,0)</f>
        <v>-10.832800000000001</v>
      </c>
      <c r="M38" s="66">
        <f t="shared" si="12"/>
        <v>53</v>
      </c>
      <c r="N38" s="65">
        <f>VLOOKUP($A38,'Return Data'!$B$7:$R$1700,14,0)</f>
        <v>-9.3552</v>
      </c>
      <c r="O38" s="66">
        <f t="shared" si="13"/>
        <v>48</v>
      </c>
      <c r="P38" s="65">
        <f>VLOOKUP($A38,'Return Data'!$B$7:$R$1700,15,0)</f>
        <v>-1.1383000000000001</v>
      </c>
      <c r="Q38" s="66">
        <f>RANK(P38,P$8:P$71,0)</f>
        <v>37</v>
      </c>
      <c r="R38" s="65">
        <f>VLOOKUP($A38,'Return Data'!$B$7:$R$1700,16,0)</f>
        <v>8.24</v>
      </c>
      <c r="S38" s="67">
        <f t="shared" si="5"/>
        <v>34</v>
      </c>
    </row>
    <row r="39" spans="1:19" x14ac:dyDescent="0.3">
      <c r="A39" s="63" t="s">
        <v>194</v>
      </c>
      <c r="B39" s="64">
        <f>VLOOKUP($A39,'Return Data'!$B$7:$R$1700,3,0)</f>
        <v>44015</v>
      </c>
      <c r="C39" s="65">
        <f>VLOOKUP($A39,'Return Data'!$B$7:$R$1700,4,0)</f>
        <v>10.6564</v>
      </c>
      <c r="D39" s="65">
        <f>VLOOKUP($A39,'Return Data'!$B$7:$R$1700,10,0)</f>
        <v>30.824000000000002</v>
      </c>
      <c r="E39" s="66">
        <f t="shared" si="0"/>
        <v>10</v>
      </c>
      <c r="F39" s="65">
        <f>VLOOKUP($A39,'Return Data'!$B$7:$R$1700,11,0)</f>
        <v>-2.5032000000000001</v>
      </c>
      <c r="G39" s="66">
        <f t="shared" si="1"/>
        <v>2</v>
      </c>
      <c r="H39" s="65">
        <f>VLOOKUP($A39,'Return Data'!$B$7:$R$1700,12,0)</f>
        <v>3.5789</v>
      </c>
      <c r="I39" s="66">
        <f t="shared" si="10"/>
        <v>4</v>
      </c>
      <c r="J39" s="65"/>
      <c r="K39" s="66"/>
      <c r="L39" s="65"/>
      <c r="M39" s="66"/>
      <c r="N39" s="65"/>
      <c r="O39" s="66"/>
      <c r="P39" s="65"/>
      <c r="Q39" s="66"/>
      <c r="R39" s="65">
        <f>VLOOKUP($A39,'Return Data'!$B$7:$R$1700,16,0)</f>
        <v>6.5640000000000001</v>
      </c>
      <c r="S39" s="67">
        <f t="shared" si="5"/>
        <v>39</v>
      </c>
    </row>
    <row r="40" spans="1:19" x14ac:dyDescent="0.3">
      <c r="A40" s="63" t="s">
        <v>195</v>
      </c>
      <c r="B40" s="64">
        <f>VLOOKUP($A40,'Return Data'!$B$7:$R$1700,3,0)</f>
        <v>44015</v>
      </c>
      <c r="C40" s="65">
        <f>VLOOKUP($A40,'Return Data'!$B$7:$R$1700,4,0)</f>
        <v>14.14</v>
      </c>
      <c r="D40" s="65">
        <f>VLOOKUP($A40,'Return Data'!$B$7:$R$1700,10,0)</f>
        <v>30.442799999999998</v>
      </c>
      <c r="E40" s="66">
        <f t="shared" ref="E40:E71" si="14">RANK(D40,D$8:D$71,0)</f>
        <v>14</v>
      </c>
      <c r="F40" s="65">
        <f>VLOOKUP($A40,'Return Data'!$B$7:$R$1700,11,0)</f>
        <v>-9.8214000000000006</v>
      </c>
      <c r="G40" s="66">
        <f t="shared" ref="G40:G71" si="15">RANK(F40,F$8:F$71,0)</f>
        <v>18</v>
      </c>
      <c r="H40" s="65">
        <f>VLOOKUP($A40,'Return Data'!$B$7:$R$1700,12,0)</f>
        <v>-5.1006999999999998</v>
      </c>
      <c r="I40" s="66">
        <f t="shared" si="10"/>
        <v>31</v>
      </c>
      <c r="J40" s="65">
        <f>VLOOKUP($A40,'Return Data'!$B$7:$R$1700,13,0)</f>
        <v>-8.8330000000000002</v>
      </c>
      <c r="K40" s="66">
        <f t="shared" ref="K40:K71" si="16">RANK(J40,J$8:J$71,0)</f>
        <v>28</v>
      </c>
      <c r="L40" s="65">
        <f>VLOOKUP($A40,'Return Data'!$B$7:$R$1700,17,0)</f>
        <v>-0.76790000000000003</v>
      </c>
      <c r="M40" s="66">
        <f t="shared" ref="M40:M50" si="17">RANK(L40,L$8:L$71,0)</f>
        <v>19</v>
      </c>
      <c r="N40" s="65">
        <f>VLOOKUP($A40,'Return Data'!$B$7:$R$1700,14,0)</f>
        <v>2.3174000000000001</v>
      </c>
      <c r="O40" s="66">
        <f t="shared" ref="O40:O49" si="18">RANK(N40,N$8:N$71,0)</f>
        <v>21</v>
      </c>
      <c r="P40" s="65"/>
      <c r="Q40" s="66"/>
      <c r="R40" s="65">
        <f>VLOOKUP($A40,'Return Data'!$B$7:$R$1700,16,0)</f>
        <v>7.8851000000000004</v>
      </c>
      <c r="S40" s="67">
        <f t="shared" ref="S40:S71" si="19">RANK(R40,R$8:R$71,0)</f>
        <v>37</v>
      </c>
    </row>
    <row r="41" spans="1:19" x14ac:dyDescent="0.3">
      <c r="A41" s="63" t="s">
        <v>196</v>
      </c>
      <c r="B41" s="64">
        <f>VLOOKUP($A41,'Return Data'!$B$7:$R$1700,3,0)</f>
        <v>44015</v>
      </c>
      <c r="C41" s="65">
        <f>VLOOKUP($A41,'Return Data'!$B$7:$R$1700,4,0)</f>
        <v>181.71</v>
      </c>
      <c r="D41" s="65">
        <f>VLOOKUP($A41,'Return Data'!$B$7:$R$1700,10,0)</f>
        <v>30.3796</v>
      </c>
      <c r="E41" s="66">
        <f t="shared" si="14"/>
        <v>15</v>
      </c>
      <c r="F41" s="65">
        <f>VLOOKUP($A41,'Return Data'!$B$7:$R$1700,11,0)</f>
        <v>-10.5494</v>
      </c>
      <c r="G41" s="66">
        <f t="shared" si="15"/>
        <v>24</v>
      </c>
      <c r="H41" s="65">
        <f>VLOOKUP($A41,'Return Data'!$B$7:$R$1700,12,0)</f>
        <v>-3.7246999999999999</v>
      </c>
      <c r="I41" s="66">
        <f t="shared" si="10"/>
        <v>25</v>
      </c>
      <c r="J41" s="65">
        <f>VLOOKUP($A41,'Return Data'!$B$7:$R$1700,13,0)</f>
        <v>-11.4085</v>
      </c>
      <c r="K41" s="66">
        <f t="shared" si="16"/>
        <v>41</v>
      </c>
      <c r="L41" s="65">
        <f>VLOOKUP($A41,'Return Data'!$B$7:$R$1700,17,0)</f>
        <v>-3.7241</v>
      </c>
      <c r="M41" s="66">
        <f t="shared" si="17"/>
        <v>38</v>
      </c>
      <c r="N41" s="65">
        <f>VLOOKUP($A41,'Return Data'!$B$7:$R$1700,14,0)</f>
        <v>-1.5334000000000001</v>
      </c>
      <c r="O41" s="66">
        <f t="shared" si="18"/>
        <v>39</v>
      </c>
      <c r="P41" s="65">
        <f>VLOOKUP($A41,'Return Data'!$B$7:$R$1700,15,0)</f>
        <v>2.9552999999999998</v>
      </c>
      <c r="Q41" s="66">
        <f t="shared" ref="Q41:Q47" si="20">RANK(P41,P$8:P$71,0)</f>
        <v>33</v>
      </c>
      <c r="R41" s="65">
        <f>VLOOKUP($A41,'Return Data'!$B$7:$R$1700,16,0)</f>
        <v>8.0168999999999997</v>
      </c>
      <c r="S41" s="67">
        <f t="shared" si="19"/>
        <v>35</v>
      </c>
    </row>
    <row r="42" spans="1:19" x14ac:dyDescent="0.3">
      <c r="A42" s="63" t="s">
        <v>197</v>
      </c>
      <c r="B42" s="64">
        <f>VLOOKUP($A42,'Return Data'!$B$7:$R$1700,3,0)</f>
        <v>44015</v>
      </c>
      <c r="C42" s="65">
        <f>VLOOKUP($A42,'Return Data'!$B$7:$R$1700,4,0)</f>
        <v>195.12</v>
      </c>
      <c r="D42" s="65">
        <f>VLOOKUP($A42,'Return Data'!$B$7:$R$1700,10,0)</f>
        <v>29.863600000000002</v>
      </c>
      <c r="E42" s="66">
        <f t="shared" si="14"/>
        <v>17</v>
      </c>
      <c r="F42" s="65">
        <f>VLOOKUP($A42,'Return Data'!$B$7:$R$1700,11,0)</f>
        <v>-9.9957999999999991</v>
      </c>
      <c r="G42" s="66">
        <f t="shared" si="15"/>
        <v>21</v>
      </c>
      <c r="H42" s="65">
        <f>VLOOKUP($A42,'Return Data'!$B$7:$R$1700,12,0)</f>
        <v>-3.1133999999999999</v>
      </c>
      <c r="I42" s="66">
        <f t="shared" si="10"/>
        <v>22</v>
      </c>
      <c r="J42" s="65">
        <f>VLOOKUP($A42,'Return Data'!$B$7:$R$1700,13,0)</f>
        <v>-10.6225</v>
      </c>
      <c r="K42" s="66">
        <f t="shared" si="16"/>
        <v>36</v>
      </c>
      <c r="L42" s="65">
        <f>VLOOKUP($A42,'Return Data'!$B$7:$R$1700,17,0)</f>
        <v>-3.1879</v>
      </c>
      <c r="M42" s="66">
        <f t="shared" si="17"/>
        <v>36</v>
      </c>
      <c r="N42" s="65">
        <f>VLOOKUP($A42,'Return Data'!$B$7:$R$1700,14,0)</f>
        <v>0.10780000000000001</v>
      </c>
      <c r="O42" s="66">
        <f t="shared" si="18"/>
        <v>28</v>
      </c>
      <c r="P42" s="65">
        <f>VLOOKUP($A42,'Return Data'!$B$7:$R$1700,15,0)</f>
        <v>6.1809000000000003</v>
      </c>
      <c r="Q42" s="66">
        <f t="shared" si="20"/>
        <v>17</v>
      </c>
      <c r="R42" s="65">
        <f>VLOOKUP($A42,'Return Data'!$B$7:$R$1700,16,0)</f>
        <v>11.585100000000001</v>
      </c>
      <c r="S42" s="67">
        <f t="shared" si="19"/>
        <v>16</v>
      </c>
    </row>
    <row r="43" spans="1:19" x14ac:dyDescent="0.3">
      <c r="A43" s="63" t="s">
        <v>198</v>
      </c>
      <c r="B43" s="64">
        <f>VLOOKUP($A43,'Return Data'!$B$7:$R$1700,3,0)</f>
        <v>44015</v>
      </c>
      <c r="C43" s="65">
        <f>VLOOKUP($A43,'Return Data'!$B$7:$R$1700,4,0)</f>
        <v>96.018799999999999</v>
      </c>
      <c r="D43" s="65">
        <f>VLOOKUP($A43,'Return Data'!$B$7:$R$1700,10,0)</f>
        <v>37.780900000000003</v>
      </c>
      <c r="E43" s="66">
        <f t="shared" si="14"/>
        <v>4</v>
      </c>
      <c r="F43" s="65">
        <f>VLOOKUP($A43,'Return Data'!$B$7:$R$1700,11,0)</f>
        <v>-1.2</v>
      </c>
      <c r="G43" s="66">
        <f t="shared" si="15"/>
        <v>1</v>
      </c>
      <c r="H43" s="65">
        <f>VLOOKUP($A43,'Return Data'!$B$7:$R$1700,12,0)</f>
        <v>3.8948999999999998</v>
      </c>
      <c r="I43" s="66">
        <f t="shared" si="10"/>
        <v>3</v>
      </c>
      <c r="J43" s="65">
        <f>VLOOKUP($A43,'Return Data'!$B$7:$R$1700,13,0)</f>
        <v>-1.8714999999999999</v>
      </c>
      <c r="K43" s="66">
        <f t="shared" si="16"/>
        <v>7</v>
      </c>
      <c r="L43" s="65">
        <f>VLOOKUP($A43,'Return Data'!$B$7:$R$1700,17,0)</f>
        <v>3.4228999999999998</v>
      </c>
      <c r="M43" s="66">
        <f t="shared" si="17"/>
        <v>5</v>
      </c>
      <c r="N43" s="65">
        <f>VLOOKUP($A43,'Return Data'!$B$7:$R$1700,14,0)</f>
        <v>3.2231999999999998</v>
      </c>
      <c r="O43" s="66">
        <f t="shared" si="18"/>
        <v>13</v>
      </c>
      <c r="P43" s="65">
        <f>VLOOKUP($A43,'Return Data'!$B$7:$R$1700,15,0)</f>
        <v>10.303000000000001</v>
      </c>
      <c r="Q43" s="66">
        <f t="shared" si="20"/>
        <v>2</v>
      </c>
      <c r="R43" s="65">
        <f>VLOOKUP($A43,'Return Data'!$B$7:$R$1700,16,0)</f>
        <v>12.7233</v>
      </c>
      <c r="S43" s="67">
        <f t="shared" si="19"/>
        <v>11</v>
      </c>
    </row>
    <row r="44" spans="1:19" x14ac:dyDescent="0.3">
      <c r="A44" s="63" t="s">
        <v>199</v>
      </c>
      <c r="B44" s="64">
        <f>VLOOKUP($A44,'Return Data'!$B$7:$R$1700,3,0)</f>
        <v>44015</v>
      </c>
      <c r="C44" s="65">
        <f>VLOOKUP($A44,'Return Data'!$B$7:$R$1700,4,0)</f>
        <v>45.37</v>
      </c>
      <c r="D44" s="65">
        <f>VLOOKUP($A44,'Return Data'!$B$7:$R$1700,10,0)</f>
        <v>28.782299999999999</v>
      </c>
      <c r="E44" s="66">
        <f t="shared" si="14"/>
        <v>24</v>
      </c>
      <c r="F44" s="65">
        <f>VLOOKUP($A44,'Return Data'!$B$7:$R$1700,11,0)</f>
        <v>-15.338699999999999</v>
      </c>
      <c r="G44" s="66">
        <f t="shared" si="15"/>
        <v>50</v>
      </c>
      <c r="H44" s="65">
        <f>VLOOKUP($A44,'Return Data'!$B$7:$R$1700,12,0)</f>
        <v>-9.5313999999999997</v>
      </c>
      <c r="I44" s="66">
        <f t="shared" si="10"/>
        <v>49</v>
      </c>
      <c r="J44" s="65">
        <f>VLOOKUP($A44,'Return Data'!$B$7:$R$1700,13,0)</f>
        <v>-18.340499999999999</v>
      </c>
      <c r="K44" s="66">
        <f t="shared" si="16"/>
        <v>54</v>
      </c>
      <c r="L44" s="65">
        <f>VLOOKUP($A44,'Return Data'!$B$7:$R$1700,17,0)</f>
        <v>-6.6730999999999998</v>
      </c>
      <c r="M44" s="66">
        <f t="shared" si="17"/>
        <v>50</v>
      </c>
      <c r="N44" s="65">
        <f>VLOOKUP($A44,'Return Data'!$B$7:$R$1700,14,0)</f>
        <v>-2.4378000000000002</v>
      </c>
      <c r="O44" s="66">
        <f t="shared" si="18"/>
        <v>43</v>
      </c>
      <c r="P44" s="65">
        <f>VLOOKUP($A44,'Return Data'!$B$7:$R$1700,15,0)</f>
        <v>3.2650999999999999</v>
      </c>
      <c r="Q44" s="66">
        <f t="shared" si="20"/>
        <v>29</v>
      </c>
      <c r="R44" s="65">
        <f>VLOOKUP($A44,'Return Data'!$B$7:$R$1700,16,0)</f>
        <v>14.009399999999999</v>
      </c>
      <c r="S44" s="67">
        <f t="shared" si="19"/>
        <v>7</v>
      </c>
    </row>
    <row r="45" spans="1:19" x14ac:dyDescent="0.3">
      <c r="A45" s="63" t="s">
        <v>370</v>
      </c>
      <c r="B45" s="64">
        <f>VLOOKUP($A45,'Return Data'!$B$7:$R$1700,3,0)</f>
        <v>44015</v>
      </c>
      <c r="C45" s="65">
        <f>VLOOKUP($A45,'Return Data'!$B$7:$R$1700,4,0)</f>
        <v>136.64590000000001</v>
      </c>
      <c r="D45" s="65">
        <f>VLOOKUP($A45,'Return Data'!$B$7:$R$1700,10,0)</f>
        <v>29.723299999999998</v>
      </c>
      <c r="E45" s="66">
        <f t="shared" si="14"/>
        <v>18</v>
      </c>
      <c r="F45" s="65">
        <f>VLOOKUP($A45,'Return Data'!$B$7:$R$1700,11,0)</f>
        <v>-9.6510999999999996</v>
      </c>
      <c r="G45" s="66">
        <f t="shared" si="15"/>
        <v>17</v>
      </c>
      <c r="H45" s="65">
        <f>VLOOKUP($A45,'Return Data'!$B$7:$R$1700,12,0)</f>
        <v>-2.9359000000000002</v>
      </c>
      <c r="I45" s="66">
        <f t="shared" si="10"/>
        <v>21</v>
      </c>
      <c r="J45" s="65">
        <f>VLOOKUP($A45,'Return Data'!$B$7:$R$1700,13,0)</f>
        <v>-9.1054999999999993</v>
      </c>
      <c r="K45" s="66">
        <f t="shared" si="16"/>
        <v>29</v>
      </c>
      <c r="L45" s="65">
        <f>VLOOKUP($A45,'Return Data'!$B$7:$R$1700,17,0)</f>
        <v>-0.64170000000000005</v>
      </c>
      <c r="M45" s="66">
        <f t="shared" si="17"/>
        <v>18</v>
      </c>
      <c r="N45" s="65">
        <f>VLOOKUP($A45,'Return Data'!$B$7:$R$1700,14,0)</f>
        <v>-0.30549999999999999</v>
      </c>
      <c r="O45" s="66">
        <f t="shared" si="18"/>
        <v>32</v>
      </c>
      <c r="P45" s="65">
        <f>VLOOKUP($A45,'Return Data'!$B$7:$R$1700,15,0)</f>
        <v>2.9266000000000001</v>
      </c>
      <c r="Q45" s="66">
        <f t="shared" si="20"/>
        <v>34</v>
      </c>
      <c r="R45" s="65">
        <f>VLOOKUP($A45,'Return Data'!$B$7:$R$1700,16,0)</f>
        <v>9.8374000000000006</v>
      </c>
      <c r="S45" s="67">
        <f t="shared" si="19"/>
        <v>28</v>
      </c>
    </row>
    <row r="46" spans="1:19" x14ac:dyDescent="0.3">
      <c r="A46" s="63" t="s">
        <v>201</v>
      </c>
      <c r="B46" s="64">
        <f>VLOOKUP($A46,'Return Data'!$B$7:$R$1700,3,0)</f>
        <v>44015</v>
      </c>
      <c r="C46" s="65">
        <f>VLOOKUP($A46,'Return Data'!$B$7:$R$1700,4,0)</f>
        <v>12.5075</v>
      </c>
      <c r="D46" s="65">
        <f>VLOOKUP($A46,'Return Data'!$B$7:$R$1700,10,0)</f>
        <v>28.903400000000001</v>
      </c>
      <c r="E46" s="66">
        <f t="shared" si="14"/>
        <v>23</v>
      </c>
      <c r="F46" s="65">
        <f>VLOOKUP($A46,'Return Data'!$B$7:$R$1700,11,0)</f>
        <v>-12.6547</v>
      </c>
      <c r="G46" s="66">
        <f t="shared" si="15"/>
        <v>37</v>
      </c>
      <c r="H46" s="65">
        <f>VLOOKUP($A46,'Return Data'!$B$7:$R$1700,12,0)</f>
        <v>-5.9572000000000003</v>
      </c>
      <c r="I46" s="66">
        <f t="shared" si="10"/>
        <v>34</v>
      </c>
      <c r="J46" s="65">
        <f>VLOOKUP($A46,'Return Data'!$B$7:$R$1700,13,0)</f>
        <v>-10.9095</v>
      </c>
      <c r="K46" s="66">
        <f t="shared" si="16"/>
        <v>38</v>
      </c>
      <c r="L46" s="65">
        <f>VLOOKUP($A46,'Return Data'!$B$7:$R$1700,17,0)</f>
        <v>-1.4608000000000001</v>
      </c>
      <c r="M46" s="66">
        <f t="shared" si="17"/>
        <v>25</v>
      </c>
      <c r="N46" s="65">
        <f>VLOOKUP($A46,'Return Data'!$B$7:$R$1700,14,0)</f>
        <v>-2.2284999999999999</v>
      </c>
      <c r="O46" s="66">
        <f t="shared" si="18"/>
        <v>42</v>
      </c>
      <c r="P46" s="65">
        <f>VLOOKUP($A46,'Return Data'!$B$7:$R$1700,15,0)</f>
        <v>4.1744000000000003</v>
      </c>
      <c r="Q46" s="66">
        <f t="shared" si="20"/>
        <v>26</v>
      </c>
      <c r="R46" s="65">
        <f>VLOOKUP($A46,'Return Data'!$B$7:$R$1700,16,0)</f>
        <v>4.3071999999999999</v>
      </c>
      <c r="S46" s="67">
        <f t="shared" si="19"/>
        <v>45</v>
      </c>
    </row>
    <row r="47" spans="1:19" x14ac:dyDescent="0.3">
      <c r="A47" s="63" t="s">
        <v>202</v>
      </c>
      <c r="B47" s="64">
        <f>VLOOKUP($A47,'Return Data'!$B$7:$R$1700,3,0)</f>
        <v>44015</v>
      </c>
      <c r="C47" s="65">
        <f>VLOOKUP($A47,'Return Data'!$B$7:$R$1700,4,0)</f>
        <v>13.3531</v>
      </c>
      <c r="D47" s="65">
        <f>VLOOKUP($A47,'Return Data'!$B$7:$R$1700,10,0)</f>
        <v>27.3871</v>
      </c>
      <c r="E47" s="66">
        <f t="shared" si="14"/>
        <v>32</v>
      </c>
      <c r="F47" s="65">
        <f>VLOOKUP($A47,'Return Data'!$B$7:$R$1700,11,0)</f>
        <v>-9.8817000000000004</v>
      </c>
      <c r="G47" s="66">
        <f t="shared" si="15"/>
        <v>20</v>
      </c>
      <c r="H47" s="65">
        <f>VLOOKUP($A47,'Return Data'!$B$7:$R$1700,12,0)</f>
        <v>-2.8321000000000001</v>
      </c>
      <c r="I47" s="66">
        <f t="shared" si="10"/>
        <v>20</v>
      </c>
      <c r="J47" s="65">
        <f>VLOOKUP($A47,'Return Data'!$B$7:$R$1700,13,0)</f>
        <v>-8.3458000000000006</v>
      </c>
      <c r="K47" s="66">
        <f t="shared" si="16"/>
        <v>25</v>
      </c>
      <c r="L47" s="65">
        <f>VLOOKUP($A47,'Return Data'!$B$7:$R$1700,17,0)</f>
        <v>1.3050999999999999</v>
      </c>
      <c r="M47" s="66">
        <f t="shared" si="17"/>
        <v>11</v>
      </c>
      <c r="N47" s="65">
        <f>VLOOKUP($A47,'Return Data'!$B$7:$R$1700,14,0)</f>
        <v>-0.61750000000000005</v>
      </c>
      <c r="O47" s="66">
        <f t="shared" si="18"/>
        <v>34</v>
      </c>
      <c r="P47" s="65">
        <f>VLOOKUP($A47,'Return Data'!$B$7:$R$1700,15,0)</f>
        <v>6.2404999999999999</v>
      </c>
      <c r="Q47" s="66">
        <f t="shared" si="20"/>
        <v>16</v>
      </c>
      <c r="R47" s="65">
        <f>VLOOKUP($A47,'Return Data'!$B$7:$R$1700,16,0)</f>
        <v>5.6022999999999996</v>
      </c>
      <c r="S47" s="67">
        <f t="shared" si="19"/>
        <v>41</v>
      </c>
    </row>
    <row r="48" spans="1:19" x14ac:dyDescent="0.3">
      <c r="A48" s="63" t="s">
        <v>203</v>
      </c>
      <c r="B48" s="64">
        <f>VLOOKUP($A48,'Return Data'!$B$7:$R$1700,3,0)</f>
        <v>44015</v>
      </c>
      <c r="C48" s="65">
        <f>VLOOKUP($A48,'Return Data'!$B$7:$R$1700,4,0)</f>
        <v>13.109299999999999</v>
      </c>
      <c r="D48" s="65">
        <f>VLOOKUP($A48,'Return Data'!$B$7:$R$1700,10,0)</f>
        <v>27.099499999999999</v>
      </c>
      <c r="E48" s="66">
        <f t="shared" si="14"/>
        <v>33</v>
      </c>
      <c r="F48" s="65">
        <f>VLOOKUP($A48,'Return Data'!$B$7:$R$1700,11,0)</f>
        <v>-10.5204</v>
      </c>
      <c r="G48" s="66">
        <f t="shared" si="15"/>
        <v>23</v>
      </c>
      <c r="H48" s="65">
        <f>VLOOKUP($A48,'Return Data'!$B$7:$R$1700,12,0)</f>
        <v>-3.6307999999999998</v>
      </c>
      <c r="I48" s="66">
        <f t="shared" si="10"/>
        <v>24</v>
      </c>
      <c r="J48" s="65">
        <f>VLOOKUP($A48,'Return Data'!$B$7:$R$1700,13,0)</f>
        <v>-9.7385999999999999</v>
      </c>
      <c r="K48" s="66">
        <f t="shared" si="16"/>
        <v>32</v>
      </c>
      <c r="L48" s="65">
        <f>VLOOKUP($A48,'Return Data'!$B$7:$R$1700,17,0)</f>
        <v>1.8413999999999999</v>
      </c>
      <c r="M48" s="66">
        <f t="shared" si="17"/>
        <v>9</v>
      </c>
      <c r="N48" s="65">
        <f>VLOOKUP($A48,'Return Data'!$B$7:$R$1700,14,0)</f>
        <v>-0.2656</v>
      </c>
      <c r="O48" s="66">
        <f t="shared" si="18"/>
        <v>31</v>
      </c>
      <c r="P48" s="65"/>
      <c r="Q48" s="66"/>
      <c r="R48" s="65">
        <f>VLOOKUP($A48,'Return Data'!$B$7:$R$1700,16,0)</f>
        <v>6.5612000000000004</v>
      </c>
      <c r="S48" s="67">
        <f t="shared" si="19"/>
        <v>40</v>
      </c>
    </row>
    <row r="49" spans="1:19" x14ac:dyDescent="0.3">
      <c r="A49" s="63" t="s">
        <v>204</v>
      </c>
      <c r="B49" s="64">
        <f>VLOOKUP($A49,'Return Data'!$B$7:$R$1700,3,0)</f>
        <v>44015</v>
      </c>
      <c r="C49" s="65">
        <f>VLOOKUP($A49,'Return Data'!$B$7:$R$1700,4,0)</f>
        <v>13.4031</v>
      </c>
      <c r="D49" s="65">
        <f>VLOOKUP($A49,'Return Data'!$B$7:$R$1700,10,0)</f>
        <v>23.253699999999998</v>
      </c>
      <c r="E49" s="66">
        <f t="shared" si="14"/>
        <v>53</v>
      </c>
      <c r="F49" s="65">
        <f>VLOOKUP($A49,'Return Data'!$B$7:$R$1700,11,0)</f>
        <v>-8.3660999999999994</v>
      </c>
      <c r="G49" s="66">
        <f t="shared" si="15"/>
        <v>15</v>
      </c>
      <c r="H49" s="65">
        <f>VLOOKUP($A49,'Return Data'!$B$7:$R$1700,12,0)</f>
        <v>-0.70750000000000002</v>
      </c>
      <c r="I49" s="66">
        <f t="shared" si="10"/>
        <v>13</v>
      </c>
      <c r="J49" s="65">
        <f>VLOOKUP($A49,'Return Data'!$B$7:$R$1700,13,0)</f>
        <v>1.3306</v>
      </c>
      <c r="K49" s="66">
        <f t="shared" si="16"/>
        <v>4</v>
      </c>
      <c r="L49" s="65">
        <f>VLOOKUP($A49,'Return Data'!$B$7:$R$1700,17,0)</f>
        <v>4.4440999999999997</v>
      </c>
      <c r="M49" s="66">
        <f t="shared" si="17"/>
        <v>4</v>
      </c>
      <c r="N49" s="65">
        <f>VLOOKUP($A49,'Return Data'!$B$7:$R$1700,14,0)</f>
        <v>6.9112</v>
      </c>
      <c r="O49" s="66">
        <f t="shared" si="18"/>
        <v>3</v>
      </c>
      <c r="P49" s="65"/>
      <c r="Q49" s="66"/>
      <c r="R49" s="65">
        <f>VLOOKUP($A49,'Return Data'!$B$7:$R$1700,16,0)</f>
        <v>9.3999000000000006</v>
      </c>
      <c r="S49" s="67">
        <f t="shared" si="19"/>
        <v>30</v>
      </c>
    </row>
    <row r="50" spans="1:19" x14ac:dyDescent="0.3">
      <c r="A50" s="63" t="s">
        <v>205</v>
      </c>
      <c r="B50" s="64">
        <f>VLOOKUP($A50,'Return Data'!$B$7:$R$1700,3,0)</f>
        <v>44015</v>
      </c>
      <c r="C50" s="65">
        <f>VLOOKUP($A50,'Return Data'!$B$7:$R$1700,4,0)</f>
        <v>9.5227000000000004</v>
      </c>
      <c r="D50" s="65">
        <f>VLOOKUP($A50,'Return Data'!$B$7:$R$1700,10,0)</f>
        <v>22.054600000000001</v>
      </c>
      <c r="E50" s="66">
        <f t="shared" si="14"/>
        <v>57</v>
      </c>
      <c r="F50" s="65">
        <f>VLOOKUP($A50,'Return Data'!$B$7:$R$1700,11,0)</f>
        <v>-13.2944</v>
      </c>
      <c r="G50" s="66">
        <f t="shared" si="15"/>
        <v>43</v>
      </c>
      <c r="H50" s="65">
        <f>VLOOKUP($A50,'Return Data'!$B$7:$R$1700,12,0)</f>
        <v>-6.9485000000000001</v>
      </c>
      <c r="I50" s="66">
        <f t="shared" si="10"/>
        <v>38</v>
      </c>
      <c r="J50" s="65">
        <f>VLOOKUP($A50,'Return Data'!$B$7:$R$1700,13,0)</f>
        <v>-10.3459</v>
      </c>
      <c r="K50" s="66">
        <f t="shared" si="16"/>
        <v>34</v>
      </c>
      <c r="L50" s="65">
        <f>VLOOKUP($A50,'Return Data'!$B$7:$R$1700,17,0)</f>
        <v>-1.1203000000000001</v>
      </c>
      <c r="M50" s="66">
        <f t="shared" si="17"/>
        <v>21</v>
      </c>
      <c r="N50" s="65"/>
      <c r="O50" s="66"/>
      <c r="P50" s="65"/>
      <c r="Q50" s="66"/>
      <c r="R50" s="65">
        <f>VLOOKUP($A50,'Return Data'!$B$7:$R$1700,16,0)</f>
        <v>-2.1303000000000001</v>
      </c>
      <c r="S50" s="67">
        <f t="shared" si="19"/>
        <v>51</v>
      </c>
    </row>
    <row r="51" spans="1:19" x14ac:dyDescent="0.3">
      <c r="A51" s="63" t="s">
        <v>206</v>
      </c>
      <c r="B51" s="64">
        <f>VLOOKUP($A51,'Return Data'!$B$7:$R$1700,3,0)</f>
        <v>44015</v>
      </c>
      <c r="C51" s="65">
        <f>VLOOKUP($A51,'Return Data'!$B$7:$R$1700,4,0)</f>
        <v>10.0991</v>
      </c>
      <c r="D51" s="65">
        <f>VLOOKUP($A51,'Return Data'!$B$7:$R$1700,10,0)</f>
        <v>26.004100000000001</v>
      </c>
      <c r="E51" s="66">
        <f t="shared" si="14"/>
        <v>41</v>
      </c>
      <c r="F51" s="65">
        <f>VLOOKUP($A51,'Return Data'!$B$7:$R$1700,11,0)</f>
        <v>-11.3453</v>
      </c>
      <c r="G51" s="66">
        <f t="shared" si="15"/>
        <v>29</v>
      </c>
      <c r="H51" s="65">
        <f>VLOOKUP($A51,'Return Data'!$B$7:$R$1700,12,0)</f>
        <v>-4.1740000000000004</v>
      </c>
      <c r="I51" s="66">
        <f t="shared" si="10"/>
        <v>26</v>
      </c>
      <c r="J51" s="65">
        <f>VLOOKUP($A51,'Return Data'!$B$7:$R$1700,13,0)</f>
        <v>-8.1925000000000008</v>
      </c>
      <c r="K51" s="66">
        <f t="shared" si="16"/>
        <v>24</v>
      </c>
      <c r="L51" s="65"/>
      <c r="M51" s="66"/>
      <c r="N51" s="65"/>
      <c r="O51" s="66"/>
      <c r="P51" s="65"/>
      <c r="Q51" s="66"/>
      <c r="R51" s="65">
        <f>VLOOKUP($A51,'Return Data'!$B$7:$R$1700,16,0)</f>
        <v>0.50329999999999997</v>
      </c>
      <c r="S51" s="67">
        <f t="shared" si="19"/>
        <v>49</v>
      </c>
    </row>
    <row r="52" spans="1:19" x14ac:dyDescent="0.3">
      <c r="A52" s="63" t="s">
        <v>207</v>
      </c>
      <c r="B52" s="64">
        <f>VLOOKUP($A52,'Return Data'!$B$7:$R$1700,3,0)</f>
        <v>44015</v>
      </c>
      <c r="C52" s="65">
        <f>VLOOKUP($A52,'Return Data'!$B$7:$R$1700,4,0)</f>
        <v>28.153500000000001</v>
      </c>
      <c r="D52" s="65">
        <f>VLOOKUP($A52,'Return Data'!$B$7:$R$1700,10,0)</f>
        <v>23.057700000000001</v>
      </c>
      <c r="E52" s="66">
        <f t="shared" si="14"/>
        <v>54</v>
      </c>
      <c r="F52" s="65">
        <f>VLOOKUP($A52,'Return Data'!$B$7:$R$1700,11,0)</f>
        <v>-2.5223</v>
      </c>
      <c r="G52" s="66">
        <f t="shared" si="15"/>
        <v>3</v>
      </c>
      <c r="H52" s="65">
        <f>VLOOKUP($A52,'Return Data'!$B$7:$R$1700,12,0)</f>
        <v>5.9729000000000001</v>
      </c>
      <c r="I52" s="66">
        <f t="shared" si="10"/>
        <v>1</v>
      </c>
      <c r="J52" s="65">
        <f>VLOOKUP($A52,'Return Data'!$B$7:$R$1700,13,0)</f>
        <v>6.6166</v>
      </c>
      <c r="K52" s="66">
        <f t="shared" si="16"/>
        <v>1</v>
      </c>
      <c r="L52" s="65">
        <f>VLOOKUP($A52,'Return Data'!$B$7:$R$1700,17,0)</f>
        <v>11.409599999999999</v>
      </c>
      <c r="M52" s="66">
        <f>RANK(L52,L$8:L$71,0)</f>
        <v>1</v>
      </c>
      <c r="N52" s="65">
        <f>VLOOKUP($A52,'Return Data'!$B$7:$R$1700,14,0)</f>
        <v>10.0032</v>
      </c>
      <c r="O52" s="66">
        <f>RANK(N52,N$8:N$71,0)</f>
        <v>1</v>
      </c>
      <c r="P52" s="65">
        <f>VLOOKUP($A52,'Return Data'!$B$7:$R$1700,15,0)</f>
        <v>11.121</v>
      </c>
      <c r="Q52" s="66">
        <f>RANK(P52,P$8:P$71,0)</f>
        <v>1</v>
      </c>
      <c r="R52" s="65">
        <f>VLOOKUP($A52,'Return Data'!$B$7:$R$1700,16,0)</f>
        <v>17.945599999999999</v>
      </c>
      <c r="S52" s="67">
        <f t="shared" si="19"/>
        <v>1</v>
      </c>
    </row>
    <row r="53" spans="1:19" x14ac:dyDescent="0.3">
      <c r="A53" s="63" t="s">
        <v>208</v>
      </c>
      <c r="B53" s="64">
        <f>VLOOKUP($A53,'Return Data'!$B$7:$R$1700,3,0)</f>
        <v>44015</v>
      </c>
      <c r="C53" s="65">
        <f>VLOOKUP($A53,'Return Data'!$B$7:$R$1700,4,0)</f>
        <v>10.7514</v>
      </c>
      <c r="D53" s="65">
        <f>VLOOKUP($A53,'Return Data'!$B$7:$R$1700,10,0)</f>
        <v>22.999700000000001</v>
      </c>
      <c r="E53" s="66">
        <f t="shared" si="14"/>
        <v>55</v>
      </c>
      <c r="F53" s="65">
        <f>VLOOKUP($A53,'Return Data'!$B$7:$R$1700,11,0)</f>
        <v>-5.7457000000000003</v>
      </c>
      <c r="G53" s="66">
        <f t="shared" si="15"/>
        <v>8</v>
      </c>
      <c r="H53" s="65">
        <f>VLOOKUP($A53,'Return Data'!$B$7:$R$1700,12,0)</f>
        <v>0.93320000000000003</v>
      </c>
      <c r="I53" s="66">
        <f t="shared" si="10"/>
        <v>9</v>
      </c>
      <c r="J53" s="65">
        <f>VLOOKUP($A53,'Return Data'!$B$7:$R$1700,13,0)</f>
        <v>-3.9E-2</v>
      </c>
      <c r="K53" s="66">
        <f t="shared" si="16"/>
        <v>5</v>
      </c>
      <c r="L53" s="65"/>
      <c r="M53" s="66"/>
      <c r="N53" s="65"/>
      <c r="O53" s="66"/>
      <c r="P53" s="65"/>
      <c r="Q53" s="66"/>
      <c r="R53" s="65">
        <f>VLOOKUP($A53,'Return Data'!$B$7:$R$1700,16,0)</f>
        <v>5.1661000000000001</v>
      </c>
      <c r="S53" s="67">
        <f t="shared" si="19"/>
        <v>43</v>
      </c>
    </row>
    <row r="54" spans="1:19" x14ac:dyDescent="0.3">
      <c r="A54" s="63" t="s">
        <v>209</v>
      </c>
      <c r="B54" s="64">
        <f>VLOOKUP($A54,'Return Data'!$B$7:$R$1700,3,0)</f>
        <v>44015</v>
      </c>
      <c r="C54" s="65">
        <f>VLOOKUP($A54,'Return Data'!$B$7:$R$1700,4,0)</f>
        <v>88.889700000000005</v>
      </c>
      <c r="D54" s="65">
        <f>VLOOKUP($A54,'Return Data'!$B$7:$R$1700,10,0)</f>
        <v>26.483000000000001</v>
      </c>
      <c r="E54" s="66">
        <f t="shared" si="14"/>
        <v>39</v>
      </c>
      <c r="F54" s="65">
        <f>VLOOKUP($A54,'Return Data'!$B$7:$R$1700,11,0)</f>
        <v>-16.380299999999998</v>
      </c>
      <c r="G54" s="66">
        <f t="shared" si="15"/>
        <v>54</v>
      </c>
      <c r="H54" s="65">
        <f>VLOOKUP($A54,'Return Data'!$B$7:$R$1700,12,0)</f>
        <v>-11.24</v>
      </c>
      <c r="I54" s="66">
        <f t="shared" si="10"/>
        <v>52</v>
      </c>
      <c r="J54" s="65">
        <f>VLOOKUP($A54,'Return Data'!$B$7:$R$1700,13,0)</f>
        <v>-16.002199999999998</v>
      </c>
      <c r="K54" s="66">
        <f t="shared" si="16"/>
        <v>49</v>
      </c>
      <c r="L54" s="65">
        <f>VLOOKUP($A54,'Return Data'!$B$7:$R$1700,17,0)</f>
        <v>-6.8962000000000003</v>
      </c>
      <c r="M54" s="66">
        <f t="shared" ref="M54:M61" si="21">RANK(L54,L$8:L$71,0)</f>
        <v>52</v>
      </c>
      <c r="N54" s="65">
        <f>VLOOKUP($A54,'Return Data'!$B$7:$R$1700,14,0)</f>
        <v>-3.4323999999999999</v>
      </c>
      <c r="O54" s="66">
        <f>RANK(N54,N$8:N$71,0)</f>
        <v>45</v>
      </c>
      <c r="P54" s="65">
        <f>VLOOKUP($A54,'Return Data'!$B$7:$R$1700,15,0)</f>
        <v>3.2644000000000002</v>
      </c>
      <c r="Q54" s="66">
        <f>RANK(P54,P$8:P$71,0)</f>
        <v>30</v>
      </c>
      <c r="R54" s="65">
        <f>VLOOKUP($A54,'Return Data'!$B$7:$R$1700,16,0)</f>
        <v>8.3498999999999999</v>
      </c>
      <c r="S54" s="67">
        <f t="shared" si="19"/>
        <v>33</v>
      </c>
    </row>
    <row r="55" spans="1:19" x14ac:dyDescent="0.3">
      <c r="A55" s="63" t="s">
        <v>210</v>
      </c>
      <c r="B55" s="64">
        <f>VLOOKUP($A55,'Return Data'!$B$7:$R$1700,3,0)</f>
        <v>44015</v>
      </c>
      <c r="C55" s="65">
        <f>VLOOKUP($A55,'Return Data'!$B$7:$R$1700,4,0)</f>
        <v>7.9713000000000003</v>
      </c>
      <c r="D55" s="65">
        <f>VLOOKUP($A55,'Return Data'!$B$7:$R$1700,10,0)</f>
        <v>24.9068</v>
      </c>
      <c r="E55" s="66">
        <f t="shared" si="14"/>
        <v>47</v>
      </c>
      <c r="F55" s="65">
        <f>VLOOKUP($A55,'Return Data'!$B$7:$R$1700,11,0)</f>
        <v>-16.361899999999999</v>
      </c>
      <c r="G55" s="66">
        <f t="shared" si="15"/>
        <v>53</v>
      </c>
      <c r="H55" s="65">
        <f>VLOOKUP($A55,'Return Data'!$B$7:$R$1700,12,0)</f>
        <v>-13.639900000000001</v>
      </c>
      <c r="I55" s="66">
        <f t="shared" si="10"/>
        <v>58</v>
      </c>
      <c r="J55" s="65">
        <f>VLOOKUP($A55,'Return Data'!$B$7:$R$1700,13,0)</f>
        <v>-23.599</v>
      </c>
      <c r="K55" s="66">
        <f t="shared" si="16"/>
        <v>58</v>
      </c>
      <c r="L55" s="65">
        <f>VLOOKUP($A55,'Return Data'!$B$7:$R$1700,17,0)</f>
        <v>-18.035399999999999</v>
      </c>
      <c r="M55" s="66">
        <f t="shared" si="21"/>
        <v>55</v>
      </c>
      <c r="N55" s="65">
        <f>VLOOKUP($A55,'Return Data'!$B$7:$R$1700,14,0)</f>
        <v>-13.917</v>
      </c>
      <c r="O55" s="66">
        <f>RANK(N55,N$8:N$71,0)</f>
        <v>49</v>
      </c>
      <c r="P55" s="65"/>
      <c r="Q55" s="66"/>
      <c r="R55" s="65">
        <f>VLOOKUP($A55,'Return Data'!$B$7:$R$1700,16,0)</f>
        <v>-6.0637999999999996</v>
      </c>
      <c r="S55" s="67">
        <f t="shared" si="19"/>
        <v>56</v>
      </c>
    </row>
    <row r="56" spans="1:19" x14ac:dyDescent="0.3">
      <c r="A56" s="63" t="s">
        <v>211</v>
      </c>
      <c r="B56" s="64">
        <f>VLOOKUP($A56,'Return Data'!$B$7:$R$1700,3,0)</f>
        <v>44015</v>
      </c>
      <c r="C56" s="65">
        <f>VLOOKUP($A56,'Return Data'!$B$7:$R$1700,4,0)</f>
        <v>6.7560000000000002</v>
      </c>
      <c r="D56" s="65">
        <f>VLOOKUP($A56,'Return Data'!$B$7:$R$1700,10,0)</f>
        <v>25.3293</v>
      </c>
      <c r="E56" s="66">
        <f t="shared" si="14"/>
        <v>44</v>
      </c>
      <c r="F56" s="65">
        <f>VLOOKUP($A56,'Return Data'!$B$7:$R$1700,11,0)</f>
        <v>-16.813400000000001</v>
      </c>
      <c r="G56" s="66">
        <f t="shared" si="15"/>
        <v>56</v>
      </c>
      <c r="H56" s="65">
        <f>VLOOKUP($A56,'Return Data'!$B$7:$R$1700,12,0)</f>
        <v>-13.745100000000001</v>
      </c>
      <c r="I56" s="66">
        <f t="shared" si="10"/>
        <v>59</v>
      </c>
      <c r="J56" s="65">
        <f>VLOOKUP($A56,'Return Data'!$B$7:$R$1700,13,0)</f>
        <v>-23.140799999999999</v>
      </c>
      <c r="K56" s="66">
        <f t="shared" si="16"/>
        <v>57</v>
      </c>
      <c r="L56" s="65">
        <f>VLOOKUP($A56,'Return Data'!$B$7:$R$1700,17,0)</f>
        <v>-18.074999999999999</v>
      </c>
      <c r="M56" s="66">
        <f t="shared" si="21"/>
        <v>56</v>
      </c>
      <c r="N56" s="65">
        <f>VLOOKUP($A56,'Return Data'!$B$7:$R$1700,14,0)</f>
        <v>-14.0471</v>
      </c>
      <c r="O56" s="66">
        <f>RANK(N56,N$8:N$71,0)</f>
        <v>50</v>
      </c>
      <c r="P56" s="65"/>
      <c r="Q56" s="66"/>
      <c r="R56" s="65">
        <f>VLOOKUP($A56,'Return Data'!$B$7:$R$1700,16,0)</f>
        <v>-11.2706</v>
      </c>
      <c r="S56" s="67">
        <f t="shared" si="19"/>
        <v>60</v>
      </c>
    </row>
    <row r="57" spans="1:19" x14ac:dyDescent="0.3">
      <c r="A57" s="63" t="s">
        <v>212</v>
      </c>
      <c r="B57" s="64">
        <f>VLOOKUP($A57,'Return Data'!$B$7:$R$1700,3,0)</f>
        <v>44015</v>
      </c>
      <c r="C57" s="65">
        <f>VLOOKUP($A57,'Return Data'!$B$7:$R$1700,4,0)</f>
        <v>6.4958999999999998</v>
      </c>
      <c r="D57" s="65">
        <f>VLOOKUP($A57,'Return Data'!$B$7:$R$1700,10,0)</f>
        <v>24.676600000000001</v>
      </c>
      <c r="E57" s="66">
        <f t="shared" si="14"/>
        <v>49</v>
      </c>
      <c r="F57" s="65">
        <f>VLOOKUP($A57,'Return Data'!$B$7:$R$1700,11,0)</f>
        <v>-18.394200000000001</v>
      </c>
      <c r="G57" s="66">
        <f t="shared" si="15"/>
        <v>60</v>
      </c>
      <c r="H57" s="65">
        <f>VLOOKUP($A57,'Return Data'!$B$7:$R$1700,12,0)</f>
        <v>-14.614100000000001</v>
      </c>
      <c r="I57" s="66">
        <f t="shared" si="10"/>
        <v>61</v>
      </c>
      <c r="J57" s="65">
        <f>VLOOKUP($A57,'Return Data'!$B$7:$R$1700,13,0)</f>
        <v>-24.019200000000001</v>
      </c>
      <c r="K57" s="66">
        <f t="shared" si="16"/>
        <v>59</v>
      </c>
      <c r="L57" s="65">
        <f>VLOOKUP($A57,'Return Data'!$B$7:$R$1700,17,0)</f>
        <v>-18.328700000000001</v>
      </c>
      <c r="M57" s="66">
        <f t="shared" si="21"/>
        <v>57</v>
      </c>
      <c r="N57" s="65"/>
      <c r="O57" s="66"/>
      <c r="P57" s="65"/>
      <c r="Q57" s="66"/>
      <c r="R57" s="65">
        <f>VLOOKUP($A57,'Return Data'!$B$7:$R$1700,16,0)</f>
        <v>-13.4057</v>
      </c>
      <c r="S57" s="67">
        <f t="shared" si="19"/>
        <v>62</v>
      </c>
    </row>
    <row r="58" spans="1:19" x14ac:dyDescent="0.3">
      <c r="A58" s="63" t="s">
        <v>213</v>
      </c>
      <c r="B58" s="64">
        <f>VLOOKUP($A58,'Return Data'!$B$7:$R$1700,3,0)</f>
        <v>44015</v>
      </c>
      <c r="C58" s="65">
        <f>VLOOKUP($A58,'Return Data'!$B$7:$R$1700,4,0)</f>
        <v>6.1436999999999999</v>
      </c>
      <c r="D58" s="65">
        <f>VLOOKUP($A58,'Return Data'!$B$7:$R$1700,10,0)</f>
        <v>26.7866</v>
      </c>
      <c r="E58" s="66">
        <f t="shared" si="14"/>
        <v>36</v>
      </c>
      <c r="F58" s="65">
        <f>VLOOKUP($A58,'Return Data'!$B$7:$R$1700,11,0)</f>
        <v>-19.2288</v>
      </c>
      <c r="G58" s="66">
        <f t="shared" si="15"/>
        <v>62</v>
      </c>
      <c r="H58" s="65">
        <f>VLOOKUP($A58,'Return Data'!$B$7:$R$1700,12,0)</f>
        <v>-15.709199999999999</v>
      </c>
      <c r="I58" s="66">
        <f t="shared" si="10"/>
        <v>62</v>
      </c>
      <c r="J58" s="65">
        <f>VLOOKUP($A58,'Return Data'!$B$7:$R$1700,13,0)</f>
        <v>-24.8477</v>
      </c>
      <c r="K58" s="66">
        <f t="shared" si="16"/>
        <v>61</v>
      </c>
      <c r="L58" s="65">
        <f>VLOOKUP($A58,'Return Data'!$B$7:$R$1700,17,0)</f>
        <v>-18.784300000000002</v>
      </c>
      <c r="M58" s="66">
        <f t="shared" si="21"/>
        <v>58</v>
      </c>
      <c r="N58" s="65"/>
      <c r="O58" s="66"/>
      <c r="P58" s="65"/>
      <c r="Q58" s="66"/>
      <c r="R58" s="65">
        <f>VLOOKUP($A58,'Return Data'!$B$7:$R$1700,16,0)</f>
        <v>-16.1572</v>
      </c>
      <c r="S58" s="67">
        <f t="shared" si="19"/>
        <v>63</v>
      </c>
    </row>
    <row r="59" spans="1:19" x14ac:dyDescent="0.3">
      <c r="A59" s="63" t="s">
        <v>214</v>
      </c>
      <c r="B59" s="64">
        <f>VLOOKUP($A59,'Return Data'!$B$7:$R$1700,3,0)</f>
        <v>44015</v>
      </c>
      <c r="C59" s="65">
        <f>VLOOKUP($A59,'Return Data'!$B$7:$R$1700,4,0)</f>
        <v>12.6717</v>
      </c>
      <c r="D59" s="65">
        <f>VLOOKUP($A59,'Return Data'!$B$7:$R$1700,10,0)</f>
        <v>30.537800000000001</v>
      </c>
      <c r="E59" s="66">
        <f t="shared" si="14"/>
        <v>11</v>
      </c>
      <c r="F59" s="65">
        <f>VLOOKUP($A59,'Return Data'!$B$7:$R$1700,11,0)</f>
        <v>-11.815300000000001</v>
      </c>
      <c r="G59" s="66">
        <f t="shared" si="15"/>
        <v>34</v>
      </c>
      <c r="H59" s="65">
        <f>VLOOKUP($A59,'Return Data'!$B$7:$R$1700,12,0)</f>
        <v>-4.2952000000000004</v>
      </c>
      <c r="I59" s="66">
        <f t="shared" si="10"/>
        <v>28</v>
      </c>
      <c r="J59" s="65">
        <f>VLOOKUP($A59,'Return Data'!$B$7:$R$1700,13,0)</f>
        <v>-9.3908000000000005</v>
      </c>
      <c r="K59" s="66">
        <f t="shared" si="16"/>
        <v>31</v>
      </c>
      <c r="L59" s="65">
        <f>VLOOKUP($A59,'Return Data'!$B$7:$R$1700,17,0)</f>
        <v>-2.5956000000000001</v>
      </c>
      <c r="M59" s="66">
        <f t="shared" si="21"/>
        <v>33</v>
      </c>
      <c r="N59" s="65">
        <f>VLOOKUP($A59,'Return Data'!$B$7:$R$1700,14,0)</f>
        <v>-0.182</v>
      </c>
      <c r="O59" s="66">
        <f>RANK(N59,N$8:N$71,0)</f>
        <v>30</v>
      </c>
      <c r="P59" s="65">
        <f>VLOOKUP($A59,'Return Data'!$B$7:$R$1700,15,0)</f>
        <v>3.7399</v>
      </c>
      <c r="Q59" s="66">
        <f>RANK(P59,P$8:P$71,0)</f>
        <v>28</v>
      </c>
      <c r="R59" s="65">
        <f>VLOOKUP($A59,'Return Data'!$B$7:$R$1700,16,0)</f>
        <v>4.5895999999999999</v>
      </c>
      <c r="S59" s="67">
        <f t="shared" si="19"/>
        <v>44</v>
      </c>
    </row>
    <row r="60" spans="1:19" x14ac:dyDescent="0.3">
      <c r="A60" s="63" t="s">
        <v>215</v>
      </c>
      <c r="B60" s="64">
        <f>VLOOKUP($A60,'Return Data'!$B$7:$R$1700,3,0)</f>
        <v>44015</v>
      </c>
      <c r="C60" s="65">
        <f>VLOOKUP($A60,'Return Data'!$B$7:$R$1700,4,0)</f>
        <v>13.895899999999999</v>
      </c>
      <c r="D60" s="65">
        <f>VLOOKUP($A60,'Return Data'!$B$7:$R$1700,10,0)</f>
        <v>30.519600000000001</v>
      </c>
      <c r="E60" s="66">
        <f t="shared" si="14"/>
        <v>12</v>
      </c>
      <c r="F60" s="65">
        <f>VLOOKUP($A60,'Return Data'!$B$7:$R$1700,11,0)</f>
        <v>-11.2463</v>
      </c>
      <c r="G60" s="66">
        <f t="shared" si="15"/>
        <v>28</v>
      </c>
      <c r="H60" s="65">
        <f>VLOOKUP($A60,'Return Data'!$B$7:$R$1700,12,0)</f>
        <v>-3.1705000000000001</v>
      </c>
      <c r="I60" s="66">
        <f t="shared" si="10"/>
        <v>23</v>
      </c>
      <c r="J60" s="65">
        <f>VLOOKUP($A60,'Return Data'!$B$7:$R$1700,13,0)</f>
        <v>-8.4821000000000009</v>
      </c>
      <c r="K60" s="66">
        <f t="shared" si="16"/>
        <v>26</v>
      </c>
      <c r="L60" s="65">
        <f>VLOOKUP($A60,'Return Data'!$B$7:$R$1700,17,0)</f>
        <v>-1.6379999999999999</v>
      </c>
      <c r="M60" s="66">
        <f t="shared" si="21"/>
        <v>28</v>
      </c>
      <c r="N60" s="65">
        <f>VLOOKUP($A60,'Return Data'!$B$7:$R$1700,14,0)</f>
        <v>1.1778</v>
      </c>
      <c r="O60" s="66">
        <f>RANK(N60,N$8:N$71,0)</f>
        <v>24</v>
      </c>
      <c r="P60" s="65"/>
      <c r="Q60" s="66"/>
      <c r="R60" s="65">
        <f>VLOOKUP($A60,'Return Data'!$B$7:$R$1700,16,0)</f>
        <v>7.9753999999999996</v>
      </c>
      <c r="S60" s="67">
        <f t="shared" si="19"/>
        <v>36</v>
      </c>
    </row>
    <row r="61" spans="1:19" x14ac:dyDescent="0.3">
      <c r="A61" s="63" t="s">
        <v>216</v>
      </c>
      <c r="B61" s="64">
        <f>VLOOKUP($A61,'Return Data'!$B$7:$R$1700,3,0)</f>
        <v>44015</v>
      </c>
      <c r="C61" s="65">
        <f>VLOOKUP($A61,'Return Data'!$B$7:$R$1700,4,0)</f>
        <v>6.4547999999999996</v>
      </c>
      <c r="D61" s="65">
        <f>VLOOKUP($A61,'Return Data'!$B$7:$R$1700,10,0)</f>
        <v>20</v>
      </c>
      <c r="E61" s="66">
        <f t="shared" si="14"/>
        <v>61</v>
      </c>
      <c r="F61" s="65">
        <f>VLOOKUP($A61,'Return Data'!$B$7:$R$1700,11,0)</f>
        <v>-20.2392</v>
      </c>
      <c r="G61" s="66">
        <f t="shared" si="15"/>
        <v>63</v>
      </c>
      <c r="H61" s="65">
        <f>VLOOKUP($A61,'Return Data'!$B$7:$R$1700,12,0)</f>
        <v>-16.898800000000001</v>
      </c>
      <c r="I61" s="66">
        <f t="shared" si="10"/>
        <v>63</v>
      </c>
      <c r="J61" s="65">
        <f>VLOOKUP($A61,'Return Data'!$B$7:$R$1700,13,0)</f>
        <v>-24.9145</v>
      </c>
      <c r="K61" s="66">
        <f t="shared" si="16"/>
        <v>62</v>
      </c>
      <c r="L61" s="65">
        <f>VLOOKUP($A61,'Return Data'!$B$7:$R$1700,17,0)</f>
        <v>-16.758400000000002</v>
      </c>
      <c r="M61" s="66">
        <f t="shared" si="21"/>
        <v>54</v>
      </c>
      <c r="N61" s="65"/>
      <c r="O61" s="66"/>
      <c r="P61" s="65"/>
      <c r="Q61" s="66"/>
      <c r="R61" s="65">
        <f>VLOOKUP($A61,'Return Data'!$B$7:$R$1700,16,0)</f>
        <v>-17.549700000000001</v>
      </c>
      <c r="S61" s="67">
        <f t="shared" si="19"/>
        <v>64</v>
      </c>
    </row>
    <row r="62" spans="1:19" x14ac:dyDescent="0.3">
      <c r="A62" s="63" t="s">
        <v>217</v>
      </c>
      <c r="B62" s="64">
        <f>VLOOKUP($A62,'Return Data'!$B$7:$R$1700,3,0)</f>
        <v>44015</v>
      </c>
      <c r="C62" s="65">
        <f>VLOOKUP($A62,'Return Data'!$B$7:$R$1700,4,0)</f>
        <v>7.7268999999999997</v>
      </c>
      <c r="D62" s="65">
        <f>VLOOKUP($A62,'Return Data'!$B$7:$R$1700,10,0)</f>
        <v>22.8032</v>
      </c>
      <c r="E62" s="66">
        <f t="shared" si="14"/>
        <v>56</v>
      </c>
      <c r="F62" s="65">
        <f>VLOOKUP($A62,'Return Data'!$B$7:$R$1700,11,0)</f>
        <v>-16.864100000000001</v>
      </c>
      <c r="G62" s="66">
        <f t="shared" si="15"/>
        <v>57</v>
      </c>
      <c r="H62" s="65">
        <f>VLOOKUP($A62,'Return Data'!$B$7:$R$1700,12,0)</f>
        <v>-12.7781</v>
      </c>
      <c r="I62" s="66">
        <f t="shared" si="10"/>
        <v>56</v>
      </c>
      <c r="J62" s="65">
        <f>VLOOKUP($A62,'Return Data'!$B$7:$R$1700,13,0)</f>
        <v>-21.294599999999999</v>
      </c>
      <c r="K62" s="66">
        <f t="shared" si="16"/>
        <v>56</v>
      </c>
      <c r="L62" s="65"/>
      <c r="M62" s="66"/>
      <c r="N62" s="65"/>
      <c r="O62" s="66"/>
      <c r="P62" s="65"/>
      <c r="Q62" s="66"/>
      <c r="R62" s="65">
        <f>VLOOKUP($A62,'Return Data'!$B$7:$R$1700,16,0)</f>
        <v>-12.020099999999999</v>
      </c>
      <c r="S62" s="67">
        <f t="shared" si="19"/>
        <v>61</v>
      </c>
    </row>
    <row r="63" spans="1:19" x14ac:dyDescent="0.3">
      <c r="A63" s="63" t="s">
        <v>218</v>
      </c>
      <c r="B63" s="64">
        <f>VLOOKUP($A63,'Return Data'!$B$7:$R$1700,3,0)</f>
        <v>44015</v>
      </c>
      <c r="C63" s="65">
        <f>VLOOKUP($A63,'Return Data'!$B$7:$R$1700,4,0)</f>
        <v>17.743300000000001</v>
      </c>
      <c r="D63" s="65">
        <f>VLOOKUP($A63,'Return Data'!$B$7:$R$1700,10,0)</f>
        <v>26.962800000000001</v>
      </c>
      <c r="E63" s="66">
        <f t="shared" si="14"/>
        <v>35</v>
      </c>
      <c r="F63" s="65">
        <f>VLOOKUP($A63,'Return Data'!$B$7:$R$1700,11,0)</f>
        <v>-14.2712</v>
      </c>
      <c r="G63" s="66">
        <f t="shared" si="15"/>
        <v>48</v>
      </c>
      <c r="H63" s="65">
        <f>VLOOKUP($A63,'Return Data'!$B$7:$R$1700,12,0)</f>
        <v>-7.4259000000000004</v>
      </c>
      <c r="I63" s="66">
        <f t="shared" si="10"/>
        <v>42</v>
      </c>
      <c r="J63" s="65">
        <f>VLOOKUP($A63,'Return Data'!$B$7:$R$1700,13,0)</f>
        <v>-11.676500000000001</v>
      </c>
      <c r="K63" s="66">
        <f t="shared" si="16"/>
        <v>44</v>
      </c>
      <c r="L63" s="65">
        <f>VLOOKUP($A63,'Return Data'!$B$7:$R$1700,17,0)</f>
        <v>0.62580000000000002</v>
      </c>
      <c r="M63" s="66">
        <f t="shared" ref="M63:M71" si="22">RANK(L63,L$8:L$71,0)</f>
        <v>13</v>
      </c>
      <c r="N63" s="65">
        <f>VLOOKUP($A63,'Return Data'!$B$7:$R$1700,14,0)</f>
        <v>2.7452000000000001</v>
      </c>
      <c r="O63" s="66">
        <f t="shared" ref="O63:O68" si="23">RANK(N63,N$8:N$71,0)</f>
        <v>16</v>
      </c>
      <c r="P63" s="65">
        <f>VLOOKUP($A63,'Return Data'!$B$7:$R$1700,15,0)</f>
        <v>8.2615999999999996</v>
      </c>
      <c r="Q63" s="66">
        <f>RANK(P63,P$8:P$71,0)</f>
        <v>4</v>
      </c>
      <c r="R63" s="65">
        <f>VLOOKUP($A63,'Return Data'!$B$7:$R$1700,16,0)</f>
        <v>10.5329</v>
      </c>
      <c r="S63" s="67">
        <f t="shared" si="19"/>
        <v>22</v>
      </c>
    </row>
    <row r="64" spans="1:19" x14ac:dyDescent="0.3">
      <c r="A64" s="63" t="s">
        <v>219</v>
      </c>
      <c r="B64" s="64">
        <f>VLOOKUP($A64,'Return Data'!$B$7:$R$1700,3,0)</f>
        <v>44015</v>
      </c>
      <c r="C64" s="65">
        <f>VLOOKUP($A64,'Return Data'!$B$7:$R$1700,4,0)</f>
        <v>76.61</v>
      </c>
      <c r="D64" s="65">
        <f>VLOOKUP($A64,'Return Data'!$B$7:$R$1700,10,0)</f>
        <v>25.817</v>
      </c>
      <c r="E64" s="66">
        <f t="shared" si="14"/>
        <v>42</v>
      </c>
      <c r="F64" s="65">
        <f>VLOOKUP($A64,'Return Data'!$B$7:$R$1700,11,0)</f>
        <v>-10.5755</v>
      </c>
      <c r="G64" s="66">
        <f t="shared" si="15"/>
        <v>25</v>
      </c>
      <c r="H64" s="65">
        <f>VLOOKUP($A64,'Return Data'!$B$7:$R$1700,12,0)</f>
        <v>-4.1896000000000004</v>
      </c>
      <c r="I64" s="66">
        <f t="shared" si="10"/>
        <v>27</v>
      </c>
      <c r="J64" s="65">
        <f>VLOOKUP($A64,'Return Data'!$B$7:$R$1700,13,0)</f>
        <v>-8.5363000000000007</v>
      </c>
      <c r="K64" s="66">
        <f t="shared" si="16"/>
        <v>27</v>
      </c>
      <c r="L64" s="65">
        <f>VLOOKUP($A64,'Return Data'!$B$7:$R$1700,17,0)</f>
        <v>-1.603</v>
      </c>
      <c r="M64" s="66">
        <f t="shared" si="22"/>
        <v>27</v>
      </c>
      <c r="N64" s="65">
        <f>VLOOKUP($A64,'Return Data'!$B$7:$R$1700,14,0)</f>
        <v>3.0948000000000002</v>
      </c>
      <c r="O64" s="66">
        <f t="shared" si="23"/>
        <v>14</v>
      </c>
      <c r="P64" s="65">
        <f>VLOOKUP($A64,'Return Data'!$B$7:$R$1700,15,0)</f>
        <v>6.4874000000000001</v>
      </c>
      <c r="Q64" s="66">
        <f>RANK(P64,P$8:P$71,0)</f>
        <v>14</v>
      </c>
      <c r="R64" s="65">
        <f>VLOOKUP($A64,'Return Data'!$B$7:$R$1700,16,0)</f>
        <v>9.5272000000000006</v>
      </c>
      <c r="S64" s="67">
        <f t="shared" si="19"/>
        <v>29</v>
      </c>
    </row>
    <row r="65" spans="1:19" x14ac:dyDescent="0.3">
      <c r="A65" s="63" t="s">
        <v>220</v>
      </c>
      <c r="B65" s="64">
        <f>VLOOKUP($A65,'Return Data'!$B$7:$R$1700,3,0)</f>
        <v>44015</v>
      </c>
      <c r="C65" s="65">
        <f>VLOOKUP($A65,'Return Data'!$B$7:$R$1700,4,0)</f>
        <v>24.59</v>
      </c>
      <c r="D65" s="65">
        <f>VLOOKUP($A65,'Return Data'!$B$7:$R$1700,10,0)</f>
        <v>29.0136</v>
      </c>
      <c r="E65" s="66">
        <f t="shared" si="14"/>
        <v>22</v>
      </c>
      <c r="F65" s="65">
        <f>VLOOKUP($A65,'Return Data'!$B$7:$R$1700,11,0)</f>
        <v>-8.3489000000000004</v>
      </c>
      <c r="G65" s="66">
        <f t="shared" si="15"/>
        <v>14</v>
      </c>
      <c r="H65" s="65">
        <f>VLOOKUP($A65,'Return Data'!$B$7:$R$1700,12,0)</f>
        <v>-2.5752999999999999</v>
      </c>
      <c r="I65" s="66">
        <f t="shared" si="10"/>
        <v>18</v>
      </c>
      <c r="J65" s="65">
        <f>VLOOKUP($A65,'Return Data'!$B$7:$R$1700,13,0)</f>
        <v>-4.8006000000000002</v>
      </c>
      <c r="K65" s="66">
        <f t="shared" si="16"/>
        <v>16</v>
      </c>
      <c r="L65" s="65">
        <f>VLOOKUP($A65,'Return Data'!$B$7:$R$1700,17,0)</f>
        <v>1.0939000000000001</v>
      </c>
      <c r="M65" s="66">
        <f t="shared" si="22"/>
        <v>12</v>
      </c>
      <c r="N65" s="65">
        <f>VLOOKUP($A65,'Return Data'!$B$7:$R$1700,14,0)</f>
        <v>2.5789</v>
      </c>
      <c r="O65" s="66">
        <f t="shared" si="23"/>
        <v>18</v>
      </c>
      <c r="P65" s="65">
        <f>VLOOKUP($A65,'Return Data'!$B$7:$R$1700,15,0)</f>
        <v>3.2031000000000001</v>
      </c>
      <c r="Q65" s="66">
        <f>RANK(P65,P$8:P$71,0)</f>
        <v>31</v>
      </c>
      <c r="R65" s="65">
        <f>VLOOKUP($A65,'Return Data'!$B$7:$R$1700,16,0)</f>
        <v>8.7174999999999994</v>
      </c>
      <c r="S65" s="67">
        <f t="shared" si="19"/>
        <v>31</v>
      </c>
    </row>
    <row r="66" spans="1:19" x14ac:dyDescent="0.3">
      <c r="A66" s="63" t="s">
        <v>221</v>
      </c>
      <c r="B66" s="64">
        <f>VLOOKUP($A66,'Return Data'!$B$7:$R$1700,3,0)</f>
        <v>44015</v>
      </c>
      <c r="C66" s="65">
        <f>VLOOKUP($A66,'Return Data'!$B$7:$R$1700,4,0)</f>
        <v>12.613799999999999</v>
      </c>
      <c r="D66" s="65">
        <f>VLOOKUP($A66,'Return Data'!$B$7:$R$1700,10,0)</f>
        <v>37.956800000000001</v>
      </c>
      <c r="E66" s="66">
        <f t="shared" si="14"/>
        <v>3</v>
      </c>
      <c r="F66" s="65">
        <f>VLOOKUP($A66,'Return Data'!$B$7:$R$1700,11,0)</f>
        <v>-11.4392</v>
      </c>
      <c r="G66" s="66">
        <f t="shared" si="15"/>
        <v>30</v>
      </c>
      <c r="H66" s="65">
        <f>VLOOKUP($A66,'Return Data'!$B$7:$R$1700,12,0)</f>
        <v>-6.2018000000000004</v>
      </c>
      <c r="I66" s="66">
        <f t="shared" si="10"/>
        <v>35</v>
      </c>
      <c r="J66" s="65">
        <f>VLOOKUP($A66,'Return Data'!$B$7:$R$1700,13,0)</f>
        <v>-12.904999999999999</v>
      </c>
      <c r="K66" s="66">
        <f t="shared" si="16"/>
        <v>46</v>
      </c>
      <c r="L66" s="65">
        <f>VLOOKUP($A66,'Return Data'!$B$7:$R$1700,17,0)</f>
        <v>-4.5454999999999997</v>
      </c>
      <c r="M66" s="66">
        <f t="shared" si="22"/>
        <v>41</v>
      </c>
      <c r="N66" s="65">
        <f>VLOOKUP($A66,'Return Data'!$B$7:$R$1700,14,0)</f>
        <v>-2.1183000000000001</v>
      </c>
      <c r="O66" s="66">
        <f t="shared" si="23"/>
        <v>40</v>
      </c>
      <c r="P66" s="65"/>
      <c r="Q66" s="66"/>
      <c r="R66" s="65">
        <f>VLOOKUP($A66,'Return Data'!$B$7:$R$1700,16,0)</f>
        <v>5.5650000000000004</v>
      </c>
      <c r="S66" s="67">
        <f t="shared" si="19"/>
        <v>42</v>
      </c>
    </row>
    <row r="67" spans="1:19" x14ac:dyDescent="0.3">
      <c r="A67" s="63" t="s">
        <v>222</v>
      </c>
      <c r="B67" s="64">
        <f>VLOOKUP($A67,'Return Data'!$B$7:$R$1700,3,0)</f>
        <v>44015</v>
      </c>
      <c r="C67" s="65">
        <f>VLOOKUP($A67,'Return Data'!$B$7:$R$1700,4,0)</f>
        <v>9.1402999999999999</v>
      </c>
      <c r="D67" s="65">
        <f>VLOOKUP($A67,'Return Data'!$B$7:$R$1700,10,0)</f>
        <v>34.790799999999997</v>
      </c>
      <c r="E67" s="66">
        <f t="shared" si="14"/>
        <v>5</v>
      </c>
      <c r="F67" s="65">
        <f>VLOOKUP($A67,'Return Data'!$B$7:$R$1700,11,0)</f>
        <v>-15.4686</v>
      </c>
      <c r="G67" s="66">
        <f t="shared" si="15"/>
        <v>51</v>
      </c>
      <c r="H67" s="65">
        <f>VLOOKUP($A67,'Return Data'!$B$7:$R$1700,12,0)</f>
        <v>-10.124000000000001</v>
      </c>
      <c r="I67" s="66">
        <f t="shared" si="10"/>
        <v>51</v>
      </c>
      <c r="J67" s="65">
        <f>VLOOKUP($A67,'Return Data'!$B$7:$R$1700,13,0)</f>
        <v>-18.718900000000001</v>
      </c>
      <c r="K67" s="66">
        <f t="shared" si="16"/>
        <v>55</v>
      </c>
      <c r="L67" s="65">
        <f>VLOOKUP($A67,'Return Data'!$B$7:$R$1700,17,0)</f>
        <v>-6.5899000000000001</v>
      </c>
      <c r="M67" s="66">
        <f t="shared" si="22"/>
        <v>49</v>
      </c>
      <c r="N67" s="65">
        <f>VLOOKUP($A67,'Return Data'!$B$7:$R$1700,14,0)</f>
        <v>-6.0430999999999999</v>
      </c>
      <c r="O67" s="66">
        <f t="shared" si="23"/>
        <v>47</v>
      </c>
      <c r="P67" s="65"/>
      <c r="Q67" s="66"/>
      <c r="R67" s="65">
        <f>VLOOKUP($A67,'Return Data'!$B$7:$R$1700,16,0)</f>
        <v>-2.5804999999999998</v>
      </c>
      <c r="S67" s="67">
        <f t="shared" si="19"/>
        <v>52</v>
      </c>
    </row>
    <row r="68" spans="1:19" x14ac:dyDescent="0.3">
      <c r="A68" s="63" t="s">
        <v>223</v>
      </c>
      <c r="B68" s="64">
        <f>VLOOKUP($A68,'Return Data'!$B$7:$R$1700,3,0)</f>
        <v>44015</v>
      </c>
      <c r="C68" s="65">
        <f>VLOOKUP($A68,'Return Data'!$B$7:$R$1700,4,0)</f>
        <v>8.6784999999999997</v>
      </c>
      <c r="D68" s="65">
        <f>VLOOKUP($A68,'Return Data'!$B$7:$R$1700,10,0)</f>
        <v>33.1875</v>
      </c>
      <c r="E68" s="66">
        <f t="shared" si="14"/>
        <v>7</v>
      </c>
      <c r="F68" s="65">
        <f>VLOOKUP($A68,'Return Data'!$B$7:$R$1700,11,0)</f>
        <v>-12.695499999999999</v>
      </c>
      <c r="G68" s="66">
        <f t="shared" si="15"/>
        <v>39</v>
      </c>
      <c r="H68" s="65">
        <f>VLOOKUP($A68,'Return Data'!$B$7:$R$1700,12,0)</f>
        <v>-7.7148000000000003</v>
      </c>
      <c r="I68" s="66">
        <f t="shared" si="10"/>
        <v>43</v>
      </c>
      <c r="J68" s="65">
        <f>VLOOKUP($A68,'Return Data'!$B$7:$R$1700,13,0)</f>
        <v>-16.266300000000001</v>
      </c>
      <c r="K68" s="66">
        <f t="shared" si="16"/>
        <v>51</v>
      </c>
      <c r="L68" s="65">
        <f>VLOOKUP($A68,'Return Data'!$B$7:$R$1700,17,0)</f>
        <v>-4.4074999999999998</v>
      </c>
      <c r="M68" s="66">
        <f t="shared" si="22"/>
        <v>40</v>
      </c>
      <c r="N68" s="65">
        <f>VLOOKUP($A68,'Return Data'!$B$7:$R$1700,14,0)</f>
        <v>-4.3338999999999999</v>
      </c>
      <c r="O68" s="66">
        <f t="shared" si="23"/>
        <v>46</v>
      </c>
      <c r="P68" s="65"/>
      <c r="Q68" s="66"/>
      <c r="R68" s="65">
        <f>VLOOKUP($A68,'Return Data'!$B$7:$R$1700,16,0)</f>
        <v>-4.2472000000000003</v>
      </c>
      <c r="S68" s="67">
        <f t="shared" si="19"/>
        <v>53</v>
      </c>
    </row>
    <row r="69" spans="1:19" x14ac:dyDescent="0.3">
      <c r="A69" s="63" t="s">
        <v>224</v>
      </c>
      <c r="B69" s="64">
        <f>VLOOKUP($A69,'Return Data'!$B$7:$R$1700,3,0)</f>
        <v>44015</v>
      </c>
      <c r="C69" s="65">
        <f>VLOOKUP($A69,'Return Data'!$B$7:$R$1700,4,0)</f>
        <v>8.0756999999999994</v>
      </c>
      <c r="D69" s="65">
        <f>VLOOKUP($A69,'Return Data'!$B$7:$R$1700,10,0)</f>
        <v>38.946300000000001</v>
      </c>
      <c r="E69" s="66">
        <f t="shared" si="14"/>
        <v>1</v>
      </c>
      <c r="F69" s="65">
        <f>VLOOKUP($A69,'Return Data'!$B$7:$R$1700,11,0)</f>
        <v>-4.2164999999999999</v>
      </c>
      <c r="G69" s="66">
        <f t="shared" si="15"/>
        <v>6</v>
      </c>
      <c r="H69" s="65">
        <f>VLOOKUP($A69,'Return Data'!$B$7:$R$1700,12,0)</f>
        <v>2.0110000000000001</v>
      </c>
      <c r="I69" s="66">
        <f t="shared" si="10"/>
        <v>7</v>
      </c>
      <c r="J69" s="65">
        <f>VLOOKUP($A69,'Return Data'!$B$7:$R$1700,13,0)</f>
        <v>-8.1021999999999998</v>
      </c>
      <c r="K69" s="66">
        <f t="shared" si="16"/>
        <v>23</v>
      </c>
      <c r="L69" s="65">
        <f>VLOOKUP($A69,'Return Data'!$B$7:$R$1700,17,0)</f>
        <v>-6.8773999999999997</v>
      </c>
      <c r="M69" s="66">
        <f t="shared" si="22"/>
        <v>51</v>
      </c>
      <c r="N69" s="65"/>
      <c r="O69" s="66"/>
      <c r="P69" s="65"/>
      <c r="Q69" s="66"/>
      <c r="R69" s="65">
        <f>VLOOKUP($A69,'Return Data'!$B$7:$R$1700,16,0)</f>
        <v>-8.3292999999999999</v>
      </c>
      <c r="S69" s="67">
        <f t="shared" si="19"/>
        <v>59</v>
      </c>
    </row>
    <row r="70" spans="1:19" x14ac:dyDescent="0.3">
      <c r="A70" s="63" t="s">
        <v>225</v>
      </c>
      <c r="B70" s="64">
        <f>VLOOKUP($A70,'Return Data'!$B$7:$R$1700,3,0)</f>
        <v>44015</v>
      </c>
      <c r="C70" s="65">
        <f>VLOOKUP($A70,'Return Data'!$B$7:$R$1700,4,0)</f>
        <v>8.4550000000000001</v>
      </c>
      <c r="D70" s="65">
        <f>VLOOKUP($A70,'Return Data'!$B$7:$R$1700,10,0)</f>
        <v>38.484000000000002</v>
      </c>
      <c r="E70" s="66">
        <f t="shared" si="14"/>
        <v>2</v>
      </c>
      <c r="F70" s="65">
        <f>VLOOKUP($A70,'Return Data'!$B$7:$R$1700,11,0)</f>
        <v>-3.8822000000000001</v>
      </c>
      <c r="G70" s="66">
        <f t="shared" si="15"/>
        <v>5</v>
      </c>
      <c r="H70" s="65">
        <f>VLOOKUP($A70,'Return Data'!$B$7:$R$1700,12,0)</f>
        <v>3.1537999999999999</v>
      </c>
      <c r="I70" s="66">
        <f t="shared" si="10"/>
        <v>5</v>
      </c>
      <c r="J70" s="65">
        <f>VLOOKUP($A70,'Return Data'!$B$7:$R$1700,13,0)</f>
        <v>-6.3894000000000002</v>
      </c>
      <c r="K70" s="66">
        <f t="shared" si="16"/>
        <v>18</v>
      </c>
      <c r="L70" s="65">
        <f>VLOOKUP($A70,'Return Data'!$B$7:$R$1700,17,0)</f>
        <v>-5.3192000000000004</v>
      </c>
      <c r="M70" s="66">
        <f t="shared" si="22"/>
        <v>44</v>
      </c>
      <c r="N70" s="65"/>
      <c r="O70" s="66"/>
      <c r="P70" s="65"/>
      <c r="Q70" s="66"/>
      <c r="R70" s="65">
        <f>VLOOKUP($A70,'Return Data'!$B$7:$R$1700,16,0)</f>
        <v>-7.1227999999999998</v>
      </c>
      <c r="S70" s="67">
        <f t="shared" si="19"/>
        <v>58</v>
      </c>
    </row>
    <row r="71" spans="1:19" x14ac:dyDescent="0.3">
      <c r="A71" s="63" t="s">
        <v>226</v>
      </c>
      <c r="B71" s="64">
        <f>VLOOKUP($A71,'Return Data'!$B$7:$R$1700,3,0)</f>
        <v>44015</v>
      </c>
      <c r="C71" s="65">
        <f>VLOOKUP($A71,'Return Data'!$B$7:$R$1700,4,0)</f>
        <v>88.098699999999994</v>
      </c>
      <c r="D71" s="65">
        <f>VLOOKUP($A71,'Return Data'!$B$7:$R$1700,10,0)</f>
        <v>27.875399999999999</v>
      </c>
      <c r="E71" s="66">
        <f t="shared" si="14"/>
        <v>29</v>
      </c>
      <c r="F71" s="65">
        <f>VLOOKUP($A71,'Return Data'!$B$7:$R$1700,11,0)</f>
        <v>-10.356299999999999</v>
      </c>
      <c r="G71" s="66">
        <f t="shared" si="15"/>
        <v>22</v>
      </c>
      <c r="H71" s="65">
        <f>VLOOKUP($A71,'Return Data'!$B$7:$R$1700,12,0)</f>
        <v>-0.77429999999999999</v>
      </c>
      <c r="I71" s="66">
        <f t="shared" si="10"/>
        <v>14</v>
      </c>
      <c r="J71" s="65">
        <f>VLOOKUP($A71,'Return Data'!$B$7:$R$1700,13,0)</f>
        <v>-4.6425999999999998</v>
      </c>
      <c r="K71" s="66">
        <f t="shared" si="16"/>
        <v>14</v>
      </c>
      <c r="L71" s="65">
        <f>VLOOKUP($A71,'Return Data'!$B$7:$R$1700,17,0)</f>
        <v>0.45250000000000001</v>
      </c>
      <c r="M71" s="66">
        <f t="shared" si="22"/>
        <v>15</v>
      </c>
      <c r="N71" s="65">
        <f>VLOOKUP($A71,'Return Data'!$B$7:$R$1700,14,0)</f>
        <v>2.3296999999999999</v>
      </c>
      <c r="O71" s="66">
        <f>RANK(N71,N$8:N$71,0)</f>
        <v>20</v>
      </c>
      <c r="P71" s="65">
        <f>VLOOKUP($A71,'Return Data'!$B$7:$R$1700,15,0)</f>
        <v>5.5925000000000002</v>
      </c>
      <c r="Q71" s="66">
        <f>RANK(P71,P$8:P$71,0)</f>
        <v>19</v>
      </c>
      <c r="R71" s="65">
        <f>VLOOKUP($A71,'Return Data'!$B$7:$R$1700,16,0)</f>
        <v>10.208399999999999</v>
      </c>
      <c r="S71" s="67">
        <f t="shared" si="19"/>
        <v>26</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27.451471874999999</v>
      </c>
      <c r="E73" s="74"/>
      <c r="F73" s="75">
        <f>AVERAGE(F8:F71)</f>
        <v>-11.707599999999999</v>
      </c>
      <c r="G73" s="74"/>
      <c r="H73" s="75">
        <f>AVERAGE(H8:H71)</f>
        <v>-5.4757396825396842</v>
      </c>
      <c r="I73" s="74"/>
      <c r="J73" s="75">
        <f>AVERAGE(J8:J71)</f>
        <v>-10.121800000000002</v>
      </c>
      <c r="K73" s="74"/>
      <c r="L73" s="75">
        <f>AVERAGE(L8:L71)</f>
        <v>-3.0023155172413798</v>
      </c>
      <c r="M73" s="74"/>
      <c r="N73" s="75">
        <f>AVERAGE(N8:N71)</f>
        <v>0.53935799999999989</v>
      </c>
      <c r="O73" s="74"/>
      <c r="P73" s="75">
        <f>AVERAGE(P8:P71)</f>
        <v>5.6009162162162172</v>
      </c>
      <c r="Q73" s="74"/>
      <c r="R73" s="75">
        <f>AVERAGE(R8:R71)</f>
        <v>5.6160500000000013</v>
      </c>
      <c r="S73" s="76"/>
    </row>
    <row r="74" spans="1:19" x14ac:dyDescent="0.3">
      <c r="A74" s="73" t="s">
        <v>28</v>
      </c>
      <c r="B74" s="74"/>
      <c r="C74" s="74"/>
      <c r="D74" s="75">
        <f>MIN(D8:D71)</f>
        <v>18.566299999999998</v>
      </c>
      <c r="E74" s="74"/>
      <c r="F74" s="75">
        <f>MIN(F8:F71)</f>
        <v>-24.4069</v>
      </c>
      <c r="G74" s="74"/>
      <c r="H74" s="75">
        <f>MIN(H8:H71)</f>
        <v>-16.898800000000001</v>
      </c>
      <c r="I74" s="74"/>
      <c r="J74" s="75">
        <f>MIN(J8:J71)</f>
        <v>-24.9145</v>
      </c>
      <c r="K74" s="74"/>
      <c r="L74" s="75">
        <f>MIN(L8:L71)</f>
        <v>-18.784300000000002</v>
      </c>
      <c r="M74" s="74"/>
      <c r="N74" s="75">
        <f>MIN(N8:N71)</f>
        <v>-14.0471</v>
      </c>
      <c r="O74" s="74"/>
      <c r="P74" s="75">
        <f>MIN(P8:P71)</f>
        <v>-1.1383000000000001</v>
      </c>
      <c r="Q74" s="74"/>
      <c r="R74" s="75">
        <f>MIN(R8:R71)</f>
        <v>-17.549700000000001</v>
      </c>
      <c r="S74" s="76"/>
    </row>
    <row r="75" spans="1:19" ht="15" thickBot="1" x14ac:dyDescent="0.35">
      <c r="A75" s="77" t="s">
        <v>29</v>
      </c>
      <c r="B75" s="78"/>
      <c r="C75" s="78"/>
      <c r="D75" s="79">
        <f>MAX(D8:D71)</f>
        <v>38.946300000000001</v>
      </c>
      <c r="E75" s="78"/>
      <c r="F75" s="79">
        <f>MAX(F8:F71)</f>
        <v>-1.2</v>
      </c>
      <c r="G75" s="78"/>
      <c r="H75" s="79">
        <f>MAX(H8:H71)</f>
        <v>5.9729000000000001</v>
      </c>
      <c r="I75" s="78"/>
      <c r="J75" s="79">
        <f>MAX(J8:J71)</f>
        <v>6.6166</v>
      </c>
      <c r="K75" s="78"/>
      <c r="L75" s="79">
        <f>MAX(L8:L71)</f>
        <v>11.409599999999999</v>
      </c>
      <c r="M75" s="78"/>
      <c r="N75" s="79">
        <f>MAX(N8:N71)</f>
        <v>10.0032</v>
      </c>
      <c r="O75" s="78"/>
      <c r="P75" s="79">
        <f>MAX(P8:P71)</f>
        <v>11.121</v>
      </c>
      <c r="Q75" s="78"/>
      <c r="R75" s="79">
        <f>MAX(R8:R71)</f>
        <v>17.945599999999999</v>
      </c>
      <c r="S75" s="80"/>
    </row>
    <row r="76" spans="1:19" x14ac:dyDescent="0.3">
      <c r="A76" s="112" t="s">
        <v>433</v>
      </c>
    </row>
    <row r="77" spans="1:19" x14ac:dyDescent="0.3">
      <c r="A77" s="14" t="s">
        <v>340</v>
      </c>
    </row>
  </sheetData>
  <sheetProtection algorithmName="SHA-512" hashValue="T+wRp8d/ZfvvXtmrQClGIURgXYZ169IM0IH3CPk1U8jUm+cffRQ1mdmj/sJpcKLtn+uo75afH5M5DuYpxPnsEw==" saltValue="O7hU/a8dOpCmgpkK+GZT4A=="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Data'!$B$7:$R$1700,3,0)</f>
        <v>44015</v>
      </c>
      <c r="C8" s="65">
        <f>VLOOKUP($A8,'Return Data'!$B$7:$R$1700,4,0)</f>
        <v>36.82</v>
      </c>
      <c r="D8" s="65">
        <f>VLOOKUP($A8,'Return Data'!$B$7:$R$1700,10,0)</f>
        <v>26.442299999999999</v>
      </c>
      <c r="E8" s="66">
        <f t="shared" ref="E8" si="0">RANK(D8,D$8:D$73,0)</f>
        <v>38</v>
      </c>
      <c r="F8" s="65">
        <f>VLOOKUP($A8,'Return Data'!$B$7:$R$1700,11,0)</f>
        <v>-8.1336999999999993</v>
      </c>
      <c r="G8" s="66">
        <f t="shared" ref="G8" si="1">RANK(F8,F$8:F$73,0)</f>
        <v>12</v>
      </c>
      <c r="H8" s="65">
        <f>VLOOKUP($A8,'Return Data'!$B$7:$R$1700,12,0)</f>
        <v>-0.27089999999999997</v>
      </c>
      <c r="I8" s="66">
        <f>RANK(H8,H$8:H$73,0)</f>
        <v>9</v>
      </c>
      <c r="J8" s="65">
        <f>VLOOKUP($A8,'Return Data'!$B$7:$R$1700,13,0)</f>
        <v>-4.6608000000000001</v>
      </c>
      <c r="K8" s="66">
        <f t="shared" ref="K8" si="2">RANK(J8,J$8:J$73,0)</f>
        <v>11</v>
      </c>
      <c r="L8" s="65">
        <f>VLOOKUP($A8,'Return Data'!$B$7:$R$1700,17,0)</f>
        <v>-2.8188</v>
      </c>
      <c r="M8" s="66">
        <f t="shared" ref="M8" si="3">RANK(L8,L$8:L$73,0)</f>
        <v>29</v>
      </c>
      <c r="N8" s="65">
        <f>VLOOKUP($A8,'Return Data'!$B$7:$R$1700,14,0)</f>
        <v>2.1516000000000002</v>
      </c>
      <c r="O8" s="66">
        <f>RANK(N8,N$8:N$73,0)</f>
        <v>16</v>
      </c>
      <c r="P8" s="65">
        <f>VLOOKUP($A8,'Return Data'!$B$7:$R$1700,15,0)</f>
        <v>6.0426000000000002</v>
      </c>
      <c r="Q8" s="66">
        <f>RANK(P8,P$8:P$73,0)</f>
        <v>12</v>
      </c>
      <c r="R8" s="65">
        <f>VLOOKUP($A8,'Return Data'!$B$7:$R$1700,16,0)</f>
        <v>9.9367999999999999</v>
      </c>
      <c r="S8" s="67">
        <f t="shared" ref="S8" si="4">RANK(R8,R$8:R$73,0)</f>
        <v>28</v>
      </c>
    </row>
    <row r="9" spans="1:20" x14ac:dyDescent="0.3">
      <c r="A9" s="63" t="s">
        <v>267</v>
      </c>
      <c r="B9" s="64">
        <f>VLOOKUP($A9,'Return Data'!$B$7:$R$1700,3,0)</f>
        <v>44015</v>
      </c>
      <c r="C9" s="65">
        <f>VLOOKUP($A9,'Return Data'!$B$7:$R$1700,4,0)</f>
        <v>30.05</v>
      </c>
      <c r="D9" s="65">
        <f>VLOOKUP($A9,'Return Data'!$B$7:$R$1700,10,0)</f>
        <v>26.313600000000001</v>
      </c>
      <c r="E9" s="66">
        <f t="shared" ref="E9:E72" si="5">RANK(D9,D$8:D$73,0)</f>
        <v>40</v>
      </c>
      <c r="F9" s="65">
        <f>VLOOKUP($A9,'Return Data'!$B$7:$R$1700,11,0)</f>
        <v>-7.3388999999999998</v>
      </c>
      <c r="G9" s="66">
        <f t="shared" ref="G9:G72" si="6">RANK(F9,F$8:F$73,0)</f>
        <v>11</v>
      </c>
      <c r="H9" s="65">
        <f>VLOOKUP($A9,'Return Data'!$B$7:$R$1700,12,0)</f>
        <v>0.56889999999999996</v>
      </c>
      <c r="I9" s="66">
        <f t="shared" ref="I9:I72" si="7">RANK(H9,H$8:H$73,0)</f>
        <v>8</v>
      </c>
      <c r="J9" s="65">
        <f>VLOOKUP($A9,'Return Data'!$B$7:$R$1700,13,0)</f>
        <v>-3.4073000000000002</v>
      </c>
      <c r="K9" s="66">
        <f t="shared" ref="K9:K72" si="8">RANK(J9,J$8:J$73,0)</f>
        <v>8</v>
      </c>
      <c r="L9" s="65">
        <f>VLOOKUP($A9,'Return Data'!$B$7:$R$1700,17,0)</f>
        <v>-1.8263</v>
      </c>
      <c r="M9" s="66">
        <f t="shared" ref="M9:M72" si="9">RANK(L9,L$8:L$73,0)</f>
        <v>21</v>
      </c>
      <c r="N9" s="65">
        <f>VLOOKUP($A9,'Return Data'!$B$7:$R$1700,14,0)</f>
        <v>2.9348999999999998</v>
      </c>
      <c r="O9" s="66">
        <f t="shared" ref="O9:O72" si="10">RANK(N9,N$8:N$73,0)</f>
        <v>9</v>
      </c>
      <c r="P9" s="65">
        <f>VLOOKUP($A9,'Return Data'!$B$7:$R$1700,15,0)</f>
        <v>6.7298999999999998</v>
      </c>
      <c r="Q9" s="66">
        <f t="shared" ref="Q9:Q72" si="11">RANK(P9,P$8:P$73,0)</f>
        <v>8</v>
      </c>
      <c r="R9" s="65">
        <f>VLOOKUP($A9,'Return Data'!$B$7:$R$1700,16,0)</f>
        <v>9.4463000000000008</v>
      </c>
      <c r="S9" s="67">
        <f t="shared" ref="S9:S72" si="12">RANK(R9,R$8:R$73,0)</f>
        <v>31</v>
      </c>
    </row>
    <row r="10" spans="1:20" x14ac:dyDescent="0.3">
      <c r="A10" s="63" t="s">
        <v>268</v>
      </c>
      <c r="B10" s="64">
        <f>VLOOKUP($A10,'Return Data'!$B$7:$R$1700,3,0)</f>
        <v>44015</v>
      </c>
      <c r="C10" s="65">
        <f>VLOOKUP($A10,'Return Data'!$B$7:$R$1700,4,0)</f>
        <v>43.852400000000003</v>
      </c>
      <c r="D10" s="65">
        <f>VLOOKUP($A10,'Return Data'!$B$7:$R$1700,10,0)</f>
        <v>20.953499999999998</v>
      </c>
      <c r="E10" s="66">
        <f t="shared" si="5"/>
        <v>60</v>
      </c>
      <c r="F10" s="65">
        <f>VLOOKUP($A10,'Return Data'!$B$7:$R$1700,11,0)</f>
        <v>-11.140700000000001</v>
      </c>
      <c r="G10" s="66">
        <f t="shared" si="6"/>
        <v>27</v>
      </c>
      <c r="H10" s="65">
        <f>VLOOKUP($A10,'Return Data'!$B$7:$R$1700,12,0)</f>
        <v>-5.4631999999999996</v>
      </c>
      <c r="I10" s="66">
        <f t="shared" si="7"/>
        <v>30</v>
      </c>
      <c r="J10" s="65">
        <f>VLOOKUP($A10,'Return Data'!$B$7:$R$1700,13,0)</f>
        <v>-5.9279999999999999</v>
      </c>
      <c r="K10" s="66">
        <f t="shared" si="8"/>
        <v>18</v>
      </c>
      <c r="L10" s="65">
        <f>VLOOKUP($A10,'Return Data'!$B$7:$R$1700,17,0)</f>
        <v>0.73329999999999995</v>
      </c>
      <c r="M10" s="66">
        <f t="shared" si="9"/>
        <v>11</v>
      </c>
      <c r="N10" s="65">
        <f>VLOOKUP($A10,'Return Data'!$B$7:$R$1700,14,0)</f>
        <v>6.0640000000000001</v>
      </c>
      <c r="O10" s="66">
        <f t="shared" si="10"/>
        <v>3</v>
      </c>
      <c r="P10" s="65">
        <f>VLOOKUP($A10,'Return Data'!$B$7:$R$1700,15,0)</f>
        <v>7.1425999999999998</v>
      </c>
      <c r="Q10" s="66">
        <f t="shared" si="11"/>
        <v>5</v>
      </c>
      <c r="R10" s="65">
        <f>VLOOKUP($A10,'Return Data'!$B$7:$R$1700,16,0)</f>
        <v>15.090299999999999</v>
      </c>
      <c r="S10" s="67">
        <f t="shared" si="12"/>
        <v>11</v>
      </c>
    </row>
    <row r="11" spans="1:20" x14ac:dyDescent="0.3">
      <c r="A11" s="63" t="s">
        <v>269</v>
      </c>
      <c r="B11" s="64">
        <f>VLOOKUP($A11,'Return Data'!$B$7:$R$1700,3,0)</f>
        <v>44015</v>
      </c>
      <c r="C11" s="65">
        <f>VLOOKUP($A11,'Return Data'!$B$7:$R$1700,4,0)</f>
        <v>39.64</v>
      </c>
      <c r="D11" s="65">
        <f>VLOOKUP($A11,'Return Data'!$B$7:$R$1700,10,0)</f>
        <v>27.459800000000001</v>
      </c>
      <c r="E11" s="66">
        <f t="shared" si="5"/>
        <v>31</v>
      </c>
      <c r="F11" s="65">
        <f>VLOOKUP($A11,'Return Data'!$B$7:$R$1700,11,0)</f>
        <v>-11.832700000000001</v>
      </c>
      <c r="G11" s="66">
        <f t="shared" si="6"/>
        <v>32</v>
      </c>
      <c r="H11" s="65">
        <f>VLOOKUP($A11,'Return Data'!$B$7:$R$1700,12,0)</f>
        <v>-7.3182</v>
      </c>
      <c r="I11" s="66">
        <f t="shared" si="7"/>
        <v>36</v>
      </c>
      <c r="J11" s="65">
        <f>VLOOKUP($A11,'Return Data'!$B$7:$R$1700,13,0)</f>
        <v>-10.961399999999999</v>
      </c>
      <c r="K11" s="66">
        <f t="shared" si="8"/>
        <v>35</v>
      </c>
      <c r="L11" s="65">
        <f>VLOOKUP($A11,'Return Data'!$B$7:$R$1700,17,0)</f>
        <v>-6.0004999999999997</v>
      </c>
      <c r="M11" s="66">
        <f t="shared" si="9"/>
        <v>46</v>
      </c>
      <c r="N11" s="65">
        <f>VLOOKUP($A11,'Return Data'!$B$7:$R$1700,14,0)</f>
        <v>-3.0175000000000001</v>
      </c>
      <c r="O11" s="66">
        <f t="shared" si="10"/>
        <v>43</v>
      </c>
      <c r="P11" s="65">
        <f>VLOOKUP($A11,'Return Data'!$B$7:$R$1700,15,0)</f>
        <v>1.6847000000000001</v>
      </c>
      <c r="Q11" s="66">
        <f t="shared" si="11"/>
        <v>38</v>
      </c>
      <c r="R11" s="65">
        <f>VLOOKUP($A11,'Return Data'!$B$7:$R$1700,16,0)</f>
        <v>0.36299999999999999</v>
      </c>
      <c r="S11" s="67">
        <f t="shared" si="12"/>
        <v>50</v>
      </c>
    </row>
    <row r="12" spans="1:20" x14ac:dyDescent="0.3">
      <c r="A12" s="63" t="s">
        <v>270</v>
      </c>
      <c r="B12" s="64">
        <f>VLOOKUP($A12,'Return Data'!$B$7:$R$1700,3,0)</f>
        <v>44015</v>
      </c>
      <c r="C12" s="65">
        <f>VLOOKUP($A12,'Return Data'!$B$7:$R$1700,4,0)</f>
        <v>38.008000000000003</v>
      </c>
      <c r="D12" s="65">
        <f>VLOOKUP($A12,'Return Data'!$B$7:$R$1700,10,0)</f>
        <v>24.547000000000001</v>
      </c>
      <c r="E12" s="66">
        <f t="shared" si="5"/>
        <v>50</v>
      </c>
      <c r="F12" s="65">
        <f>VLOOKUP($A12,'Return Data'!$B$7:$R$1700,11,0)</f>
        <v>-8.2707999999999995</v>
      </c>
      <c r="G12" s="66">
        <f t="shared" si="6"/>
        <v>13</v>
      </c>
      <c r="H12" s="65">
        <f>VLOOKUP($A12,'Return Data'!$B$7:$R$1700,12,0)</f>
        <v>-2.7555000000000001</v>
      </c>
      <c r="I12" s="66">
        <f t="shared" si="7"/>
        <v>16</v>
      </c>
      <c r="J12" s="65">
        <f>VLOOKUP($A12,'Return Data'!$B$7:$R$1700,13,0)</f>
        <v>-3.6846000000000001</v>
      </c>
      <c r="K12" s="66">
        <f t="shared" si="8"/>
        <v>10</v>
      </c>
      <c r="L12" s="65">
        <f>VLOOKUP($A12,'Return Data'!$B$7:$R$1700,17,0)</f>
        <v>2.1707000000000001</v>
      </c>
      <c r="M12" s="66">
        <f t="shared" si="9"/>
        <v>7</v>
      </c>
      <c r="N12" s="65">
        <f>VLOOKUP($A12,'Return Data'!$B$7:$R$1700,14,0)</f>
        <v>2.5047000000000001</v>
      </c>
      <c r="O12" s="66">
        <f t="shared" si="10"/>
        <v>11</v>
      </c>
      <c r="P12" s="65">
        <f>VLOOKUP($A12,'Return Data'!$B$7:$R$1700,15,0)</f>
        <v>4.3563000000000001</v>
      </c>
      <c r="Q12" s="66">
        <f t="shared" si="11"/>
        <v>23</v>
      </c>
      <c r="R12" s="65">
        <f>VLOOKUP($A12,'Return Data'!$B$7:$R$1700,16,0)</f>
        <v>9.6447000000000003</v>
      </c>
      <c r="S12" s="67">
        <f t="shared" si="12"/>
        <v>29</v>
      </c>
    </row>
    <row r="13" spans="1:20" x14ac:dyDescent="0.3">
      <c r="A13" s="63" t="s">
        <v>271</v>
      </c>
      <c r="B13" s="64">
        <f>VLOOKUP($A13,'Return Data'!$B$7:$R$1700,3,0)</f>
        <v>44015</v>
      </c>
      <c r="C13" s="65">
        <f>VLOOKUP($A13,'Return Data'!$B$7:$R$1700,4,0)</f>
        <v>8.7100000000000009</v>
      </c>
      <c r="D13" s="65">
        <f>VLOOKUP($A13,'Return Data'!$B$7:$R$1700,10,0)</f>
        <v>20.137899999999998</v>
      </c>
      <c r="E13" s="66">
        <f t="shared" si="5"/>
        <v>62</v>
      </c>
      <c r="F13" s="65">
        <f>VLOOKUP($A13,'Return Data'!$B$7:$R$1700,11,0)</f>
        <v>-3.9691000000000001</v>
      </c>
      <c r="G13" s="66">
        <f t="shared" si="6"/>
        <v>4</v>
      </c>
      <c r="H13" s="65">
        <f>VLOOKUP($A13,'Return Data'!$B$7:$R$1700,12,0)</f>
        <v>3.4441999999999999</v>
      </c>
      <c r="I13" s="66">
        <f t="shared" si="7"/>
        <v>3</v>
      </c>
      <c r="J13" s="65">
        <f>VLOOKUP($A13,'Return Data'!$B$7:$R$1700,13,0)</f>
        <v>2.3502000000000001</v>
      </c>
      <c r="K13" s="66">
        <f t="shared" si="8"/>
        <v>3</v>
      </c>
      <c r="L13" s="65">
        <f>VLOOKUP($A13,'Return Data'!$B$7:$R$1700,17,0)</f>
        <v>-4.2423999999999999</v>
      </c>
      <c r="M13" s="66">
        <f t="shared" si="9"/>
        <v>40</v>
      </c>
      <c r="N13" s="65"/>
      <c r="O13" s="66"/>
      <c r="P13" s="65"/>
      <c r="Q13" s="66"/>
      <c r="R13" s="65">
        <f>VLOOKUP($A13,'Return Data'!$B$7:$R$1700,16,0)</f>
        <v>-5.6612999999999998</v>
      </c>
      <c r="S13" s="67">
        <f t="shared" si="12"/>
        <v>57</v>
      </c>
    </row>
    <row r="14" spans="1:20" x14ac:dyDescent="0.3">
      <c r="A14" s="63" t="s">
        <v>272</v>
      </c>
      <c r="B14" s="64">
        <f>VLOOKUP($A14,'Return Data'!$B$7:$R$1700,3,0)</f>
        <v>44015</v>
      </c>
      <c r="C14" s="65">
        <f>VLOOKUP($A14,'Return Data'!$B$7:$R$1700,4,0)</f>
        <v>10.5</v>
      </c>
      <c r="D14" s="65">
        <f>VLOOKUP($A14,'Return Data'!$B$7:$R$1700,10,0)</f>
        <v>19.182700000000001</v>
      </c>
      <c r="E14" s="66">
        <f t="shared" si="5"/>
        <v>64</v>
      </c>
      <c r="F14" s="65">
        <f>VLOOKUP($A14,'Return Data'!$B$7:$R$1700,11,0)</f>
        <v>-8.7750000000000004</v>
      </c>
      <c r="G14" s="66">
        <f t="shared" si="6"/>
        <v>16</v>
      </c>
      <c r="H14" s="65">
        <f>VLOOKUP($A14,'Return Data'!$B$7:$R$1700,12,0)</f>
        <v>-2.0522</v>
      </c>
      <c r="I14" s="66">
        <f t="shared" si="7"/>
        <v>15</v>
      </c>
      <c r="J14" s="65">
        <f>VLOOKUP($A14,'Return Data'!$B$7:$R$1700,13,0)</f>
        <v>-2.3256000000000001</v>
      </c>
      <c r="K14" s="66">
        <f t="shared" si="8"/>
        <v>7</v>
      </c>
      <c r="L14" s="65"/>
      <c r="M14" s="66"/>
      <c r="N14" s="65"/>
      <c r="O14" s="66"/>
      <c r="P14" s="65"/>
      <c r="Q14" s="66"/>
      <c r="R14" s="65">
        <f>VLOOKUP($A14,'Return Data'!$B$7:$R$1700,16,0)</f>
        <v>2.8997000000000002</v>
      </c>
      <c r="S14" s="67">
        <f t="shared" si="12"/>
        <v>48</v>
      </c>
    </row>
    <row r="15" spans="1:20" x14ac:dyDescent="0.3">
      <c r="A15" s="63" t="s">
        <v>273</v>
      </c>
      <c r="B15" s="64">
        <f>VLOOKUP($A15,'Return Data'!$B$7:$R$1700,3,0)</f>
        <v>44015</v>
      </c>
      <c r="C15" s="65">
        <f>VLOOKUP($A15,'Return Data'!$B$7:$R$1700,4,0)</f>
        <v>52.54</v>
      </c>
      <c r="D15" s="65">
        <f>VLOOKUP($A15,'Return Data'!$B$7:$R$1700,10,0)</f>
        <v>20.421700000000001</v>
      </c>
      <c r="E15" s="66">
        <f t="shared" si="5"/>
        <v>61</v>
      </c>
      <c r="F15" s="65">
        <f>VLOOKUP($A15,'Return Data'!$B$7:$R$1700,11,0)</f>
        <v>-5.3333000000000004</v>
      </c>
      <c r="G15" s="66">
        <f t="shared" si="6"/>
        <v>8</v>
      </c>
      <c r="H15" s="65">
        <f>VLOOKUP($A15,'Return Data'!$B$7:$R$1700,12,0)</f>
        <v>1.8217000000000001</v>
      </c>
      <c r="I15" s="66">
        <f t="shared" si="7"/>
        <v>6</v>
      </c>
      <c r="J15" s="65">
        <f>VLOOKUP($A15,'Return Data'!$B$7:$R$1700,13,0)</f>
        <v>1.8612</v>
      </c>
      <c r="K15" s="66">
        <f t="shared" si="8"/>
        <v>4</v>
      </c>
      <c r="L15" s="65">
        <f>VLOOKUP($A15,'Return Data'!$B$7:$R$1700,17,0)</f>
        <v>-0.86299999999999999</v>
      </c>
      <c r="M15" s="66">
        <f t="shared" si="9"/>
        <v>17</v>
      </c>
      <c r="N15" s="65">
        <f>VLOOKUP($A15,'Return Data'!$B$7:$R$1700,14,0)</f>
        <v>4.5340999999999996</v>
      </c>
      <c r="O15" s="66">
        <f t="shared" si="10"/>
        <v>7</v>
      </c>
      <c r="P15" s="65">
        <f>VLOOKUP($A15,'Return Data'!$B$7:$R$1700,15,0)</f>
        <v>6.2655000000000003</v>
      </c>
      <c r="Q15" s="66">
        <f t="shared" si="11"/>
        <v>10</v>
      </c>
      <c r="R15" s="65">
        <f>VLOOKUP($A15,'Return Data'!$B$7:$R$1700,16,0)</f>
        <v>15.7256</v>
      </c>
      <c r="S15" s="67">
        <f t="shared" si="12"/>
        <v>10</v>
      </c>
    </row>
    <row r="16" spans="1:20" x14ac:dyDescent="0.3">
      <c r="A16" s="63" t="s">
        <v>274</v>
      </c>
      <c r="B16" s="64">
        <f>VLOOKUP($A16,'Return Data'!$B$7:$R$1700,3,0)</f>
        <v>44015</v>
      </c>
      <c r="C16" s="65">
        <f>VLOOKUP($A16,'Return Data'!$B$7:$R$1700,4,0)</f>
        <v>64.069999999999993</v>
      </c>
      <c r="D16" s="65">
        <f>VLOOKUP($A16,'Return Data'!$B$7:$R$1700,10,0)</f>
        <v>24.2148</v>
      </c>
      <c r="E16" s="66">
        <f t="shared" si="5"/>
        <v>52</v>
      </c>
      <c r="F16" s="65">
        <f>VLOOKUP($A16,'Return Data'!$B$7:$R$1700,11,0)</f>
        <v>-6.4945000000000004</v>
      </c>
      <c r="G16" s="66">
        <f t="shared" si="6"/>
        <v>9</v>
      </c>
      <c r="H16" s="65">
        <f>VLOOKUP($A16,'Return Data'!$B$7:$R$1700,12,0)</f>
        <v>-0.4042</v>
      </c>
      <c r="I16" s="66">
        <f t="shared" si="7"/>
        <v>10</v>
      </c>
      <c r="J16" s="65">
        <f>VLOOKUP($A16,'Return Data'!$B$7:$R$1700,13,0)</f>
        <v>-5.2778999999999998</v>
      </c>
      <c r="K16" s="66">
        <f t="shared" si="8"/>
        <v>14</v>
      </c>
      <c r="L16" s="65">
        <f>VLOOKUP($A16,'Return Data'!$B$7:$R$1700,17,0)</f>
        <v>3.5556999999999999</v>
      </c>
      <c r="M16" s="66">
        <f t="shared" si="9"/>
        <v>4</v>
      </c>
      <c r="N16" s="65">
        <f>VLOOKUP($A16,'Return Data'!$B$7:$R$1700,14,0)</f>
        <v>5.6257999999999999</v>
      </c>
      <c r="O16" s="66">
        <f t="shared" si="10"/>
        <v>5</v>
      </c>
      <c r="P16" s="65">
        <f>VLOOKUP($A16,'Return Data'!$B$7:$R$1700,15,0)</f>
        <v>6.3898999999999999</v>
      </c>
      <c r="Q16" s="66">
        <f t="shared" si="11"/>
        <v>9</v>
      </c>
      <c r="R16" s="65">
        <f>VLOOKUP($A16,'Return Data'!$B$7:$R$1700,16,0)</f>
        <v>17.235499999999998</v>
      </c>
      <c r="S16" s="67">
        <f t="shared" si="12"/>
        <v>8</v>
      </c>
    </row>
    <row r="17" spans="1:19" x14ac:dyDescent="0.3">
      <c r="A17" s="63" t="s">
        <v>275</v>
      </c>
      <c r="B17" s="64">
        <f>VLOOKUP($A17,'Return Data'!$B$7:$R$1700,3,0)</f>
        <v>44015</v>
      </c>
      <c r="C17" s="65">
        <f>VLOOKUP($A17,'Return Data'!$B$7:$R$1700,4,0)</f>
        <v>45.656999999999996</v>
      </c>
      <c r="D17" s="65">
        <f>VLOOKUP($A17,'Return Data'!$B$7:$R$1700,10,0)</f>
        <v>30.553000000000001</v>
      </c>
      <c r="E17" s="66">
        <f t="shared" si="5"/>
        <v>9</v>
      </c>
      <c r="F17" s="65">
        <f>VLOOKUP($A17,'Return Data'!$B$7:$R$1700,11,0)</f>
        <v>-12.179500000000001</v>
      </c>
      <c r="G17" s="66">
        <f t="shared" si="6"/>
        <v>34</v>
      </c>
      <c r="H17" s="65">
        <f>VLOOKUP($A17,'Return Data'!$B$7:$R$1700,12,0)</f>
        <v>-6.2927</v>
      </c>
      <c r="I17" s="66">
        <f t="shared" si="7"/>
        <v>33</v>
      </c>
      <c r="J17" s="65">
        <f>VLOOKUP($A17,'Return Data'!$B$7:$R$1700,13,0)</f>
        <v>-7.4420000000000002</v>
      </c>
      <c r="K17" s="66">
        <f t="shared" si="8"/>
        <v>20</v>
      </c>
      <c r="L17" s="65">
        <f>VLOOKUP($A17,'Return Data'!$B$7:$R$1700,17,0)</f>
        <v>1.6693</v>
      </c>
      <c r="M17" s="66">
        <f t="shared" si="9"/>
        <v>9</v>
      </c>
      <c r="N17" s="65">
        <f>VLOOKUP($A17,'Return Data'!$B$7:$R$1700,14,0)</f>
        <v>2.4647999999999999</v>
      </c>
      <c r="O17" s="66">
        <f t="shared" si="10"/>
        <v>12</v>
      </c>
      <c r="P17" s="65">
        <f>VLOOKUP($A17,'Return Data'!$B$7:$R$1700,15,0)</f>
        <v>7.0038</v>
      </c>
      <c r="Q17" s="66">
        <f t="shared" si="11"/>
        <v>6</v>
      </c>
      <c r="R17" s="65">
        <f>VLOOKUP($A17,'Return Data'!$B$7:$R$1700,16,0)</f>
        <v>11.937799999999999</v>
      </c>
      <c r="S17" s="67">
        <f t="shared" si="12"/>
        <v>21</v>
      </c>
    </row>
    <row r="18" spans="1:19" x14ac:dyDescent="0.3">
      <c r="A18" s="63" t="s">
        <v>276</v>
      </c>
      <c r="B18" s="64">
        <f>VLOOKUP($A18,'Return Data'!$B$7:$R$1700,3,0)</f>
        <v>44015</v>
      </c>
      <c r="C18" s="65">
        <f>VLOOKUP($A18,'Return Data'!$B$7:$R$1700,4,0)</f>
        <v>41.95</v>
      </c>
      <c r="D18" s="65">
        <f>VLOOKUP($A18,'Return Data'!$B$7:$R$1700,10,0)</f>
        <v>24.259499999999999</v>
      </c>
      <c r="E18" s="66">
        <f t="shared" si="5"/>
        <v>51</v>
      </c>
      <c r="F18" s="65">
        <f>VLOOKUP($A18,'Return Data'!$B$7:$R$1700,11,0)</f>
        <v>-13.612</v>
      </c>
      <c r="G18" s="66">
        <f t="shared" si="6"/>
        <v>43</v>
      </c>
      <c r="H18" s="65">
        <f>VLOOKUP($A18,'Return Data'!$B$7:$R$1700,12,0)</f>
        <v>-8.4260999999999999</v>
      </c>
      <c r="I18" s="66">
        <f t="shared" si="7"/>
        <v>43</v>
      </c>
      <c r="J18" s="65">
        <f>VLOOKUP($A18,'Return Data'!$B$7:$R$1700,13,0)</f>
        <v>-11.9437</v>
      </c>
      <c r="K18" s="66">
        <f t="shared" si="8"/>
        <v>40</v>
      </c>
      <c r="L18" s="65">
        <f>VLOOKUP($A18,'Return Data'!$B$7:$R$1700,17,0)</f>
        <v>-3.9117000000000002</v>
      </c>
      <c r="M18" s="66">
        <f t="shared" si="9"/>
        <v>37</v>
      </c>
      <c r="N18" s="65">
        <f>VLOOKUP($A18,'Return Data'!$B$7:$R$1700,14,0)</f>
        <v>-0.57289999999999996</v>
      </c>
      <c r="O18" s="66">
        <f t="shared" si="10"/>
        <v>30</v>
      </c>
      <c r="P18" s="65">
        <f>VLOOKUP($A18,'Return Data'!$B$7:$R$1700,15,0)</f>
        <v>2.6903000000000001</v>
      </c>
      <c r="Q18" s="66">
        <f t="shared" si="11"/>
        <v>32</v>
      </c>
      <c r="R18" s="65">
        <f>VLOOKUP($A18,'Return Data'!$B$7:$R$1700,16,0)</f>
        <v>13.2608</v>
      </c>
      <c r="S18" s="67">
        <f t="shared" si="12"/>
        <v>17</v>
      </c>
    </row>
    <row r="19" spans="1:19" x14ac:dyDescent="0.3">
      <c r="A19" s="63" t="s">
        <v>277</v>
      </c>
      <c r="B19" s="64">
        <f>VLOOKUP($A19,'Return Data'!$B$7:$R$1700,3,0)</f>
        <v>44015</v>
      </c>
      <c r="C19" s="65">
        <f>VLOOKUP($A19,'Return Data'!$B$7:$R$1700,4,0)</f>
        <v>12.9018</v>
      </c>
      <c r="D19" s="65">
        <f>VLOOKUP($A19,'Return Data'!$B$7:$R$1700,10,0)</f>
        <v>28.8415</v>
      </c>
      <c r="E19" s="66">
        <f t="shared" si="5"/>
        <v>21</v>
      </c>
      <c r="F19" s="65">
        <f>VLOOKUP($A19,'Return Data'!$B$7:$R$1700,11,0)</f>
        <v>-13.752800000000001</v>
      </c>
      <c r="G19" s="66">
        <f t="shared" si="6"/>
        <v>44</v>
      </c>
      <c r="H19" s="65">
        <f>VLOOKUP($A19,'Return Data'!$B$7:$R$1700,12,0)</f>
        <v>-9.2744999999999997</v>
      </c>
      <c r="I19" s="66">
        <f t="shared" si="7"/>
        <v>47</v>
      </c>
      <c r="J19" s="65">
        <f>VLOOKUP($A19,'Return Data'!$B$7:$R$1700,13,0)</f>
        <v>-12.073499999999999</v>
      </c>
      <c r="K19" s="66">
        <f t="shared" si="8"/>
        <v>41</v>
      </c>
      <c r="L19" s="65">
        <f>VLOOKUP($A19,'Return Data'!$B$7:$R$1700,17,0)</f>
        <v>-3.157</v>
      </c>
      <c r="M19" s="66">
        <f t="shared" si="9"/>
        <v>31</v>
      </c>
      <c r="N19" s="65">
        <f>VLOOKUP($A19,'Return Data'!$B$7:$R$1700,14,0)</f>
        <v>-0.88639999999999997</v>
      </c>
      <c r="O19" s="66">
        <f t="shared" si="10"/>
        <v>31</v>
      </c>
      <c r="P19" s="65"/>
      <c r="Q19" s="66"/>
      <c r="R19" s="65">
        <f>VLOOKUP($A19,'Return Data'!$B$7:$R$1700,16,0)</f>
        <v>5.8087999999999997</v>
      </c>
      <c r="S19" s="67">
        <f t="shared" si="12"/>
        <v>39</v>
      </c>
    </row>
    <row r="20" spans="1:19" x14ac:dyDescent="0.3">
      <c r="A20" s="63" t="s">
        <v>278</v>
      </c>
      <c r="B20" s="64">
        <f>VLOOKUP($A20,'Return Data'!$B$7:$R$1700,3,0)</f>
        <v>44015</v>
      </c>
      <c r="C20" s="65">
        <f>VLOOKUP($A20,'Return Data'!$B$7:$R$1700,4,0)</f>
        <v>476.87119999999999</v>
      </c>
      <c r="D20" s="65">
        <f>VLOOKUP($A20,'Return Data'!$B$7:$R$1700,10,0)</f>
        <v>28.7136</v>
      </c>
      <c r="E20" s="66">
        <f t="shared" si="5"/>
        <v>23</v>
      </c>
      <c r="F20" s="65">
        <f>VLOOKUP($A20,'Return Data'!$B$7:$R$1700,11,0)</f>
        <v>-17.7334</v>
      </c>
      <c r="G20" s="66">
        <f t="shared" si="6"/>
        <v>60</v>
      </c>
      <c r="H20" s="65">
        <f>VLOOKUP($A20,'Return Data'!$B$7:$R$1700,12,0)</f>
        <v>-13.3278</v>
      </c>
      <c r="I20" s="66">
        <f t="shared" si="7"/>
        <v>57</v>
      </c>
      <c r="J20" s="65">
        <f>VLOOKUP($A20,'Return Data'!$B$7:$R$1700,13,0)</f>
        <v>-17.698499999999999</v>
      </c>
      <c r="K20" s="66">
        <f t="shared" si="8"/>
        <v>54</v>
      </c>
      <c r="L20" s="65">
        <f>VLOOKUP($A20,'Return Data'!$B$7:$R$1700,17,0)</f>
        <v>-6.7290000000000001</v>
      </c>
      <c r="M20" s="66">
        <f t="shared" si="9"/>
        <v>49</v>
      </c>
      <c r="N20" s="65">
        <f>VLOOKUP($A20,'Return Data'!$B$7:$R$1700,14,0)</f>
        <v>-2.3227000000000002</v>
      </c>
      <c r="O20" s="66">
        <f t="shared" si="10"/>
        <v>38</v>
      </c>
      <c r="P20" s="65">
        <f>VLOOKUP($A20,'Return Data'!$B$7:$R$1700,15,0)</f>
        <v>2.0442</v>
      </c>
      <c r="Q20" s="66">
        <f t="shared" si="11"/>
        <v>36</v>
      </c>
      <c r="R20" s="65">
        <f>VLOOKUP($A20,'Return Data'!$B$7:$R$1700,16,0)</f>
        <v>19.948899999999998</v>
      </c>
      <c r="S20" s="67">
        <f t="shared" si="12"/>
        <v>2</v>
      </c>
    </row>
    <row r="21" spans="1:19" x14ac:dyDescent="0.3">
      <c r="A21" s="63" t="s">
        <v>279</v>
      </c>
      <c r="B21" s="64">
        <f>VLOOKUP($A21,'Return Data'!$B$7:$R$1700,3,0)</f>
        <v>44015</v>
      </c>
      <c r="C21" s="65">
        <f>VLOOKUP($A21,'Return Data'!$B$7:$R$1700,4,0)</f>
        <v>317.43799999999999</v>
      </c>
      <c r="D21" s="65">
        <f>VLOOKUP($A21,'Return Data'!$B$7:$R$1700,10,0)</f>
        <v>30.3047</v>
      </c>
      <c r="E21" s="66">
        <f t="shared" si="5"/>
        <v>13</v>
      </c>
      <c r="F21" s="65">
        <f>VLOOKUP($A21,'Return Data'!$B$7:$R$1700,11,0)</f>
        <v>-16.1005</v>
      </c>
      <c r="G21" s="66">
        <f t="shared" si="6"/>
        <v>54</v>
      </c>
      <c r="H21" s="65">
        <f>VLOOKUP($A21,'Return Data'!$B$7:$R$1700,12,0)</f>
        <v>-10.0031</v>
      </c>
      <c r="I21" s="66">
        <f t="shared" si="7"/>
        <v>51</v>
      </c>
      <c r="J21" s="65">
        <f>VLOOKUP($A21,'Return Data'!$B$7:$R$1700,13,0)</f>
        <v>-14.593500000000001</v>
      </c>
      <c r="K21" s="66">
        <f t="shared" si="8"/>
        <v>49</v>
      </c>
      <c r="L21" s="65">
        <f>VLOOKUP($A21,'Return Data'!$B$7:$R$1700,17,0)</f>
        <v>-1.8067</v>
      </c>
      <c r="M21" s="66">
        <f t="shared" si="9"/>
        <v>20</v>
      </c>
      <c r="N21" s="65">
        <f>VLOOKUP($A21,'Return Data'!$B$7:$R$1700,14,0)</f>
        <v>0.82479999999999998</v>
      </c>
      <c r="O21" s="66">
        <f t="shared" si="10"/>
        <v>22</v>
      </c>
      <c r="P21" s="65">
        <f>VLOOKUP($A21,'Return Data'!$B$7:$R$1700,15,0)</f>
        <v>5.7697000000000003</v>
      </c>
      <c r="Q21" s="66">
        <f t="shared" si="11"/>
        <v>14</v>
      </c>
      <c r="R21" s="65">
        <f>VLOOKUP($A21,'Return Data'!$B$7:$R$1700,16,0)</f>
        <v>19.387699999999999</v>
      </c>
      <c r="S21" s="67">
        <f t="shared" si="12"/>
        <v>3</v>
      </c>
    </row>
    <row r="22" spans="1:19" x14ac:dyDescent="0.3">
      <c r="A22" s="63" t="s">
        <v>280</v>
      </c>
      <c r="B22" s="64">
        <f>VLOOKUP($A22,'Return Data'!$B$7:$R$1700,3,0)</f>
        <v>44015</v>
      </c>
      <c r="C22" s="65">
        <f>VLOOKUP($A22,'Return Data'!$B$7:$R$1700,4,0)</f>
        <v>1418.2303768515301</v>
      </c>
      <c r="D22" s="65">
        <f>VLOOKUP($A22,'Return Data'!$B$7:$R$1700,10,0)</f>
        <v>27.7683</v>
      </c>
      <c r="E22" s="66">
        <f t="shared" si="5"/>
        <v>28</v>
      </c>
      <c r="F22" s="65">
        <f>VLOOKUP($A22,'Return Data'!$B$7:$R$1700,11,0)</f>
        <v>-16.847300000000001</v>
      </c>
      <c r="G22" s="66">
        <f t="shared" si="6"/>
        <v>57</v>
      </c>
      <c r="H22" s="65">
        <f>VLOOKUP($A22,'Return Data'!$B$7:$R$1700,12,0)</f>
        <v>-11.915699999999999</v>
      </c>
      <c r="I22" s="66">
        <f t="shared" si="7"/>
        <v>54</v>
      </c>
      <c r="J22" s="65">
        <f>VLOOKUP($A22,'Return Data'!$B$7:$R$1700,13,0)</f>
        <v>-18.657499999999999</v>
      </c>
      <c r="K22" s="66">
        <f t="shared" si="8"/>
        <v>55</v>
      </c>
      <c r="L22" s="65">
        <f>VLOOKUP($A22,'Return Data'!$B$7:$R$1700,17,0)</f>
        <v>-6.1582999999999997</v>
      </c>
      <c r="M22" s="66">
        <f t="shared" si="9"/>
        <v>47</v>
      </c>
      <c r="N22" s="65">
        <f>VLOOKUP($A22,'Return Data'!$B$7:$R$1700,14,0)</f>
        <v>-3.8673999999999999</v>
      </c>
      <c r="O22" s="66">
        <f t="shared" si="10"/>
        <v>45</v>
      </c>
      <c r="P22" s="65">
        <f>VLOOKUP($A22,'Return Data'!$B$7:$R$1700,15,0)</f>
        <v>1.9511000000000001</v>
      </c>
      <c r="Q22" s="66">
        <f t="shared" si="11"/>
        <v>37</v>
      </c>
      <c r="R22" s="65">
        <f>VLOOKUP($A22,'Return Data'!$B$7:$R$1700,16,0)</f>
        <v>22.6434</v>
      </c>
      <c r="S22" s="67">
        <f t="shared" si="12"/>
        <v>1</v>
      </c>
    </row>
    <row r="23" spans="1:19" x14ac:dyDescent="0.3">
      <c r="A23" s="63" t="s">
        <v>281</v>
      </c>
      <c r="B23" s="64">
        <f>VLOOKUP($A23,'Return Data'!$B$7:$R$1700,3,0)</f>
        <v>44015</v>
      </c>
      <c r="C23" s="65">
        <f>VLOOKUP($A23,'Return Data'!$B$7:$R$1700,4,0)</f>
        <v>32.817500000000003</v>
      </c>
      <c r="D23" s="65">
        <f>VLOOKUP($A23,'Return Data'!$B$7:$R$1700,10,0)</f>
        <v>24.567299999999999</v>
      </c>
      <c r="E23" s="66">
        <f t="shared" si="5"/>
        <v>49</v>
      </c>
      <c r="F23" s="65">
        <f>VLOOKUP($A23,'Return Data'!$B$7:$R$1700,11,0)</f>
        <v>-14.402200000000001</v>
      </c>
      <c r="G23" s="66">
        <f t="shared" si="6"/>
        <v>48</v>
      </c>
      <c r="H23" s="65">
        <f>VLOOKUP($A23,'Return Data'!$B$7:$R$1700,12,0)</f>
        <v>-7.6418999999999997</v>
      </c>
      <c r="I23" s="66">
        <f t="shared" si="7"/>
        <v>38</v>
      </c>
      <c r="J23" s="65">
        <f>VLOOKUP($A23,'Return Data'!$B$7:$R$1700,13,0)</f>
        <v>-12.595499999999999</v>
      </c>
      <c r="K23" s="66">
        <f t="shared" si="8"/>
        <v>44</v>
      </c>
      <c r="L23" s="65">
        <f>VLOOKUP($A23,'Return Data'!$B$7:$R$1700,17,0)</f>
        <v>-3.8649</v>
      </c>
      <c r="M23" s="66">
        <f t="shared" si="9"/>
        <v>35</v>
      </c>
      <c r="N23" s="65">
        <f>VLOOKUP($A23,'Return Data'!$B$7:$R$1700,14,0)</f>
        <v>-2.4104999999999999</v>
      </c>
      <c r="O23" s="66">
        <f t="shared" si="10"/>
        <v>39</v>
      </c>
      <c r="P23" s="65">
        <f>VLOOKUP($A23,'Return Data'!$B$7:$R$1700,15,0)</f>
        <v>3.9514</v>
      </c>
      <c r="Q23" s="66">
        <f t="shared" si="11"/>
        <v>24</v>
      </c>
      <c r="R23" s="65">
        <f>VLOOKUP($A23,'Return Data'!$B$7:$R$1700,16,0)</f>
        <v>9.2009000000000007</v>
      </c>
      <c r="S23" s="67">
        <f t="shared" si="12"/>
        <v>32</v>
      </c>
    </row>
    <row r="24" spans="1:19" x14ac:dyDescent="0.3">
      <c r="A24" s="63" t="s">
        <v>282</v>
      </c>
      <c r="B24" s="64">
        <f>VLOOKUP($A24,'Return Data'!$B$7:$R$1700,3,0)</f>
        <v>44015</v>
      </c>
      <c r="C24" s="65">
        <f>VLOOKUP($A24,'Return Data'!$B$7:$R$1700,4,0)</f>
        <v>339.75</v>
      </c>
      <c r="D24" s="65">
        <f>VLOOKUP($A24,'Return Data'!$B$7:$R$1700,10,0)</f>
        <v>28.5228</v>
      </c>
      <c r="E24" s="66">
        <f t="shared" si="5"/>
        <v>26</v>
      </c>
      <c r="F24" s="65">
        <f>VLOOKUP($A24,'Return Data'!$B$7:$R$1700,11,0)</f>
        <v>-13.9612</v>
      </c>
      <c r="G24" s="66">
        <f t="shared" si="6"/>
        <v>46</v>
      </c>
      <c r="H24" s="65">
        <f>VLOOKUP($A24,'Return Data'!$B$7:$R$1700,12,0)</f>
        <v>-5.0872000000000002</v>
      </c>
      <c r="I24" s="66">
        <f t="shared" si="7"/>
        <v>29</v>
      </c>
      <c r="J24" s="65">
        <f>VLOOKUP($A24,'Return Data'!$B$7:$R$1700,13,0)</f>
        <v>-12.826499999999999</v>
      </c>
      <c r="K24" s="66">
        <f t="shared" si="8"/>
        <v>45</v>
      </c>
      <c r="L24" s="65">
        <f>VLOOKUP($A24,'Return Data'!$B$7:$R$1700,17,0)</f>
        <v>-2.1190000000000002</v>
      </c>
      <c r="M24" s="66">
        <f t="shared" si="9"/>
        <v>25</v>
      </c>
      <c r="N24" s="65">
        <f>VLOOKUP($A24,'Return Data'!$B$7:$R$1700,14,0)</f>
        <v>1.7641</v>
      </c>
      <c r="O24" s="66">
        <f t="shared" si="10"/>
        <v>18</v>
      </c>
      <c r="P24" s="65">
        <f>VLOOKUP($A24,'Return Data'!$B$7:$R$1700,15,0)</f>
        <v>4.9120999999999997</v>
      </c>
      <c r="Q24" s="66">
        <f t="shared" si="11"/>
        <v>19</v>
      </c>
      <c r="R24" s="65">
        <f>VLOOKUP($A24,'Return Data'!$B$7:$R$1700,16,0)</f>
        <v>18.3871</v>
      </c>
      <c r="S24" s="67">
        <f t="shared" si="12"/>
        <v>4</v>
      </c>
    </row>
    <row r="25" spans="1:19" x14ac:dyDescent="0.3">
      <c r="A25" s="63" t="s">
        <v>283</v>
      </c>
      <c r="B25" s="64">
        <f>VLOOKUP($A25,'Return Data'!$B$7:$R$1700,3,0)</f>
        <v>44015</v>
      </c>
      <c r="C25" s="65">
        <f>VLOOKUP($A25,'Return Data'!$B$7:$R$1700,4,0)</f>
        <v>9.33</v>
      </c>
      <c r="D25" s="65">
        <f>VLOOKUP($A25,'Return Data'!$B$7:$R$1700,10,0)</f>
        <v>28.689699999999998</v>
      </c>
      <c r="E25" s="66">
        <f t="shared" si="5"/>
        <v>24</v>
      </c>
      <c r="F25" s="65">
        <f>VLOOKUP($A25,'Return Data'!$B$7:$R$1700,11,0)</f>
        <v>-19.1508</v>
      </c>
      <c r="G25" s="66">
        <f t="shared" si="6"/>
        <v>63</v>
      </c>
      <c r="H25" s="65">
        <f>VLOOKUP($A25,'Return Data'!$B$7:$R$1700,12,0)</f>
        <v>-13.531000000000001</v>
      </c>
      <c r="I25" s="66">
        <f t="shared" si="7"/>
        <v>58</v>
      </c>
      <c r="J25" s="65">
        <f>VLOOKUP($A25,'Return Data'!$B$7:$R$1700,13,0)</f>
        <v>-16.3978</v>
      </c>
      <c r="K25" s="66">
        <f t="shared" si="8"/>
        <v>51</v>
      </c>
      <c r="L25" s="65">
        <f>VLOOKUP($A25,'Return Data'!$B$7:$R$1700,17,0)</f>
        <v>-5.4128999999999996</v>
      </c>
      <c r="M25" s="66">
        <f t="shared" si="9"/>
        <v>44</v>
      </c>
      <c r="N25" s="65"/>
      <c r="O25" s="66"/>
      <c r="P25" s="65"/>
      <c r="Q25" s="66"/>
      <c r="R25" s="65">
        <f>VLOOKUP($A25,'Return Data'!$B$7:$R$1700,16,0)</f>
        <v>-2.9929999999999999</v>
      </c>
      <c r="S25" s="67">
        <f t="shared" si="12"/>
        <v>53</v>
      </c>
    </row>
    <row r="26" spans="1:19" x14ac:dyDescent="0.3">
      <c r="A26" s="63" t="s">
        <v>284</v>
      </c>
      <c r="B26" s="64">
        <f>VLOOKUP($A26,'Return Data'!$B$7:$R$1700,3,0)</f>
        <v>44015</v>
      </c>
      <c r="C26" s="65">
        <f>VLOOKUP($A26,'Return Data'!$B$7:$R$1700,4,0)</f>
        <v>24.58</v>
      </c>
      <c r="D26" s="65">
        <f>VLOOKUP($A26,'Return Data'!$B$7:$R$1700,10,0)</f>
        <v>18.229900000000001</v>
      </c>
      <c r="E26" s="66">
        <f t="shared" si="5"/>
        <v>66</v>
      </c>
      <c r="F26" s="65">
        <f>VLOOKUP($A26,'Return Data'!$B$7:$R$1700,11,0)</f>
        <v>-12.62</v>
      </c>
      <c r="G26" s="66">
        <f t="shared" si="6"/>
        <v>36</v>
      </c>
      <c r="H26" s="65">
        <f>VLOOKUP($A26,'Return Data'!$B$7:$R$1700,12,0)</f>
        <v>-8.1807999999999996</v>
      </c>
      <c r="I26" s="66">
        <f t="shared" si="7"/>
        <v>41</v>
      </c>
      <c r="J26" s="65">
        <f>VLOOKUP($A26,'Return Data'!$B$7:$R$1700,13,0)</f>
        <v>-4.9497</v>
      </c>
      <c r="K26" s="66">
        <f t="shared" si="8"/>
        <v>12</v>
      </c>
      <c r="L26" s="65">
        <f>VLOOKUP($A26,'Return Data'!$B$7:$R$1700,17,0)</f>
        <v>-3.8668</v>
      </c>
      <c r="M26" s="66">
        <f t="shared" si="9"/>
        <v>36</v>
      </c>
      <c r="N26" s="65">
        <f>VLOOKUP($A26,'Return Data'!$B$7:$R$1700,14,0)</f>
        <v>0</v>
      </c>
      <c r="O26" s="66">
        <f t="shared" si="10"/>
        <v>25</v>
      </c>
      <c r="P26" s="65">
        <f>VLOOKUP($A26,'Return Data'!$B$7:$R$1700,15,0)</f>
        <v>3.4121000000000001</v>
      </c>
      <c r="Q26" s="66">
        <f t="shared" si="11"/>
        <v>27</v>
      </c>
      <c r="R26" s="65">
        <f>VLOOKUP($A26,'Return Data'!$B$7:$R$1700,16,0)</f>
        <v>14.1038</v>
      </c>
      <c r="S26" s="67">
        <f t="shared" si="12"/>
        <v>15</v>
      </c>
    </row>
    <row r="27" spans="1:19" x14ac:dyDescent="0.3">
      <c r="A27" s="63" t="s">
        <v>285</v>
      </c>
      <c r="B27" s="64">
        <f>VLOOKUP($A27,'Return Data'!$B$7:$R$1700,3,0)</f>
        <v>44015</v>
      </c>
      <c r="C27" s="65">
        <f>VLOOKUP($A27,'Return Data'!$B$7:$R$1700,4,0)</f>
        <v>47.81</v>
      </c>
      <c r="D27" s="65">
        <f>VLOOKUP($A27,'Return Data'!$B$7:$R$1700,10,0)</f>
        <v>34.297800000000002</v>
      </c>
      <c r="E27" s="66">
        <f t="shared" si="5"/>
        <v>6</v>
      </c>
      <c r="F27" s="65">
        <f>VLOOKUP($A27,'Return Data'!$B$7:$R$1700,11,0)</f>
        <v>-13.933400000000001</v>
      </c>
      <c r="G27" s="66">
        <f t="shared" si="6"/>
        <v>45</v>
      </c>
      <c r="H27" s="65">
        <f>VLOOKUP($A27,'Return Data'!$B$7:$R$1700,12,0)</f>
        <v>-8.4275000000000002</v>
      </c>
      <c r="I27" s="66">
        <f t="shared" si="7"/>
        <v>44</v>
      </c>
      <c r="J27" s="65">
        <f>VLOOKUP($A27,'Return Data'!$B$7:$R$1700,13,0)</f>
        <v>-16.459900000000001</v>
      </c>
      <c r="K27" s="66">
        <f t="shared" si="8"/>
        <v>52</v>
      </c>
      <c r="L27" s="65">
        <f>VLOOKUP($A27,'Return Data'!$B$7:$R$1700,17,0)</f>
        <v>-7.5217000000000001</v>
      </c>
      <c r="M27" s="66">
        <f t="shared" si="9"/>
        <v>53</v>
      </c>
      <c r="N27" s="65">
        <f>VLOOKUP($A27,'Return Data'!$B$7:$R$1700,14,0)</f>
        <v>-1.6780999999999999</v>
      </c>
      <c r="O27" s="66">
        <f t="shared" si="10"/>
        <v>36</v>
      </c>
      <c r="P27" s="65">
        <f>VLOOKUP($A27,'Return Data'!$B$7:$R$1700,15,0)</f>
        <v>3.0977999999999999</v>
      </c>
      <c r="Q27" s="66">
        <f t="shared" si="11"/>
        <v>29</v>
      </c>
      <c r="R27" s="65">
        <f>VLOOKUP($A27,'Return Data'!$B$7:$R$1700,16,0)</f>
        <v>14.5395</v>
      </c>
      <c r="S27" s="67">
        <f t="shared" si="12"/>
        <v>14</v>
      </c>
    </row>
    <row r="28" spans="1:19" x14ac:dyDescent="0.3">
      <c r="A28" s="63" t="s">
        <v>286</v>
      </c>
      <c r="B28" s="64">
        <f>VLOOKUP($A28,'Return Data'!$B$7:$R$1700,3,0)</f>
        <v>44015</v>
      </c>
      <c r="C28" s="65">
        <f>VLOOKUP($A28,'Return Data'!$B$7:$R$1700,4,0)</f>
        <v>8.6999999999999993</v>
      </c>
      <c r="D28" s="65">
        <f>VLOOKUP($A28,'Return Data'!$B$7:$R$1700,10,0)</f>
        <v>22.881399999999999</v>
      </c>
      <c r="E28" s="66">
        <f t="shared" si="5"/>
        <v>56</v>
      </c>
      <c r="F28" s="65">
        <f>VLOOKUP($A28,'Return Data'!$B$7:$R$1700,11,0)</f>
        <v>-14.2857</v>
      </c>
      <c r="G28" s="66">
        <f t="shared" si="6"/>
        <v>47</v>
      </c>
      <c r="H28" s="65">
        <f>VLOOKUP($A28,'Return Data'!$B$7:$R$1700,12,0)</f>
        <v>-9.4693000000000005</v>
      </c>
      <c r="I28" s="66">
        <f t="shared" si="7"/>
        <v>48</v>
      </c>
      <c r="J28" s="65">
        <f>VLOOKUP($A28,'Return Data'!$B$7:$R$1700,13,0)</f>
        <v>-12.4748</v>
      </c>
      <c r="K28" s="66">
        <f t="shared" si="8"/>
        <v>43</v>
      </c>
      <c r="L28" s="65">
        <f>VLOOKUP($A28,'Return Data'!$B$7:$R$1700,17,0)</f>
        <v>-3.6366999999999998</v>
      </c>
      <c r="M28" s="66">
        <f t="shared" si="9"/>
        <v>32</v>
      </c>
      <c r="N28" s="65"/>
      <c r="O28" s="66"/>
      <c r="P28" s="65"/>
      <c r="Q28" s="66"/>
      <c r="R28" s="65">
        <f>VLOOKUP($A28,'Return Data'!$B$7:$R$1700,16,0)</f>
        <v>-5.3865999999999996</v>
      </c>
      <c r="S28" s="67">
        <f t="shared" si="12"/>
        <v>55</v>
      </c>
    </row>
    <row r="29" spans="1:19" x14ac:dyDescent="0.3">
      <c r="A29" s="63" t="s">
        <v>287</v>
      </c>
      <c r="B29" s="64">
        <f>VLOOKUP($A29,'Return Data'!$B$7:$R$1700,3,0)</f>
        <v>44015</v>
      </c>
      <c r="C29" s="65">
        <f>VLOOKUP($A29,'Return Data'!$B$7:$R$1700,4,0)</f>
        <v>48.88</v>
      </c>
      <c r="D29" s="65">
        <f>VLOOKUP($A29,'Return Data'!$B$7:$R$1700,10,0)</f>
        <v>26.664899999999999</v>
      </c>
      <c r="E29" s="66">
        <f t="shared" si="5"/>
        <v>36</v>
      </c>
      <c r="F29" s="65">
        <f>VLOOKUP($A29,'Return Data'!$B$7:$R$1700,11,0)</f>
        <v>-9.0604999999999993</v>
      </c>
      <c r="G29" s="66">
        <f t="shared" si="6"/>
        <v>17</v>
      </c>
      <c r="H29" s="65">
        <f>VLOOKUP($A29,'Return Data'!$B$7:$R$1700,12,0)</f>
        <v>-2.8424</v>
      </c>
      <c r="I29" s="66">
        <f t="shared" si="7"/>
        <v>17</v>
      </c>
      <c r="J29" s="65">
        <f>VLOOKUP($A29,'Return Data'!$B$7:$R$1700,13,0)</f>
        <v>-5.8552</v>
      </c>
      <c r="K29" s="66">
        <f t="shared" si="8"/>
        <v>17</v>
      </c>
      <c r="L29" s="65">
        <f>VLOOKUP($A29,'Return Data'!$B$7:$R$1700,17,0)</f>
        <v>-0.877</v>
      </c>
      <c r="M29" s="66">
        <f t="shared" si="9"/>
        <v>18</v>
      </c>
      <c r="N29" s="65">
        <f>VLOOKUP($A29,'Return Data'!$B$7:$R$1700,14,0)</f>
        <v>4.4093</v>
      </c>
      <c r="O29" s="66">
        <f t="shared" si="10"/>
        <v>8</v>
      </c>
      <c r="P29" s="65">
        <f>VLOOKUP($A29,'Return Data'!$B$7:$R$1700,15,0)</f>
        <v>6.2419000000000002</v>
      </c>
      <c r="Q29" s="66">
        <f t="shared" si="11"/>
        <v>11</v>
      </c>
      <c r="R29" s="65">
        <f>VLOOKUP($A29,'Return Data'!$B$7:$R$1700,16,0)</f>
        <v>12.452500000000001</v>
      </c>
      <c r="S29" s="67">
        <f t="shared" si="12"/>
        <v>20</v>
      </c>
    </row>
    <row r="30" spans="1:19" x14ac:dyDescent="0.3">
      <c r="A30" s="63" t="s">
        <v>288</v>
      </c>
      <c r="B30" s="64">
        <f>VLOOKUP($A30,'Return Data'!$B$7:$R$1700,3,0)</f>
        <v>44015</v>
      </c>
      <c r="C30" s="65">
        <f>VLOOKUP($A30,'Return Data'!$B$7:$R$1700,4,0)</f>
        <v>9.1804000000000006</v>
      </c>
      <c r="D30" s="65">
        <f>VLOOKUP($A30,'Return Data'!$B$7:$R$1700,10,0)</f>
        <v>29.2286</v>
      </c>
      <c r="E30" s="66">
        <f t="shared" si="5"/>
        <v>18</v>
      </c>
      <c r="F30" s="65">
        <f>VLOOKUP($A30,'Return Data'!$B$7:$R$1700,11,0)</f>
        <v>-13.4716</v>
      </c>
      <c r="G30" s="66">
        <f t="shared" si="6"/>
        <v>40</v>
      </c>
      <c r="H30" s="65"/>
      <c r="I30" s="66"/>
      <c r="J30" s="65"/>
      <c r="K30" s="66"/>
      <c r="L30" s="65"/>
      <c r="M30" s="66"/>
      <c r="N30" s="65"/>
      <c r="O30" s="66"/>
      <c r="P30" s="65"/>
      <c r="Q30" s="66"/>
      <c r="R30" s="65">
        <f>VLOOKUP($A30,'Return Data'!$B$7:$R$1700,16,0)</f>
        <v>-8.1959999999999997</v>
      </c>
      <c r="S30" s="67">
        <f t="shared" si="12"/>
        <v>59</v>
      </c>
    </row>
    <row r="31" spans="1:19" x14ac:dyDescent="0.3">
      <c r="A31" s="63" t="s">
        <v>289</v>
      </c>
      <c r="B31" s="64">
        <f>VLOOKUP($A31,'Return Data'!$B$7:$R$1700,3,0)</f>
        <v>44015</v>
      </c>
      <c r="C31" s="65">
        <f>VLOOKUP($A31,'Return Data'!$B$7:$R$1700,4,0)</f>
        <v>16.057500000000001</v>
      </c>
      <c r="D31" s="65">
        <f>VLOOKUP($A31,'Return Data'!$B$7:$R$1700,10,0)</f>
        <v>27.247599999999998</v>
      </c>
      <c r="E31" s="66">
        <f t="shared" si="5"/>
        <v>33</v>
      </c>
      <c r="F31" s="65">
        <f>VLOOKUP($A31,'Return Data'!$B$7:$R$1700,11,0)</f>
        <v>-13</v>
      </c>
      <c r="G31" s="66">
        <f t="shared" si="6"/>
        <v>39</v>
      </c>
      <c r="H31" s="65">
        <f>VLOOKUP($A31,'Return Data'!$B$7:$R$1700,12,0)</f>
        <v>-9.5693000000000001</v>
      </c>
      <c r="I31" s="66">
        <f t="shared" si="7"/>
        <v>49</v>
      </c>
      <c r="J31" s="65">
        <f>VLOOKUP($A31,'Return Data'!$B$7:$R$1700,13,0)</f>
        <v>-8.5932999999999993</v>
      </c>
      <c r="K31" s="66">
        <f t="shared" si="8"/>
        <v>22</v>
      </c>
      <c r="L31" s="65">
        <f>VLOOKUP($A31,'Return Data'!$B$7:$R$1700,17,0)</f>
        <v>-0.28449999999999998</v>
      </c>
      <c r="M31" s="66">
        <f t="shared" si="9"/>
        <v>14</v>
      </c>
      <c r="N31" s="65">
        <f>VLOOKUP($A31,'Return Data'!$B$7:$R$1700,14,0)</f>
        <v>2.7896000000000001</v>
      </c>
      <c r="O31" s="66">
        <f t="shared" si="10"/>
        <v>10</v>
      </c>
      <c r="P31" s="65">
        <f>VLOOKUP($A31,'Return Data'!$B$7:$R$1700,15,0)</f>
        <v>5.6285999999999996</v>
      </c>
      <c r="Q31" s="66">
        <f t="shared" si="11"/>
        <v>16</v>
      </c>
      <c r="R31" s="65">
        <f>VLOOKUP($A31,'Return Data'!$B$7:$R$1700,16,0)</f>
        <v>3.9365999999999999</v>
      </c>
      <c r="S31" s="67">
        <f t="shared" si="12"/>
        <v>45</v>
      </c>
    </row>
    <row r="32" spans="1:19" x14ac:dyDescent="0.3">
      <c r="A32" s="63" t="s">
        <v>290</v>
      </c>
      <c r="B32" s="64">
        <f>VLOOKUP($A32,'Return Data'!$B$7:$R$1700,3,0)</f>
        <v>44015</v>
      </c>
      <c r="C32" s="65">
        <f>VLOOKUP($A32,'Return Data'!$B$7:$R$1700,4,0)</f>
        <v>41.750999999999998</v>
      </c>
      <c r="D32" s="65">
        <f>VLOOKUP($A32,'Return Data'!$B$7:$R$1700,10,0)</f>
        <v>28.0745</v>
      </c>
      <c r="E32" s="66">
        <f t="shared" si="5"/>
        <v>27</v>
      </c>
      <c r="F32" s="65">
        <f>VLOOKUP($A32,'Return Data'!$B$7:$R$1700,11,0)</f>
        <v>-11.5595</v>
      </c>
      <c r="G32" s="66">
        <f t="shared" si="6"/>
        <v>30</v>
      </c>
      <c r="H32" s="65">
        <f>VLOOKUP($A32,'Return Data'!$B$7:$R$1700,12,0)</f>
        <v>-3.6840999999999999</v>
      </c>
      <c r="I32" s="66">
        <f t="shared" si="7"/>
        <v>23</v>
      </c>
      <c r="J32" s="65">
        <f>VLOOKUP($A32,'Return Data'!$B$7:$R$1700,13,0)</f>
        <v>-9.0589999999999993</v>
      </c>
      <c r="K32" s="66">
        <f t="shared" si="8"/>
        <v>26</v>
      </c>
      <c r="L32" s="65">
        <f>VLOOKUP($A32,'Return Data'!$B$7:$R$1700,17,0)</f>
        <v>1.7541</v>
      </c>
      <c r="M32" s="66">
        <f t="shared" si="9"/>
        <v>8</v>
      </c>
      <c r="N32" s="65">
        <f>VLOOKUP($A32,'Return Data'!$B$7:$R$1700,14,0)</f>
        <v>2.1739000000000002</v>
      </c>
      <c r="O32" s="66">
        <f t="shared" si="10"/>
        <v>15</v>
      </c>
      <c r="P32" s="65">
        <f>VLOOKUP($A32,'Return Data'!$B$7:$R$1700,15,0)</f>
        <v>5.6875999999999998</v>
      </c>
      <c r="Q32" s="66">
        <f t="shared" si="11"/>
        <v>15</v>
      </c>
      <c r="R32" s="65">
        <f>VLOOKUP($A32,'Return Data'!$B$7:$R$1700,16,0)</f>
        <v>10.269600000000001</v>
      </c>
      <c r="S32" s="67">
        <f t="shared" si="12"/>
        <v>26</v>
      </c>
    </row>
    <row r="33" spans="1:19" x14ac:dyDescent="0.3">
      <c r="A33" s="63" t="s">
        <v>291</v>
      </c>
      <c r="B33" s="64">
        <f>VLOOKUP($A33,'Return Data'!$B$7:$R$1700,3,0)</f>
        <v>44015</v>
      </c>
      <c r="C33" s="65">
        <f>VLOOKUP($A33,'Return Data'!$B$7:$R$1700,4,0)</f>
        <v>48.345999999999997</v>
      </c>
      <c r="D33" s="65">
        <f>VLOOKUP($A33,'Return Data'!$B$7:$R$1700,10,0)</f>
        <v>29.087900000000001</v>
      </c>
      <c r="E33" s="66">
        <f t="shared" si="5"/>
        <v>19</v>
      </c>
      <c r="F33" s="65">
        <f>VLOOKUP($A33,'Return Data'!$B$7:$R$1700,11,0)</f>
        <v>-13.4902</v>
      </c>
      <c r="G33" s="66">
        <f t="shared" si="6"/>
        <v>41</v>
      </c>
      <c r="H33" s="65">
        <f>VLOOKUP($A33,'Return Data'!$B$7:$R$1700,12,0)</f>
        <v>-6.3079999999999998</v>
      </c>
      <c r="I33" s="66">
        <f t="shared" si="7"/>
        <v>34</v>
      </c>
      <c r="J33" s="65">
        <f>VLOOKUP($A33,'Return Data'!$B$7:$R$1700,13,0)</f>
        <v>-11.462300000000001</v>
      </c>
      <c r="K33" s="66">
        <f t="shared" si="8"/>
        <v>38</v>
      </c>
      <c r="L33" s="65">
        <f>VLOOKUP($A33,'Return Data'!$B$7:$R$1700,17,0)</f>
        <v>-5.8891</v>
      </c>
      <c r="M33" s="66">
        <f t="shared" si="9"/>
        <v>45</v>
      </c>
      <c r="N33" s="65">
        <f>VLOOKUP($A33,'Return Data'!$B$7:$R$1700,14,0)</f>
        <v>-1.4184000000000001</v>
      </c>
      <c r="O33" s="66">
        <f t="shared" si="10"/>
        <v>35</v>
      </c>
      <c r="P33" s="65">
        <f>VLOOKUP($A33,'Return Data'!$B$7:$R$1700,15,0)</f>
        <v>4.7263999999999999</v>
      </c>
      <c r="Q33" s="66">
        <f t="shared" si="11"/>
        <v>20</v>
      </c>
      <c r="R33" s="65">
        <f>VLOOKUP($A33,'Return Data'!$B$7:$R$1700,16,0)</f>
        <v>11.6015</v>
      </c>
      <c r="S33" s="67">
        <f t="shared" si="12"/>
        <v>23</v>
      </c>
    </row>
    <row r="34" spans="1:19" x14ac:dyDescent="0.3">
      <c r="A34" s="63" t="s">
        <v>292</v>
      </c>
      <c r="B34" s="64">
        <f>VLOOKUP($A34,'Return Data'!$B$7:$R$1700,3,0)</f>
        <v>44015</v>
      </c>
      <c r="C34" s="65">
        <f>VLOOKUP($A34,'Return Data'!$B$7:$R$1700,4,0)</f>
        <v>60.012500000000003</v>
      </c>
      <c r="D34" s="65">
        <f>VLOOKUP($A34,'Return Data'!$B$7:$R$1700,10,0)</f>
        <v>18.895499999999998</v>
      </c>
      <c r="E34" s="66">
        <f t="shared" si="5"/>
        <v>65</v>
      </c>
      <c r="F34" s="65">
        <f>VLOOKUP($A34,'Return Data'!$B$7:$R$1700,11,0)</f>
        <v>-17.831399999999999</v>
      </c>
      <c r="G34" s="66">
        <f t="shared" si="6"/>
        <v>61</v>
      </c>
      <c r="H34" s="65">
        <f>VLOOKUP($A34,'Return Data'!$B$7:$R$1700,12,0)</f>
        <v>-12.560499999999999</v>
      </c>
      <c r="I34" s="66">
        <f t="shared" si="7"/>
        <v>55</v>
      </c>
      <c r="J34" s="65">
        <f>VLOOKUP($A34,'Return Data'!$B$7:$R$1700,13,0)</f>
        <v>-12.314</v>
      </c>
      <c r="K34" s="66">
        <f t="shared" si="8"/>
        <v>42</v>
      </c>
      <c r="L34" s="65">
        <f>VLOOKUP($A34,'Return Data'!$B$7:$R$1700,17,0)</f>
        <v>-2.5308000000000002</v>
      </c>
      <c r="M34" s="66">
        <f t="shared" si="9"/>
        <v>28</v>
      </c>
      <c r="N34" s="65">
        <f>VLOOKUP($A34,'Return Data'!$B$7:$R$1700,14,0)</f>
        <v>1.3096000000000001</v>
      </c>
      <c r="O34" s="66">
        <f t="shared" si="10"/>
        <v>21</v>
      </c>
      <c r="P34" s="65">
        <f>VLOOKUP($A34,'Return Data'!$B$7:$R$1700,15,0)</f>
        <v>3.504</v>
      </c>
      <c r="Q34" s="66">
        <f t="shared" si="11"/>
        <v>26</v>
      </c>
      <c r="R34" s="65">
        <f>VLOOKUP($A34,'Return Data'!$B$7:$R$1700,16,0)</f>
        <v>8.2196999999999996</v>
      </c>
      <c r="S34" s="67">
        <f t="shared" si="12"/>
        <v>36</v>
      </c>
    </row>
    <row r="35" spans="1:19" x14ac:dyDescent="0.3">
      <c r="A35" s="63" t="s">
        <v>436</v>
      </c>
      <c r="B35" s="64">
        <f>VLOOKUP($A35,'Return Data'!$B$7:$R$1700,3,0)</f>
        <v>44015</v>
      </c>
      <c r="C35" s="65">
        <f>VLOOKUP($A35,'Return Data'!$B$7:$R$1700,4,0)</f>
        <v>10.416600000000001</v>
      </c>
      <c r="D35" s="65">
        <f>VLOOKUP($A35,'Return Data'!$B$7:$R$1700,10,0)</f>
        <v>25.614699999999999</v>
      </c>
      <c r="E35" s="66">
        <f t="shared" si="5"/>
        <v>43</v>
      </c>
      <c r="F35" s="65">
        <f>VLOOKUP($A35,'Return Data'!$B$7:$R$1700,11,0)</f>
        <v>-12.273099999999999</v>
      </c>
      <c r="G35" s="66">
        <f t="shared" si="6"/>
        <v>35</v>
      </c>
      <c r="H35" s="65">
        <f>VLOOKUP($A35,'Return Data'!$B$7:$R$1700,12,0)</f>
        <v>-8.2270000000000003</v>
      </c>
      <c r="I35" s="66">
        <f t="shared" si="7"/>
        <v>42</v>
      </c>
      <c r="J35" s="65">
        <f>VLOOKUP($A35,'Return Data'!$B$7:$R$1700,13,0)</f>
        <v>-10.886200000000001</v>
      </c>
      <c r="K35" s="66">
        <f t="shared" si="8"/>
        <v>34</v>
      </c>
      <c r="L35" s="65">
        <f>VLOOKUP($A35,'Return Data'!$B$7:$R$1700,17,0)</f>
        <v>-4.0102000000000002</v>
      </c>
      <c r="M35" s="66">
        <f t="shared" si="9"/>
        <v>38</v>
      </c>
      <c r="N35" s="65">
        <f>VLOOKUP($A35,'Return Data'!$B$7:$R$1700,14,0)</f>
        <v>-3.1688000000000001</v>
      </c>
      <c r="O35" s="66">
        <f t="shared" si="10"/>
        <v>44</v>
      </c>
      <c r="P35" s="65"/>
      <c r="Q35" s="66"/>
      <c r="R35" s="65">
        <f>VLOOKUP($A35,'Return Data'!$B$7:$R$1700,16,0)</f>
        <v>1.1063000000000001</v>
      </c>
      <c r="S35" s="67">
        <f t="shared" si="12"/>
        <v>49</v>
      </c>
    </row>
    <row r="36" spans="1:19" x14ac:dyDescent="0.3">
      <c r="A36" s="63" t="s">
        <v>294</v>
      </c>
      <c r="B36" s="64">
        <f>VLOOKUP($A36,'Return Data'!$B$7:$R$1700,3,0)</f>
        <v>44015</v>
      </c>
      <c r="C36" s="65">
        <f>VLOOKUP($A36,'Return Data'!$B$7:$R$1700,4,0)</f>
        <v>17.202000000000002</v>
      </c>
      <c r="D36" s="65">
        <f>VLOOKUP($A36,'Return Data'!$B$7:$R$1700,10,0)</f>
        <v>32.629100000000001</v>
      </c>
      <c r="E36" s="66">
        <f t="shared" si="5"/>
        <v>8</v>
      </c>
      <c r="F36" s="65">
        <f>VLOOKUP($A36,'Return Data'!$B$7:$R$1700,11,0)</f>
        <v>-10.5321</v>
      </c>
      <c r="G36" s="66">
        <f t="shared" si="6"/>
        <v>22</v>
      </c>
      <c r="H36" s="65">
        <f>VLOOKUP($A36,'Return Data'!$B$7:$R$1700,12,0)</f>
        <v>-1.0127999999999999</v>
      </c>
      <c r="I36" s="66">
        <f t="shared" si="7"/>
        <v>12</v>
      </c>
      <c r="J36" s="65">
        <f>VLOOKUP($A36,'Return Data'!$B$7:$R$1700,13,0)</f>
        <v>-5.4991000000000003</v>
      </c>
      <c r="K36" s="66">
        <f t="shared" si="8"/>
        <v>15</v>
      </c>
      <c r="L36" s="65">
        <f>VLOOKUP($A36,'Return Data'!$B$7:$R$1700,17,0)</f>
        <v>3.4477000000000002</v>
      </c>
      <c r="M36" s="66">
        <f t="shared" si="9"/>
        <v>5</v>
      </c>
      <c r="N36" s="65">
        <f>VLOOKUP($A36,'Return Data'!$B$7:$R$1700,14,0)</f>
        <v>5.2929000000000004</v>
      </c>
      <c r="O36" s="66">
        <f t="shared" si="10"/>
        <v>6</v>
      </c>
      <c r="P36" s="65"/>
      <c r="Q36" s="66"/>
      <c r="R36" s="65">
        <f>VLOOKUP($A36,'Return Data'!$B$7:$R$1700,16,0)</f>
        <v>12.757300000000001</v>
      </c>
      <c r="S36" s="67">
        <f t="shared" si="12"/>
        <v>19</v>
      </c>
    </row>
    <row r="37" spans="1:19" x14ac:dyDescent="0.3">
      <c r="A37" s="63" t="s">
        <v>295</v>
      </c>
      <c r="B37" s="64">
        <f>VLOOKUP($A37,'Return Data'!$B$7:$R$1700,3,0)</f>
        <v>44015</v>
      </c>
      <c r="C37" s="65">
        <f>VLOOKUP($A37,'Return Data'!$B$7:$R$1700,4,0)</f>
        <v>15.844099999999999</v>
      </c>
      <c r="D37" s="65">
        <f>VLOOKUP($A37,'Return Data'!$B$7:$R$1700,10,0)</f>
        <v>24.9574</v>
      </c>
      <c r="E37" s="66">
        <f t="shared" si="5"/>
        <v>46</v>
      </c>
      <c r="F37" s="65">
        <f>VLOOKUP($A37,'Return Data'!$B$7:$R$1700,11,0)</f>
        <v>-15.745699999999999</v>
      </c>
      <c r="G37" s="66">
        <f t="shared" si="6"/>
        <v>53</v>
      </c>
      <c r="H37" s="65">
        <f>VLOOKUP($A37,'Return Data'!$B$7:$R$1700,12,0)</f>
        <v>-9.1663999999999994</v>
      </c>
      <c r="I37" s="66">
        <f t="shared" si="7"/>
        <v>46</v>
      </c>
      <c r="J37" s="65">
        <f>VLOOKUP($A37,'Return Data'!$B$7:$R$1700,13,0)</f>
        <v>-9.0803999999999991</v>
      </c>
      <c r="K37" s="66">
        <f t="shared" si="8"/>
        <v>27</v>
      </c>
      <c r="L37" s="65">
        <f>VLOOKUP($A37,'Return Data'!$B$7:$R$1700,17,0)</f>
        <v>-4.9665999999999997</v>
      </c>
      <c r="M37" s="66">
        <f t="shared" si="9"/>
        <v>41</v>
      </c>
      <c r="N37" s="65">
        <f>VLOOKUP($A37,'Return Data'!$B$7:$R$1700,14,0)</f>
        <v>-0.46</v>
      </c>
      <c r="O37" s="66">
        <f t="shared" si="10"/>
        <v>27</v>
      </c>
      <c r="P37" s="65">
        <f>VLOOKUP($A37,'Return Data'!$B$7:$R$1700,15,0)</f>
        <v>7.2229000000000001</v>
      </c>
      <c r="Q37" s="66">
        <f t="shared" si="11"/>
        <v>4</v>
      </c>
      <c r="R37" s="65">
        <f>VLOOKUP($A37,'Return Data'!$B$7:$R$1700,16,0)</f>
        <v>8.8076000000000008</v>
      </c>
      <c r="S37" s="67">
        <f t="shared" si="12"/>
        <v>34</v>
      </c>
    </row>
    <row r="38" spans="1:19" x14ac:dyDescent="0.3">
      <c r="A38" s="63" t="s">
        <v>296</v>
      </c>
      <c r="B38" s="64">
        <f>VLOOKUP($A38,'Return Data'!$B$7:$R$1700,3,0)</f>
        <v>44015</v>
      </c>
      <c r="C38" s="65">
        <f>VLOOKUP($A38,'Return Data'!$B$7:$R$1700,4,0)</f>
        <v>42.397100000000002</v>
      </c>
      <c r="D38" s="65">
        <f>VLOOKUP($A38,'Return Data'!$B$7:$R$1700,10,0)</f>
        <v>23.213699999999999</v>
      </c>
      <c r="E38" s="66">
        <f t="shared" si="5"/>
        <v>53</v>
      </c>
      <c r="F38" s="65">
        <f>VLOOKUP($A38,'Return Data'!$B$7:$R$1700,11,0)</f>
        <v>-24.6829</v>
      </c>
      <c r="G38" s="66">
        <f t="shared" si="6"/>
        <v>66</v>
      </c>
      <c r="H38" s="65">
        <f>VLOOKUP($A38,'Return Data'!$B$7:$R$1700,12,0)</f>
        <v>-14.731199999999999</v>
      </c>
      <c r="I38" s="66">
        <f t="shared" si="7"/>
        <v>61</v>
      </c>
      <c r="J38" s="65">
        <f>VLOOKUP($A38,'Return Data'!$B$7:$R$1700,13,0)</f>
        <v>-24.9177</v>
      </c>
      <c r="K38" s="66">
        <f t="shared" si="8"/>
        <v>62</v>
      </c>
      <c r="L38" s="65">
        <f>VLOOKUP($A38,'Return Data'!$B$7:$R$1700,17,0)</f>
        <v>-11.4956</v>
      </c>
      <c r="M38" s="66">
        <f t="shared" si="9"/>
        <v>55</v>
      </c>
      <c r="N38" s="65">
        <f>VLOOKUP($A38,'Return Data'!$B$7:$R$1700,14,0)</f>
        <v>-10.104799999999999</v>
      </c>
      <c r="O38" s="66">
        <f t="shared" si="10"/>
        <v>49</v>
      </c>
      <c r="P38" s="65">
        <f>VLOOKUP($A38,'Return Data'!$B$7:$R$1700,15,0)</f>
        <v>-1.9338</v>
      </c>
      <c r="Q38" s="66">
        <f t="shared" si="11"/>
        <v>39</v>
      </c>
      <c r="R38" s="65">
        <f>VLOOKUP($A38,'Return Data'!$B$7:$R$1700,16,0)</f>
        <v>10.2583</v>
      </c>
      <c r="S38" s="67">
        <f t="shared" si="12"/>
        <v>27</v>
      </c>
    </row>
    <row r="39" spans="1:19" x14ac:dyDescent="0.3">
      <c r="A39" s="63" t="s">
        <v>297</v>
      </c>
      <c r="B39" s="64">
        <f>VLOOKUP($A39,'Return Data'!$B$7:$R$1700,3,0)</f>
        <v>44015</v>
      </c>
      <c r="C39" s="65">
        <f>VLOOKUP($A39,'Return Data'!$B$7:$R$1700,4,0)</f>
        <v>10.5328</v>
      </c>
      <c r="D39" s="65">
        <f>VLOOKUP($A39,'Return Data'!$B$7:$R$1700,10,0)</f>
        <v>30.466200000000001</v>
      </c>
      <c r="E39" s="66">
        <f t="shared" si="5"/>
        <v>11</v>
      </c>
      <c r="F39" s="65">
        <f>VLOOKUP($A39,'Return Data'!$B$7:$R$1700,11,0)</f>
        <v>-3.1234999999999999</v>
      </c>
      <c r="G39" s="66">
        <f t="shared" si="6"/>
        <v>3</v>
      </c>
      <c r="H39" s="65"/>
      <c r="I39" s="66"/>
      <c r="J39" s="65"/>
      <c r="K39" s="66"/>
      <c r="L39" s="65"/>
      <c r="M39" s="66"/>
      <c r="N39" s="65"/>
      <c r="O39" s="66"/>
      <c r="P39" s="65"/>
      <c r="Q39" s="66"/>
      <c r="R39" s="65">
        <f>VLOOKUP($A39,'Return Data'!$B$7:$R$1700,16,0)</f>
        <v>5.3280000000000003</v>
      </c>
      <c r="S39" s="67">
        <f t="shared" si="12"/>
        <v>41</v>
      </c>
    </row>
    <row r="40" spans="1:19" x14ac:dyDescent="0.3">
      <c r="A40" s="63" t="s">
        <v>298</v>
      </c>
      <c r="B40" s="64">
        <f>VLOOKUP($A40,'Return Data'!$B$7:$R$1700,3,0)</f>
        <v>44015</v>
      </c>
      <c r="C40" s="65">
        <f>VLOOKUP($A40,'Return Data'!$B$7:$R$1700,4,0)</f>
        <v>13.25</v>
      </c>
      <c r="D40" s="65">
        <f>VLOOKUP($A40,'Return Data'!$B$7:$R$1700,10,0)</f>
        <v>30.029399999999999</v>
      </c>
      <c r="E40" s="66">
        <f t="shared" si="5"/>
        <v>15</v>
      </c>
      <c r="F40" s="65">
        <f>VLOOKUP($A40,'Return Data'!$B$7:$R$1700,11,0)</f>
        <v>-10.473000000000001</v>
      </c>
      <c r="G40" s="66">
        <f t="shared" si="6"/>
        <v>21</v>
      </c>
      <c r="H40" s="65">
        <f>VLOOKUP($A40,'Return Data'!$B$7:$R$1700,12,0)</f>
        <v>-6.1615000000000002</v>
      </c>
      <c r="I40" s="66">
        <f t="shared" si="7"/>
        <v>31</v>
      </c>
      <c r="J40" s="65">
        <f>VLOOKUP($A40,'Return Data'!$B$7:$R$1700,13,0)</f>
        <v>-10.169499999999999</v>
      </c>
      <c r="K40" s="66">
        <f t="shared" si="8"/>
        <v>31</v>
      </c>
      <c r="L40" s="65">
        <f>VLOOKUP($A40,'Return Data'!$B$7:$R$1700,17,0)</f>
        <v>-2.3980000000000001</v>
      </c>
      <c r="M40" s="66">
        <f t="shared" si="9"/>
        <v>27</v>
      </c>
      <c r="N40" s="65">
        <f>VLOOKUP($A40,'Return Data'!$B$7:$R$1700,14,0)</f>
        <v>0.55920000000000003</v>
      </c>
      <c r="O40" s="66">
        <f t="shared" si="10"/>
        <v>24</v>
      </c>
      <c r="P40" s="65"/>
      <c r="Q40" s="66"/>
      <c r="R40" s="65">
        <f>VLOOKUP($A40,'Return Data'!$B$7:$R$1700,16,0)</f>
        <v>6.3593999999999999</v>
      </c>
      <c r="S40" s="67">
        <f t="shared" si="12"/>
        <v>38</v>
      </c>
    </row>
    <row r="41" spans="1:19" x14ac:dyDescent="0.3">
      <c r="A41" s="63" t="s">
        <v>299</v>
      </c>
      <c r="B41" s="64">
        <f>VLOOKUP($A41,'Return Data'!$B$7:$R$1700,3,0)</f>
        <v>44015</v>
      </c>
      <c r="C41" s="65">
        <f>VLOOKUP($A41,'Return Data'!$B$7:$R$1700,4,0)</f>
        <v>517.04421874118498</v>
      </c>
      <c r="D41" s="65">
        <f>VLOOKUP($A41,'Return Data'!$B$7:$R$1700,10,0)</f>
        <v>30.244</v>
      </c>
      <c r="E41" s="66">
        <f t="shared" si="5"/>
        <v>14</v>
      </c>
      <c r="F41" s="65">
        <f>VLOOKUP($A41,'Return Data'!$B$7:$R$1700,11,0)</f>
        <v>-10.730399999999999</v>
      </c>
      <c r="G41" s="66">
        <f t="shared" si="6"/>
        <v>23</v>
      </c>
      <c r="H41" s="65">
        <f>VLOOKUP($A41,'Return Data'!$B$7:$R$1700,12,0)</f>
        <v>-4.0145</v>
      </c>
      <c r="I41" s="66">
        <f t="shared" si="7"/>
        <v>25</v>
      </c>
      <c r="J41" s="65">
        <f>VLOOKUP($A41,'Return Data'!$B$7:$R$1700,13,0)</f>
        <v>-11.7013</v>
      </c>
      <c r="K41" s="66">
        <f t="shared" si="8"/>
        <v>39</v>
      </c>
      <c r="L41" s="65">
        <f>VLOOKUP($A41,'Return Data'!$B$7:$R$1700,17,0)</f>
        <v>-4.0887000000000002</v>
      </c>
      <c r="M41" s="66">
        <f t="shared" si="9"/>
        <v>39</v>
      </c>
      <c r="N41" s="65">
        <f>VLOOKUP($A41,'Return Data'!$B$7:$R$1700,14,0)</f>
        <v>-1.9583999999999999</v>
      </c>
      <c r="O41" s="66">
        <f t="shared" si="10"/>
        <v>37</v>
      </c>
      <c r="P41" s="65">
        <f>VLOOKUP($A41,'Return Data'!$B$7:$R$1700,15,0)</f>
        <v>2.4228000000000001</v>
      </c>
      <c r="Q41" s="66">
        <f t="shared" si="11"/>
        <v>34</v>
      </c>
      <c r="R41" s="65">
        <f>VLOOKUP($A41,'Return Data'!$B$7:$R$1700,16,0)</f>
        <v>17.649799999999999</v>
      </c>
      <c r="S41" s="67">
        <f t="shared" si="12"/>
        <v>6</v>
      </c>
    </row>
    <row r="42" spans="1:19" x14ac:dyDescent="0.3">
      <c r="A42" s="63" t="s">
        <v>300</v>
      </c>
      <c r="B42" s="64">
        <f>VLOOKUP($A42,'Return Data'!$B$7:$R$1700,3,0)</f>
        <v>44015</v>
      </c>
      <c r="C42" s="65">
        <f>VLOOKUP($A42,'Return Data'!$B$7:$R$1700,4,0)</f>
        <v>283.08459571680902</v>
      </c>
      <c r="D42" s="65">
        <f>VLOOKUP($A42,'Return Data'!$B$7:$R$1700,10,0)</f>
        <v>29.698</v>
      </c>
      <c r="E42" s="66">
        <f t="shared" si="5"/>
        <v>16</v>
      </c>
      <c r="F42" s="65">
        <f>VLOOKUP($A42,'Return Data'!$B$7:$R$1700,11,0)</f>
        <v>-10.2234</v>
      </c>
      <c r="G42" s="66">
        <f t="shared" si="6"/>
        <v>20</v>
      </c>
      <c r="H42" s="65">
        <f>VLOOKUP($A42,'Return Data'!$B$7:$R$1700,12,0)</f>
        <v>-3.4769999999999999</v>
      </c>
      <c r="I42" s="66">
        <f t="shared" si="7"/>
        <v>22</v>
      </c>
      <c r="J42" s="65">
        <f>VLOOKUP($A42,'Return Data'!$B$7:$R$1700,13,0)</f>
        <v>-11.044700000000001</v>
      </c>
      <c r="K42" s="66">
        <f t="shared" si="8"/>
        <v>36</v>
      </c>
      <c r="L42" s="65">
        <f>VLOOKUP($A42,'Return Data'!$B$7:$R$1700,17,0)</f>
        <v>-3.7692000000000001</v>
      </c>
      <c r="M42" s="66">
        <f t="shared" si="9"/>
        <v>34</v>
      </c>
      <c r="N42" s="65">
        <f>VLOOKUP($A42,'Return Data'!$B$7:$R$1700,14,0)</f>
        <v>-0.4798</v>
      </c>
      <c r="O42" s="66">
        <f t="shared" si="10"/>
        <v>28</v>
      </c>
      <c r="P42" s="65">
        <f>VLOOKUP($A42,'Return Data'!$B$7:$R$1700,15,0)</f>
        <v>5.6197999999999997</v>
      </c>
      <c r="Q42" s="66">
        <f t="shared" si="11"/>
        <v>17</v>
      </c>
      <c r="R42" s="65">
        <f>VLOOKUP($A42,'Return Data'!$B$7:$R$1700,16,0)</f>
        <v>14.7661</v>
      </c>
      <c r="S42" s="67">
        <f t="shared" si="12"/>
        <v>12</v>
      </c>
    </row>
    <row r="43" spans="1:19" x14ac:dyDescent="0.3">
      <c r="A43" s="63" t="s">
        <v>301</v>
      </c>
      <c r="B43" s="64">
        <f>VLOOKUP($A43,'Return Data'!$B$7:$R$1700,3,0)</f>
        <v>44015</v>
      </c>
      <c r="C43" s="65">
        <f>VLOOKUP($A43,'Return Data'!$B$7:$R$1700,4,0)</f>
        <v>92.649100000000004</v>
      </c>
      <c r="D43" s="65">
        <f>VLOOKUP($A43,'Return Data'!$B$7:$R$1700,10,0)</f>
        <v>37.164000000000001</v>
      </c>
      <c r="E43" s="66">
        <f t="shared" si="5"/>
        <v>4</v>
      </c>
      <c r="F43" s="65">
        <f>VLOOKUP($A43,'Return Data'!$B$7:$R$1700,11,0)</f>
        <v>-2.0566</v>
      </c>
      <c r="G43" s="66">
        <f t="shared" si="6"/>
        <v>1</v>
      </c>
      <c r="H43" s="65">
        <f>VLOOKUP($A43,'Return Data'!$B$7:$R$1700,12,0)</f>
        <v>2.5434999999999999</v>
      </c>
      <c r="I43" s="66">
        <f t="shared" si="7"/>
        <v>5</v>
      </c>
      <c r="J43" s="65">
        <f>VLOOKUP($A43,'Return Data'!$B$7:$R$1700,13,0)</f>
        <v>-3.5724</v>
      </c>
      <c r="K43" s="66">
        <f t="shared" si="8"/>
        <v>9</v>
      </c>
      <c r="L43" s="65">
        <f>VLOOKUP($A43,'Return Data'!$B$7:$R$1700,17,0)</f>
        <v>2.2004999999999999</v>
      </c>
      <c r="M43" s="66">
        <f t="shared" si="9"/>
        <v>6</v>
      </c>
      <c r="N43" s="65">
        <f>VLOOKUP($A43,'Return Data'!$B$7:$R$1700,14,0)</f>
        <v>2.2963</v>
      </c>
      <c r="O43" s="66">
        <f t="shared" si="10"/>
        <v>14</v>
      </c>
      <c r="P43" s="65">
        <f>VLOOKUP($A43,'Return Data'!$B$7:$R$1700,15,0)</f>
        <v>9.6715999999999998</v>
      </c>
      <c r="Q43" s="66">
        <f t="shared" si="11"/>
        <v>3</v>
      </c>
      <c r="R43" s="65">
        <f>VLOOKUP($A43,'Return Data'!$B$7:$R$1700,16,0)</f>
        <v>11.608000000000001</v>
      </c>
      <c r="S43" s="67">
        <f t="shared" si="12"/>
        <v>22</v>
      </c>
    </row>
    <row r="44" spans="1:19" x14ac:dyDescent="0.3">
      <c r="A44" s="63" t="s">
        <v>302</v>
      </c>
      <c r="B44" s="64">
        <f>VLOOKUP($A44,'Return Data'!$B$7:$R$1700,3,0)</f>
        <v>44015</v>
      </c>
      <c r="C44" s="65">
        <f>VLOOKUP($A44,'Return Data'!$B$7:$R$1700,4,0)</f>
        <v>44.9</v>
      </c>
      <c r="D44" s="65">
        <f>VLOOKUP($A44,'Return Data'!$B$7:$R$1700,10,0)</f>
        <v>28.616399999999999</v>
      </c>
      <c r="E44" s="66">
        <f t="shared" si="5"/>
        <v>25</v>
      </c>
      <c r="F44" s="65">
        <f>VLOOKUP($A44,'Return Data'!$B$7:$R$1700,11,0)</f>
        <v>-15.569800000000001</v>
      </c>
      <c r="G44" s="66">
        <f t="shared" si="6"/>
        <v>51</v>
      </c>
      <c r="H44" s="65">
        <f>VLOOKUP($A44,'Return Data'!$B$7:$R$1700,12,0)</f>
        <v>-9.8935999999999993</v>
      </c>
      <c r="I44" s="66">
        <f t="shared" si="7"/>
        <v>50</v>
      </c>
      <c r="J44" s="65">
        <f>VLOOKUP($A44,'Return Data'!$B$7:$R$1700,13,0)</f>
        <v>-18.747699999999998</v>
      </c>
      <c r="K44" s="66">
        <f t="shared" si="8"/>
        <v>56</v>
      </c>
      <c r="L44" s="65">
        <f>VLOOKUP($A44,'Return Data'!$B$7:$R$1700,17,0)</f>
        <v>-7.0590999999999999</v>
      </c>
      <c r="M44" s="66">
        <f t="shared" si="9"/>
        <v>50</v>
      </c>
      <c r="N44" s="65">
        <f>VLOOKUP($A44,'Return Data'!$B$7:$R$1700,14,0)</f>
        <v>-2.7688999999999999</v>
      </c>
      <c r="O44" s="66">
        <f t="shared" si="10"/>
        <v>40</v>
      </c>
      <c r="P44" s="65">
        <f>VLOOKUP($A44,'Return Data'!$B$7:$R$1700,15,0)</f>
        <v>2.9601000000000002</v>
      </c>
      <c r="Q44" s="66">
        <f t="shared" si="11"/>
        <v>30</v>
      </c>
      <c r="R44" s="65">
        <f>VLOOKUP($A44,'Return Data'!$B$7:$R$1700,16,0)</f>
        <v>13.701499999999999</v>
      </c>
      <c r="S44" s="67">
        <f t="shared" si="12"/>
        <v>16</v>
      </c>
    </row>
    <row r="45" spans="1:19" x14ac:dyDescent="0.3">
      <c r="A45" s="63" t="s">
        <v>373</v>
      </c>
      <c r="B45" s="64">
        <f>VLOOKUP($A45,'Return Data'!$B$7:$R$1700,3,0)</f>
        <v>44015</v>
      </c>
      <c r="C45" s="65">
        <f>VLOOKUP($A45,'Return Data'!$B$7:$R$1700,4,0)</f>
        <v>405.65010985479302</v>
      </c>
      <c r="D45" s="65">
        <f>VLOOKUP($A45,'Return Data'!$B$7:$R$1700,10,0)</f>
        <v>29.509699999999999</v>
      </c>
      <c r="E45" s="66">
        <f t="shared" si="5"/>
        <v>17</v>
      </c>
      <c r="F45" s="65">
        <f>VLOOKUP($A45,'Return Data'!$B$7:$R$1700,11,0)</f>
        <v>-9.9412000000000003</v>
      </c>
      <c r="G45" s="66">
        <f t="shared" si="6"/>
        <v>18</v>
      </c>
      <c r="H45" s="65">
        <f>VLOOKUP($A45,'Return Data'!$B$7:$R$1700,12,0)</f>
        <v>-3.4058000000000002</v>
      </c>
      <c r="I45" s="66">
        <f t="shared" si="7"/>
        <v>21</v>
      </c>
      <c r="J45" s="65">
        <f>VLOOKUP($A45,'Return Data'!$B$7:$R$1700,13,0)</f>
        <v>-9.6890999999999998</v>
      </c>
      <c r="K45" s="66">
        <f t="shared" si="8"/>
        <v>29</v>
      </c>
      <c r="L45" s="65">
        <f>VLOOKUP($A45,'Return Data'!$B$7:$R$1700,17,0)</f>
        <v>-1.2699</v>
      </c>
      <c r="M45" s="66">
        <f t="shared" si="9"/>
        <v>19</v>
      </c>
      <c r="N45" s="65">
        <f>VLOOKUP($A45,'Return Data'!$B$7:$R$1700,14,0)</f>
        <v>-0.97109999999999996</v>
      </c>
      <c r="O45" s="66">
        <f t="shared" si="10"/>
        <v>32</v>
      </c>
      <c r="P45" s="65">
        <f>VLOOKUP($A45,'Return Data'!$B$7:$R$1700,15,0)</f>
        <v>2.2656000000000001</v>
      </c>
      <c r="Q45" s="66">
        <f t="shared" si="11"/>
        <v>35</v>
      </c>
      <c r="R45" s="65">
        <f>VLOOKUP($A45,'Return Data'!$B$7:$R$1700,16,0)</f>
        <v>14.539899999999999</v>
      </c>
      <c r="S45" s="67">
        <f t="shared" si="12"/>
        <v>13</v>
      </c>
    </row>
    <row r="46" spans="1:19" x14ac:dyDescent="0.3">
      <c r="A46" s="63" t="s">
        <v>304</v>
      </c>
      <c r="B46" s="64">
        <f>VLOOKUP($A46,'Return Data'!$B$7:$R$1700,3,0)</f>
        <v>44015</v>
      </c>
      <c r="C46" s="65">
        <f>VLOOKUP($A46,'Return Data'!$B$7:$R$1700,4,0)</f>
        <v>12.5646</v>
      </c>
      <c r="D46" s="65">
        <f>VLOOKUP($A46,'Return Data'!$B$7:$R$1700,10,0)</f>
        <v>26.940799999999999</v>
      </c>
      <c r="E46" s="66">
        <f t="shared" si="5"/>
        <v>34</v>
      </c>
      <c r="F46" s="65">
        <f>VLOOKUP($A46,'Return Data'!$B$7:$R$1700,11,0)</f>
        <v>-10.7311</v>
      </c>
      <c r="G46" s="66">
        <f t="shared" si="6"/>
        <v>24</v>
      </c>
      <c r="H46" s="65">
        <f>VLOOKUP($A46,'Return Data'!$B$7:$R$1700,12,0)</f>
        <v>-3.9792999999999998</v>
      </c>
      <c r="I46" s="66">
        <f t="shared" si="7"/>
        <v>24</v>
      </c>
      <c r="J46" s="65">
        <f>VLOOKUP($A46,'Return Data'!$B$7:$R$1700,13,0)</f>
        <v>-10.1778</v>
      </c>
      <c r="K46" s="66">
        <f t="shared" si="8"/>
        <v>32</v>
      </c>
      <c r="L46" s="65">
        <f>VLOOKUP($A46,'Return Data'!$B$7:$R$1700,17,0)</f>
        <v>1.1041000000000001</v>
      </c>
      <c r="M46" s="66">
        <f t="shared" si="9"/>
        <v>10</v>
      </c>
      <c r="N46" s="65">
        <f>VLOOKUP($A46,'Return Data'!$B$7:$R$1700,14,0)</f>
        <v>-1.0671999999999999</v>
      </c>
      <c r="O46" s="66">
        <f t="shared" si="10"/>
        <v>33</v>
      </c>
      <c r="P46" s="65"/>
      <c r="Q46" s="66"/>
      <c r="R46" s="65">
        <f>VLOOKUP($A46,'Return Data'!$B$7:$R$1700,16,0)</f>
        <v>5.5049999999999999</v>
      </c>
      <c r="S46" s="67">
        <f t="shared" si="12"/>
        <v>40</v>
      </c>
    </row>
    <row r="47" spans="1:19" x14ac:dyDescent="0.3">
      <c r="A47" s="63" t="s">
        <v>305</v>
      </c>
      <c r="B47" s="64">
        <f>VLOOKUP($A47,'Return Data'!$B$7:$R$1700,3,0)</f>
        <v>44015</v>
      </c>
      <c r="C47" s="65">
        <f>VLOOKUP($A47,'Return Data'!$B$7:$R$1700,4,0)</f>
        <v>13.074199999999999</v>
      </c>
      <c r="D47" s="65">
        <f>VLOOKUP($A47,'Return Data'!$B$7:$R$1700,10,0)</f>
        <v>27.276299999999999</v>
      </c>
      <c r="E47" s="66">
        <f t="shared" si="5"/>
        <v>32</v>
      </c>
      <c r="F47" s="65">
        <f>VLOOKUP($A47,'Return Data'!$B$7:$R$1700,11,0)</f>
        <v>-10.031000000000001</v>
      </c>
      <c r="G47" s="66">
        <f t="shared" si="6"/>
        <v>19</v>
      </c>
      <c r="H47" s="65">
        <f>VLOOKUP($A47,'Return Data'!$B$7:$R$1700,12,0)</f>
        <v>-3.0779999999999998</v>
      </c>
      <c r="I47" s="66">
        <f t="shared" si="7"/>
        <v>19</v>
      </c>
      <c r="J47" s="65">
        <f>VLOOKUP($A47,'Return Data'!$B$7:$R$1700,13,0)</f>
        <v>-8.6588999999999992</v>
      </c>
      <c r="K47" s="66">
        <f t="shared" si="8"/>
        <v>23</v>
      </c>
      <c r="L47" s="65">
        <f>VLOOKUP($A47,'Return Data'!$B$7:$R$1700,17,0)</f>
        <v>0.66190000000000004</v>
      </c>
      <c r="M47" s="66">
        <f t="shared" si="9"/>
        <v>13</v>
      </c>
      <c r="N47" s="65">
        <f>VLOOKUP($A47,'Return Data'!$B$7:$R$1700,14,0)</f>
        <v>-1.1724000000000001</v>
      </c>
      <c r="O47" s="66">
        <f t="shared" si="10"/>
        <v>34</v>
      </c>
      <c r="P47" s="65">
        <f>VLOOKUP($A47,'Return Data'!$B$7:$R$1700,15,0)</f>
        <v>5.8173000000000004</v>
      </c>
      <c r="Q47" s="66">
        <f t="shared" si="11"/>
        <v>13</v>
      </c>
      <c r="R47" s="65">
        <f>VLOOKUP($A47,'Return Data'!$B$7:$R$1700,16,0)</f>
        <v>5.1798000000000002</v>
      </c>
      <c r="S47" s="67">
        <f t="shared" si="12"/>
        <v>42</v>
      </c>
    </row>
    <row r="48" spans="1:19" x14ac:dyDescent="0.3">
      <c r="A48" s="63" t="s">
        <v>306</v>
      </c>
      <c r="B48" s="64">
        <f>VLOOKUP($A48,'Return Data'!$B$7:$R$1700,3,0)</f>
        <v>44015</v>
      </c>
      <c r="C48" s="65">
        <f>VLOOKUP($A48,'Return Data'!$B$7:$R$1700,4,0)</f>
        <v>12.2433</v>
      </c>
      <c r="D48" s="65">
        <f>VLOOKUP($A48,'Return Data'!$B$7:$R$1700,10,0)</f>
        <v>28.791399999999999</v>
      </c>
      <c r="E48" s="66">
        <f t="shared" si="5"/>
        <v>22</v>
      </c>
      <c r="F48" s="65">
        <f>VLOOKUP($A48,'Return Data'!$B$7:$R$1700,11,0)</f>
        <v>-12.8032</v>
      </c>
      <c r="G48" s="66">
        <f t="shared" si="6"/>
        <v>37</v>
      </c>
      <c r="H48" s="65">
        <f>VLOOKUP($A48,'Return Data'!$B$7:$R$1700,12,0)</f>
        <v>-6.1996000000000002</v>
      </c>
      <c r="I48" s="66">
        <f t="shared" si="7"/>
        <v>32</v>
      </c>
      <c r="J48" s="65">
        <f>VLOOKUP($A48,'Return Data'!$B$7:$R$1700,13,0)</f>
        <v>-11.22</v>
      </c>
      <c r="K48" s="66">
        <f t="shared" si="8"/>
        <v>37</v>
      </c>
      <c r="L48" s="65">
        <f>VLOOKUP($A48,'Return Data'!$B$7:$R$1700,17,0)</f>
        <v>-2.0895999999999999</v>
      </c>
      <c r="M48" s="66">
        <f t="shared" si="9"/>
        <v>24</v>
      </c>
      <c r="N48" s="65">
        <f>VLOOKUP($A48,'Return Data'!$B$7:$R$1700,14,0)</f>
        <v>-2.7911000000000001</v>
      </c>
      <c r="O48" s="66">
        <f t="shared" si="10"/>
        <v>41</v>
      </c>
      <c r="P48" s="65">
        <f>VLOOKUP($A48,'Return Data'!$B$7:$R$1700,15,0)</f>
        <v>3.7570999999999999</v>
      </c>
      <c r="Q48" s="66">
        <f t="shared" si="11"/>
        <v>25</v>
      </c>
      <c r="R48" s="65">
        <f>VLOOKUP($A48,'Return Data'!$B$7:$R$1700,16,0)</f>
        <v>3.8954</v>
      </c>
      <c r="S48" s="67">
        <f t="shared" si="12"/>
        <v>46</v>
      </c>
    </row>
    <row r="49" spans="1:19" x14ac:dyDescent="0.3">
      <c r="A49" s="63" t="s">
        <v>307</v>
      </c>
      <c r="B49" s="64">
        <f>VLOOKUP($A49,'Return Data'!$B$7:$R$1700,3,0)</f>
        <v>44015</v>
      </c>
      <c r="C49" s="65">
        <f>VLOOKUP($A49,'Return Data'!$B$7:$R$1700,4,0)</f>
        <v>13.0618</v>
      </c>
      <c r="D49" s="65">
        <f>VLOOKUP($A49,'Return Data'!$B$7:$R$1700,10,0)</f>
        <v>23.0945</v>
      </c>
      <c r="E49" s="66">
        <f t="shared" si="5"/>
        <v>54</v>
      </c>
      <c r="F49" s="65">
        <f>VLOOKUP($A49,'Return Data'!$B$7:$R$1700,11,0)</f>
        <v>-8.5960999999999999</v>
      </c>
      <c r="G49" s="66">
        <f t="shared" si="6"/>
        <v>15</v>
      </c>
      <c r="H49" s="65">
        <f>VLOOKUP($A49,'Return Data'!$B$7:$R$1700,12,0)</f>
        <v>-1.0813999999999999</v>
      </c>
      <c r="I49" s="66">
        <f t="shared" si="7"/>
        <v>13</v>
      </c>
      <c r="J49" s="65">
        <f>VLOOKUP($A49,'Return Data'!$B$7:$R$1700,13,0)</f>
        <v>0.82279999999999998</v>
      </c>
      <c r="K49" s="66">
        <f t="shared" si="8"/>
        <v>5</v>
      </c>
      <c r="L49" s="65">
        <f>VLOOKUP($A49,'Return Data'!$B$7:$R$1700,17,0)</f>
        <v>3.7231999999999998</v>
      </c>
      <c r="M49" s="66">
        <f t="shared" si="9"/>
        <v>3</v>
      </c>
      <c r="N49" s="65">
        <f>VLOOKUP($A49,'Return Data'!$B$7:$R$1700,14,0)</f>
        <v>6.0763999999999996</v>
      </c>
      <c r="O49" s="66">
        <f t="shared" si="10"/>
        <v>2</v>
      </c>
      <c r="P49" s="65"/>
      <c r="Q49" s="66"/>
      <c r="R49" s="65">
        <f>VLOOKUP($A49,'Return Data'!$B$7:$R$1700,16,0)</f>
        <v>8.5376999999999992</v>
      </c>
      <c r="S49" s="67">
        <f t="shared" si="12"/>
        <v>35</v>
      </c>
    </row>
    <row r="50" spans="1:19" x14ac:dyDescent="0.3">
      <c r="A50" s="63" t="s">
        <v>308</v>
      </c>
      <c r="B50" s="64">
        <f>VLOOKUP($A50,'Return Data'!$B$7:$R$1700,3,0)</f>
        <v>44015</v>
      </c>
      <c r="C50" s="65">
        <f>VLOOKUP($A50,'Return Data'!$B$7:$R$1700,4,0)</f>
        <v>9.9198000000000004</v>
      </c>
      <c r="D50" s="65">
        <f>VLOOKUP($A50,'Return Data'!$B$7:$R$1700,10,0)</f>
        <v>25.799600000000002</v>
      </c>
      <c r="E50" s="66">
        <f t="shared" si="5"/>
        <v>41</v>
      </c>
      <c r="F50" s="65">
        <f>VLOOKUP($A50,'Return Data'!$B$7:$R$1700,11,0)</f>
        <v>-11.6205</v>
      </c>
      <c r="G50" s="66">
        <f t="shared" si="6"/>
        <v>31</v>
      </c>
      <c r="H50" s="65">
        <f>VLOOKUP($A50,'Return Data'!$B$7:$R$1700,12,0)</f>
        <v>-4.6283000000000003</v>
      </c>
      <c r="I50" s="66">
        <f t="shared" si="7"/>
        <v>27</v>
      </c>
      <c r="J50" s="65">
        <f>VLOOKUP($A50,'Return Data'!$B$7:$R$1700,13,0)</f>
        <v>-8.7910000000000004</v>
      </c>
      <c r="K50" s="66">
        <f t="shared" si="8"/>
        <v>25</v>
      </c>
      <c r="L50" s="65"/>
      <c r="M50" s="66"/>
      <c r="N50" s="65"/>
      <c r="O50" s="66"/>
      <c r="P50" s="65"/>
      <c r="Q50" s="66"/>
      <c r="R50" s="65">
        <f>VLOOKUP($A50,'Return Data'!$B$7:$R$1700,16,0)</f>
        <v>-0.40910000000000002</v>
      </c>
      <c r="S50" s="67">
        <f t="shared" si="12"/>
        <v>51</v>
      </c>
    </row>
    <row r="51" spans="1:19" x14ac:dyDescent="0.3">
      <c r="A51" s="63" t="s">
        <v>309</v>
      </c>
      <c r="B51" s="64">
        <f>VLOOKUP($A51,'Return Data'!$B$7:$R$1700,3,0)</f>
        <v>44015</v>
      </c>
      <c r="C51" s="65">
        <f>VLOOKUP($A51,'Return Data'!$B$7:$R$1700,4,0)</f>
        <v>9.3481000000000005</v>
      </c>
      <c r="D51" s="65">
        <f>VLOOKUP($A51,'Return Data'!$B$7:$R$1700,10,0)</f>
        <v>21.872399999999999</v>
      </c>
      <c r="E51" s="66">
        <f t="shared" si="5"/>
        <v>59</v>
      </c>
      <c r="F51" s="65">
        <f>VLOOKUP($A51,'Return Data'!$B$7:$R$1700,11,0)</f>
        <v>-13.550800000000001</v>
      </c>
      <c r="G51" s="66">
        <f t="shared" si="6"/>
        <v>42</v>
      </c>
      <c r="H51" s="65">
        <f>VLOOKUP($A51,'Return Data'!$B$7:$R$1700,12,0)</f>
        <v>-7.3628999999999998</v>
      </c>
      <c r="I51" s="66">
        <f t="shared" si="7"/>
        <v>37</v>
      </c>
      <c r="J51" s="65">
        <f>VLOOKUP($A51,'Return Data'!$B$7:$R$1700,13,0)</f>
        <v>-10.8797</v>
      </c>
      <c r="K51" s="66">
        <f t="shared" si="8"/>
        <v>33</v>
      </c>
      <c r="L51" s="65">
        <f>VLOOKUP($A51,'Return Data'!$B$7:$R$1700,17,0)</f>
        <v>-1.8625</v>
      </c>
      <c r="M51" s="66">
        <f t="shared" si="9"/>
        <v>22</v>
      </c>
      <c r="N51" s="65"/>
      <c r="O51" s="66"/>
      <c r="P51" s="65"/>
      <c r="Q51" s="66"/>
      <c r="R51" s="65">
        <f>VLOOKUP($A51,'Return Data'!$B$7:$R$1700,16,0)</f>
        <v>-2.9245000000000001</v>
      </c>
      <c r="S51" s="67">
        <f t="shared" si="12"/>
        <v>52</v>
      </c>
    </row>
    <row r="52" spans="1:19" x14ac:dyDescent="0.3">
      <c r="A52" s="63" t="s">
        <v>310</v>
      </c>
      <c r="B52" s="64">
        <f>VLOOKUP($A52,'Return Data'!$B$7:$R$1700,3,0)</f>
        <v>44015</v>
      </c>
      <c r="C52" s="65">
        <f>VLOOKUP($A52,'Return Data'!$B$7:$R$1700,4,0)</f>
        <v>38.891199999999998</v>
      </c>
      <c r="D52" s="65">
        <f>VLOOKUP($A52,'Return Data'!$B$7:$R$1700,10,0)</f>
        <v>25.650400000000001</v>
      </c>
      <c r="E52" s="66">
        <f t="shared" si="5"/>
        <v>42</v>
      </c>
      <c r="F52" s="65">
        <f>VLOOKUP($A52,'Return Data'!$B$7:$R$1700,11,0)</f>
        <v>-3.9891999999999999</v>
      </c>
      <c r="G52" s="66">
        <f t="shared" si="6"/>
        <v>5</v>
      </c>
      <c r="H52" s="65">
        <f>VLOOKUP($A52,'Return Data'!$B$7:$R$1700,12,0)</f>
        <v>3.8058999999999998</v>
      </c>
      <c r="I52" s="66">
        <f t="shared" si="7"/>
        <v>2</v>
      </c>
      <c r="J52" s="65">
        <f>VLOOKUP($A52,'Return Data'!$B$7:$R$1700,13,0)</f>
        <v>3.7422</v>
      </c>
      <c r="K52" s="66">
        <f t="shared" si="8"/>
        <v>2</v>
      </c>
      <c r="L52" s="65">
        <f>VLOOKUP($A52,'Return Data'!$B$7:$R$1700,17,0)</f>
        <v>9.5406999999999993</v>
      </c>
      <c r="M52" s="66">
        <f t="shared" si="9"/>
        <v>2</v>
      </c>
      <c r="N52" s="65">
        <f>VLOOKUP($A52,'Return Data'!$B$7:$R$1700,14,0)</f>
        <v>6.0326000000000004</v>
      </c>
      <c r="O52" s="66">
        <f t="shared" si="10"/>
        <v>4</v>
      </c>
      <c r="P52" s="65">
        <f>VLOOKUP($A52,'Return Data'!$B$7:$R$1700,15,0)</f>
        <v>11.1288</v>
      </c>
      <c r="Q52" s="66">
        <f t="shared" si="11"/>
        <v>1</v>
      </c>
      <c r="R52" s="65">
        <f>VLOOKUP($A52,'Return Data'!$B$7:$R$1700,16,0)</f>
        <v>17.8521</v>
      </c>
      <c r="S52" s="67">
        <f t="shared" si="12"/>
        <v>5</v>
      </c>
    </row>
    <row r="53" spans="1:19" x14ac:dyDescent="0.3">
      <c r="A53" s="63" t="s">
        <v>311</v>
      </c>
      <c r="B53" s="64">
        <f>VLOOKUP($A53,'Return Data'!$B$7:$R$1700,3,0)</f>
        <v>44015</v>
      </c>
      <c r="C53" s="65">
        <f>VLOOKUP($A53,'Return Data'!$B$7:$R$1700,4,0)</f>
        <v>27.455500000000001</v>
      </c>
      <c r="D53" s="65">
        <f>VLOOKUP($A53,'Return Data'!$B$7:$R$1700,10,0)</f>
        <v>22.9039</v>
      </c>
      <c r="E53" s="66">
        <f t="shared" si="5"/>
        <v>55</v>
      </c>
      <c r="F53" s="65">
        <f>VLOOKUP($A53,'Return Data'!$B$7:$R$1700,11,0)</f>
        <v>-2.7608000000000001</v>
      </c>
      <c r="G53" s="66">
        <f t="shared" si="6"/>
        <v>2</v>
      </c>
      <c r="H53" s="65">
        <f>VLOOKUP($A53,'Return Data'!$B$7:$R$1700,12,0)</f>
        <v>5.5810000000000004</v>
      </c>
      <c r="I53" s="66">
        <f t="shared" si="7"/>
        <v>1</v>
      </c>
      <c r="J53" s="65">
        <f>VLOOKUP($A53,'Return Data'!$B$7:$R$1700,13,0)</f>
        <v>6.0884999999999998</v>
      </c>
      <c r="K53" s="66">
        <f t="shared" si="8"/>
        <v>1</v>
      </c>
      <c r="L53" s="65">
        <f>VLOOKUP($A53,'Return Data'!$B$7:$R$1700,17,0)</f>
        <v>10.5886</v>
      </c>
      <c r="M53" s="66">
        <f t="shared" si="9"/>
        <v>1</v>
      </c>
      <c r="N53" s="65">
        <f>VLOOKUP($A53,'Return Data'!$B$7:$R$1700,14,0)</f>
        <v>9.2972000000000001</v>
      </c>
      <c r="O53" s="66">
        <f t="shared" si="10"/>
        <v>1</v>
      </c>
      <c r="P53" s="65">
        <f>VLOOKUP($A53,'Return Data'!$B$7:$R$1700,15,0)</f>
        <v>10.6439</v>
      </c>
      <c r="Q53" s="66">
        <f t="shared" si="11"/>
        <v>2</v>
      </c>
      <c r="R53" s="65">
        <f>VLOOKUP($A53,'Return Data'!$B$7:$R$1700,16,0)</f>
        <v>17.474399999999999</v>
      </c>
      <c r="S53" s="67">
        <f t="shared" si="12"/>
        <v>7</v>
      </c>
    </row>
    <row r="54" spans="1:19" x14ac:dyDescent="0.3">
      <c r="A54" s="63" t="s">
        <v>312</v>
      </c>
      <c r="B54" s="64">
        <f>VLOOKUP($A54,'Return Data'!$B$7:$R$1700,3,0)</f>
        <v>44015</v>
      </c>
      <c r="C54" s="65">
        <f>VLOOKUP($A54,'Return Data'!$B$7:$R$1700,4,0)</f>
        <v>10.45</v>
      </c>
      <c r="D54" s="65">
        <f>VLOOKUP($A54,'Return Data'!$B$7:$R$1700,10,0)</f>
        <v>22.434200000000001</v>
      </c>
      <c r="E54" s="66">
        <f t="shared" si="5"/>
        <v>58</v>
      </c>
      <c r="F54" s="65">
        <f>VLOOKUP($A54,'Return Data'!$B$7:$R$1700,11,0)</f>
        <v>-6.6447000000000003</v>
      </c>
      <c r="G54" s="66">
        <f t="shared" si="6"/>
        <v>10</v>
      </c>
      <c r="H54" s="65">
        <f>VLOOKUP($A54,'Return Data'!$B$7:$R$1700,12,0)</f>
        <v>-0.50649999999999995</v>
      </c>
      <c r="I54" s="66">
        <f t="shared" si="7"/>
        <v>11</v>
      </c>
      <c r="J54" s="65">
        <f>VLOOKUP($A54,'Return Data'!$B$7:$R$1700,13,0)</f>
        <v>-1.9507000000000001</v>
      </c>
      <c r="K54" s="66">
        <f t="shared" si="8"/>
        <v>6</v>
      </c>
      <c r="L54" s="65"/>
      <c r="M54" s="66"/>
      <c r="N54" s="65"/>
      <c r="O54" s="66"/>
      <c r="P54" s="65"/>
      <c r="Q54" s="66"/>
      <c r="R54" s="65">
        <f>VLOOKUP($A54,'Return Data'!$B$7:$R$1700,16,0)</f>
        <v>3.1074999999999999</v>
      </c>
      <c r="S54" s="67">
        <f t="shared" si="12"/>
        <v>47</v>
      </c>
    </row>
    <row r="55" spans="1:19" x14ac:dyDescent="0.3">
      <c r="A55" s="63" t="s">
        <v>313</v>
      </c>
      <c r="B55" s="64">
        <f>VLOOKUP($A55,'Return Data'!$B$7:$R$1700,3,0)</f>
        <v>44015</v>
      </c>
      <c r="C55" s="65">
        <f>VLOOKUP($A55,'Return Data'!$B$7:$R$1700,4,0)</f>
        <v>86.244</v>
      </c>
      <c r="D55" s="65">
        <f>VLOOKUP($A55,'Return Data'!$B$7:$R$1700,10,0)</f>
        <v>26.383500000000002</v>
      </c>
      <c r="E55" s="66">
        <f t="shared" si="5"/>
        <v>39</v>
      </c>
      <c r="F55" s="65">
        <f>VLOOKUP($A55,'Return Data'!$B$7:$R$1700,11,0)</f>
        <v>-16.539400000000001</v>
      </c>
      <c r="G55" s="66">
        <f t="shared" si="6"/>
        <v>56</v>
      </c>
      <c r="H55" s="65">
        <f>VLOOKUP($A55,'Return Data'!$B$7:$R$1700,12,0)</f>
        <v>-11.4948</v>
      </c>
      <c r="I55" s="66">
        <f t="shared" si="7"/>
        <v>53</v>
      </c>
      <c r="J55" s="65">
        <f>VLOOKUP($A55,'Return Data'!$B$7:$R$1700,13,0)</f>
        <v>-16.317499999999999</v>
      </c>
      <c r="K55" s="66">
        <f t="shared" si="8"/>
        <v>50</v>
      </c>
      <c r="L55" s="65">
        <f>VLOOKUP($A55,'Return Data'!$B$7:$R$1700,17,0)</f>
        <v>-7.2808999999999999</v>
      </c>
      <c r="M55" s="66">
        <f t="shared" si="9"/>
        <v>51</v>
      </c>
      <c r="N55" s="65">
        <f>VLOOKUP($A55,'Return Data'!$B$7:$R$1700,14,0)</f>
        <v>-3.9094000000000002</v>
      </c>
      <c r="O55" s="66">
        <f t="shared" si="10"/>
        <v>46</v>
      </c>
      <c r="P55" s="65">
        <f>VLOOKUP($A55,'Return Data'!$B$7:$R$1700,15,0)</f>
        <v>2.8174999999999999</v>
      </c>
      <c r="Q55" s="66">
        <f t="shared" si="11"/>
        <v>31</v>
      </c>
      <c r="R55" s="65">
        <f>VLOOKUP($A55,'Return Data'!$B$7:$R$1700,16,0)</f>
        <v>13.158300000000001</v>
      </c>
      <c r="S55" s="67">
        <f t="shared" si="12"/>
        <v>18</v>
      </c>
    </row>
    <row r="56" spans="1:19" x14ac:dyDescent="0.3">
      <c r="A56" s="63" t="s">
        <v>314</v>
      </c>
      <c r="B56" s="64">
        <f>VLOOKUP($A56,'Return Data'!$B$7:$R$1700,3,0)</f>
        <v>44015</v>
      </c>
      <c r="C56" s="65">
        <f>VLOOKUP($A56,'Return Data'!$B$7:$R$1700,4,0)</f>
        <v>7.8079999999999998</v>
      </c>
      <c r="D56" s="65">
        <f>VLOOKUP($A56,'Return Data'!$B$7:$R$1700,10,0)</f>
        <v>24.8521</v>
      </c>
      <c r="E56" s="66">
        <f t="shared" si="5"/>
        <v>47</v>
      </c>
      <c r="F56" s="65">
        <f>VLOOKUP($A56,'Return Data'!$B$7:$R$1700,11,0)</f>
        <v>-16.429400000000001</v>
      </c>
      <c r="G56" s="66">
        <f t="shared" si="6"/>
        <v>55</v>
      </c>
      <c r="H56" s="65">
        <f>VLOOKUP($A56,'Return Data'!$B$7:$R$1700,12,0)</f>
        <v>-13.7409</v>
      </c>
      <c r="I56" s="66">
        <f t="shared" si="7"/>
        <v>59</v>
      </c>
      <c r="J56" s="65">
        <f>VLOOKUP($A56,'Return Data'!$B$7:$R$1700,13,0)</f>
        <v>-23.715699999999998</v>
      </c>
      <c r="K56" s="66">
        <f t="shared" si="8"/>
        <v>60</v>
      </c>
      <c r="L56" s="65">
        <f>VLOOKUP($A56,'Return Data'!$B$7:$R$1700,17,0)</f>
        <v>-18.286200000000001</v>
      </c>
      <c r="M56" s="66">
        <f t="shared" si="9"/>
        <v>57</v>
      </c>
      <c r="N56" s="65">
        <f>VLOOKUP($A56,'Return Data'!$B$7:$R$1700,14,0)</f>
        <v>-14.2074</v>
      </c>
      <c r="O56" s="66">
        <f t="shared" si="10"/>
        <v>50</v>
      </c>
      <c r="P56" s="65"/>
      <c r="Q56" s="66"/>
      <c r="R56" s="65">
        <f>VLOOKUP($A56,'Return Data'!$B$7:$R$1700,16,0)</f>
        <v>-6.5987</v>
      </c>
      <c r="S56" s="67">
        <f t="shared" si="12"/>
        <v>58</v>
      </c>
    </row>
    <row r="57" spans="1:19" x14ac:dyDescent="0.3">
      <c r="A57" s="63" t="s">
        <v>315</v>
      </c>
      <c r="B57" s="64">
        <f>VLOOKUP($A57,'Return Data'!$B$7:$R$1700,3,0)</f>
        <v>44015</v>
      </c>
      <c r="C57" s="65">
        <f>VLOOKUP($A57,'Return Data'!$B$7:$R$1700,4,0)</f>
        <v>6.6433</v>
      </c>
      <c r="D57" s="65">
        <f>VLOOKUP($A57,'Return Data'!$B$7:$R$1700,10,0)</f>
        <v>25.297999999999998</v>
      </c>
      <c r="E57" s="66">
        <f t="shared" si="5"/>
        <v>45</v>
      </c>
      <c r="F57" s="65">
        <f>VLOOKUP($A57,'Return Data'!$B$7:$R$1700,11,0)</f>
        <v>-16.8642</v>
      </c>
      <c r="G57" s="66">
        <f t="shared" si="6"/>
        <v>58</v>
      </c>
      <c r="H57" s="65">
        <f>VLOOKUP($A57,'Return Data'!$B$7:$R$1700,12,0)</f>
        <v>-13.829700000000001</v>
      </c>
      <c r="I57" s="66">
        <f t="shared" si="7"/>
        <v>60</v>
      </c>
      <c r="J57" s="65">
        <f>VLOOKUP($A57,'Return Data'!$B$7:$R$1700,13,0)</f>
        <v>-23.245000000000001</v>
      </c>
      <c r="K57" s="66">
        <f t="shared" si="8"/>
        <v>59</v>
      </c>
      <c r="L57" s="65">
        <f>VLOOKUP($A57,'Return Data'!$B$7:$R$1700,17,0)</f>
        <v>-18.380199999999999</v>
      </c>
      <c r="M57" s="66">
        <f t="shared" si="9"/>
        <v>58</v>
      </c>
      <c r="N57" s="65">
        <f>VLOOKUP($A57,'Return Data'!$B$7:$R$1700,14,0)</f>
        <v>-14.4472</v>
      </c>
      <c r="O57" s="66">
        <f t="shared" si="10"/>
        <v>51</v>
      </c>
      <c r="P57" s="65"/>
      <c r="Q57" s="66"/>
      <c r="R57" s="65">
        <f>VLOOKUP($A57,'Return Data'!$B$7:$R$1700,16,0)</f>
        <v>-11.724600000000001</v>
      </c>
      <c r="S57" s="67">
        <f t="shared" si="12"/>
        <v>62</v>
      </c>
    </row>
    <row r="58" spans="1:19" x14ac:dyDescent="0.3">
      <c r="A58" s="63" t="s">
        <v>316</v>
      </c>
      <c r="B58" s="64">
        <f>VLOOKUP($A58,'Return Data'!$B$7:$R$1700,3,0)</f>
        <v>44015</v>
      </c>
      <c r="C58" s="65">
        <f>VLOOKUP($A58,'Return Data'!$B$7:$R$1700,4,0)</f>
        <v>5.9321000000000002</v>
      </c>
      <c r="D58" s="65">
        <f>VLOOKUP($A58,'Return Data'!$B$7:$R$1700,10,0)</f>
        <v>26.697399999999998</v>
      </c>
      <c r="E58" s="66">
        <f t="shared" si="5"/>
        <v>35</v>
      </c>
      <c r="F58" s="65">
        <f>VLOOKUP($A58,'Return Data'!$B$7:$R$1700,11,0)</f>
        <v>-19.3416</v>
      </c>
      <c r="G58" s="66">
        <f t="shared" si="6"/>
        <v>64</v>
      </c>
      <c r="H58" s="65">
        <f>VLOOKUP($A58,'Return Data'!$B$7:$R$1700,12,0)</f>
        <v>-15.8878</v>
      </c>
      <c r="I58" s="66">
        <f t="shared" si="7"/>
        <v>63</v>
      </c>
      <c r="J58" s="65">
        <f>VLOOKUP($A58,'Return Data'!$B$7:$R$1700,13,0)</f>
        <v>-25.059100000000001</v>
      </c>
      <c r="K58" s="66">
        <f t="shared" si="8"/>
        <v>63</v>
      </c>
      <c r="L58" s="65">
        <f>VLOOKUP($A58,'Return Data'!$B$7:$R$1700,17,0)</f>
        <v>-19.523800000000001</v>
      </c>
      <c r="M58" s="66">
        <f t="shared" si="9"/>
        <v>60</v>
      </c>
      <c r="N58" s="65"/>
      <c r="O58" s="66"/>
      <c r="P58" s="65"/>
      <c r="Q58" s="66"/>
      <c r="R58" s="65">
        <f>VLOOKUP($A58,'Return Data'!$B$7:$R$1700,16,0)</f>
        <v>-17.2135</v>
      </c>
      <c r="S58" s="67">
        <f t="shared" si="12"/>
        <v>65</v>
      </c>
    </row>
    <row r="59" spans="1:19" x14ac:dyDescent="0.3">
      <c r="A59" s="63" t="s">
        <v>317</v>
      </c>
      <c r="B59" s="64">
        <f>VLOOKUP($A59,'Return Data'!$B$7:$R$1700,3,0)</f>
        <v>44015</v>
      </c>
      <c r="C59" s="65">
        <f>VLOOKUP($A59,'Return Data'!$B$7:$R$1700,4,0)</f>
        <v>6.3909000000000002</v>
      </c>
      <c r="D59" s="65">
        <f>VLOOKUP($A59,'Return Data'!$B$7:$R$1700,10,0)</f>
        <v>24.576499999999999</v>
      </c>
      <c r="E59" s="66">
        <f t="shared" si="5"/>
        <v>48</v>
      </c>
      <c r="F59" s="65">
        <f>VLOOKUP($A59,'Return Data'!$B$7:$R$1700,11,0)</f>
        <v>-18.524999999999999</v>
      </c>
      <c r="G59" s="66">
        <f t="shared" si="6"/>
        <v>62</v>
      </c>
      <c r="H59" s="65">
        <f>VLOOKUP($A59,'Return Data'!$B$7:$R$1700,12,0)</f>
        <v>-14.8209</v>
      </c>
      <c r="I59" s="66">
        <f t="shared" si="7"/>
        <v>62</v>
      </c>
      <c r="J59" s="65">
        <f>VLOOKUP($A59,'Return Data'!$B$7:$R$1700,13,0)</f>
        <v>-24.264099999999999</v>
      </c>
      <c r="K59" s="66">
        <f t="shared" si="8"/>
        <v>61</v>
      </c>
      <c r="L59" s="65">
        <f>VLOOKUP($A59,'Return Data'!$B$7:$R$1700,17,0)</f>
        <v>-18.662299999999998</v>
      </c>
      <c r="M59" s="66">
        <f t="shared" si="9"/>
        <v>59</v>
      </c>
      <c r="N59" s="65"/>
      <c r="O59" s="66"/>
      <c r="P59" s="65"/>
      <c r="Q59" s="66"/>
      <c r="R59" s="65">
        <f>VLOOKUP($A59,'Return Data'!$B$7:$R$1700,16,0)</f>
        <v>-13.8752</v>
      </c>
      <c r="S59" s="67">
        <f t="shared" si="12"/>
        <v>64</v>
      </c>
    </row>
    <row r="60" spans="1:19" x14ac:dyDescent="0.3">
      <c r="A60" s="63" t="s">
        <v>318</v>
      </c>
      <c r="B60" s="64">
        <f>VLOOKUP($A60,'Return Data'!$B$7:$R$1700,3,0)</f>
        <v>44015</v>
      </c>
      <c r="C60" s="65">
        <f>VLOOKUP($A60,'Return Data'!$B$7:$R$1700,4,0)</f>
        <v>6.3243999999999998</v>
      </c>
      <c r="D60" s="65">
        <f>VLOOKUP($A60,'Return Data'!$B$7:$R$1700,10,0)</f>
        <v>19.939299999999999</v>
      </c>
      <c r="E60" s="66">
        <f t="shared" si="5"/>
        <v>63</v>
      </c>
      <c r="F60" s="65">
        <f>VLOOKUP($A60,'Return Data'!$B$7:$R$1700,11,0)</f>
        <v>-20.3215</v>
      </c>
      <c r="G60" s="66">
        <f t="shared" si="6"/>
        <v>65</v>
      </c>
      <c r="H60" s="65">
        <f>VLOOKUP($A60,'Return Data'!$B$7:$R$1700,12,0)</f>
        <v>-17.0288</v>
      </c>
      <c r="I60" s="66">
        <f t="shared" si="7"/>
        <v>64</v>
      </c>
      <c r="J60" s="65">
        <f>VLOOKUP($A60,'Return Data'!$B$7:$R$1700,13,0)</f>
        <v>-25.0717</v>
      </c>
      <c r="K60" s="66">
        <f t="shared" si="8"/>
        <v>64</v>
      </c>
      <c r="L60" s="65">
        <f>VLOOKUP($A60,'Return Data'!$B$7:$R$1700,17,0)</f>
        <v>-17.407499999999999</v>
      </c>
      <c r="M60" s="66">
        <f t="shared" si="9"/>
        <v>56</v>
      </c>
      <c r="N60" s="65"/>
      <c r="O60" s="66"/>
      <c r="P60" s="65"/>
      <c r="Q60" s="66"/>
      <c r="R60" s="65">
        <f>VLOOKUP($A60,'Return Data'!$B$7:$R$1700,16,0)</f>
        <v>-18.2881</v>
      </c>
      <c r="S60" s="67">
        <f t="shared" si="12"/>
        <v>66</v>
      </c>
    </row>
    <row r="61" spans="1:19" x14ac:dyDescent="0.3">
      <c r="A61" s="63" t="s">
        <v>319</v>
      </c>
      <c r="B61" s="64">
        <f>VLOOKUP($A61,'Return Data'!$B$7:$R$1700,3,0)</f>
        <v>44015</v>
      </c>
      <c r="C61" s="65">
        <f>VLOOKUP($A61,'Return Data'!$B$7:$R$1700,4,0)</f>
        <v>13.613799999999999</v>
      </c>
      <c r="D61" s="65">
        <f>VLOOKUP($A61,'Return Data'!$B$7:$R$1700,10,0)</f>
        <v>30.4604</v>
      </c>
      <c r="E61" s="66">
        <f t="shared" si="5"/>
        <v>12</v>
      </c>
      <c r="F61" s="65">
        <f>VLOOKUP($A61,'Return Data'!$B$7:$R$1700,11,0)</f>
        <v>-11.3466</v>
      </c>
      <c r="G61" s="66">
        <f t="shared" si="6"/>
        <v>28</v>
      </c>
      <c r="H61" s="65">
        <f>VLOOKUP($A61,'Return Data'!$B$7:$R$1700,12,0)</f>
        <v>-3.3447</v>
      </c>
      <c r="I61" s="66">
        <f t="shared" si="7"/>
        <v>20</v>
      </c>
      <c r="J61" s="65">
        <f>VLOOKUP($A61,'Return Data'!$B$7:$R$1700,13,0)</f>
        <v>-8.7088000000000001</v>
      </c>
      <c r="K61" s="66">
        <f t="shared" si="8"/>
        <v>24</v>
      </c>
      <c r="L61" s="65">
        <f>VLOOKUP($A61,'Return Data'!$B$7:$R$1700,17,0)</f>
        <v>-2.0648</v>
      </c>
      <c r="M61" s="66">
        <f t="shared" si="9"/>
        <v>23</v>
      </c>
      <c r="N61" s="65">
        <f>VLOOKUP($A61,'Return Data'!$B$7:$R$1700,14,0)</f>
        <v>0.64249999999999996</v>
      </c>
      <c r="O61" s="66">
        <f t="shared" si="10"/>
        <v>23</v>
      </c>
      <c r="P61" s="65"/>
      <c r="Q61" s="66"/>
      <c r="R61" s="65">
        <f>VLOOKUP($A61,'Return Data'!$B$7:$R$1700,16,0)</f>
        <v>7.4602000000000004</v>
      </c>
      <c r="S61" s="67">
        <f t="shared" si="12"/>
        <v>37</v>
      </c>
    </row>
    <row r="62" spans="1:19" x14ac:dyDescent="0.3">
      <c r="A62" s="63" t="s">
        <v>320</v>
      </c>
      <c r="B62" s="64">
        <f>VLOOKUP($A62,'Return Data'!$B$7:$R$1700,3,0)</f>
        <v>44015</v>
      </c>
      <c r="C62" s="65">
        <f>VLOOKUP($A62,'Return Data'!$B$7:$R$1700,4,0)</f>
        <v>12.4046</v>
      </c>
      <c r="D62" s="65">
        <f>VLOOKUP($A62,'Return Data'!$B$7:$R$1700,10,0)</f>
        <v>30.5047</v>
      </c>
      <c r="E62" s="66">
        <f t="shared" si="5"/>
        <v>10</v>
      </c>
      <c r="F62" s="65">
        <f>VLOOKUP($A62,'Return Data'!$B$7:$R$1700,11,0)</f>
        <v>-11.9292</v>
      </c>
      <c r="G62" s="66">
        <f t="shared" si="6"/>
        <v>33</v>
      </c>
      <c r="H62" s="65">
        <f>VLOOKUP($A62,'Return Data'!$B$7:$R$1700,12,0)</f>
        <v>-4.5198</v>
      </c>
      <c r="I62" s="66">
        <f t="shared" si="7"/>
        <v>26</v>
      </c>
      <c r="J62" s="65">
        <f>VLOOKUP($A62,'Return Data'!$B$7:$R$1700,13,0)</f>
        <v>-9.6994000000000007</v>
      </c>
      <c r="K62" s="66">
        <f t="shared" si="8"/>
        <v>30</v>
      </c>
      <c r="L62" s="65">
        <f>VLOOKUP($A62,'Return Data'!$B$7:$R$1700,17,0)</f>
        <v>-2.9394999999999998</v>
      </c>
      <c r="M62" s="66">
        <f t="shared" si="9"/>
        <v>30</v>
      </c>
      <c r="N62" s="65">
        <f>VLOOKUP($A62,'Return Data'!$B$7:$R$1700,14,0)</f>
        <v>-0.5333</v>
      </c>
      <c r="O62" s="66">
        <f t="shared" si="10"/>
        <v>29</v>
      </c>
      <c r="P62" s="65">
        <f>VLOOKUP($A62,'Return Data'!$B$7:$R$1700,15,0)</f>
        <v>3.3763999999999998</v>
      </c>
      <c r="Q62" s="66">
        <f t="shared" si="11"/>
        <v>28</v>
      </c>
      <c r="R62" s="65">
        <f>VLOOKUP($A62,'Return Data'!$B$7:$R$1700,16,0)</f>
        <v>4.1681999999999997</v>
      </c>
      <c r="S62" s="67">
        <f t="shared" si="12"/>
        <v>44</v>
      </c>
    </row>
    <row r="63" spans="1:19" x14ac:dyDescent="0.3">
      <c r="A63" s="63" t="s">
        <v>321</v>
      </c>
      <c r="B63" s="64">
        <f>VLOOKUP($A63,'Return Data'!$B$7:$R$1700,3,0)</f>
        <v>44015</v>
      </c>
      <c r="C63" s="65">
        <f>VLOOKUP($A63,'Return Data'!$B$7:$R$1700,4,0)</f>
        <v>7.6651999999999996</v>
      </c>
      <c r="D63" s="65">
        <f>VLOOKUP($A63,'Return Data'!$B$7:$R$1700,10,0)</f>
        <v>22.715800000000002</v>
      </c>
      <c r="E63" s="66">
        <f t="shared" si="5"/>
        <v>57</v>
      </c>
      <c r="F63" s="65">
        <f>VLOOKUP($A63,'Return Data'!$B$7:$R$1700,11,0)</f>
        <v>-16.984000000000002</v>
      </c>
      <c r="G63" s="66">
        <f t="shared" si="6"/>
        <v>59</v>
      </c>
      <c r="H63" s="65">
        <f>VLOOKUP($A63,'Return Data'!$B$7:$R$1700,12,0)</f>
        <v>-12.967700000000001</v>
      </c>
      <c r="I63" s="66">
        <f t="shared" si="7"/>
        <v>56</v>
      </c>
      <c r="J63" s="65">
        <f>VLOOKUP($A63,'Return Data'!$B$7:$R$1700,13,0)</f>
        <v>-21.522600000000001</v>
      </c>
      <c r="K63" s="66">
        <f t="shared" si="8"/>
        <v>58</v>
      </c>
      <c r="L63" s="65"/>
      <c r="M63" s="66"/>
      <c r="N63" s="65"/>
      <c r="O63" s="66"/>
      <c r="P63" s="65"/>
      <c r="Q63" s="66"/>
      <c r="R63" s="65">
        <f>VLOOKUP($A63,'Return Data'!$B$7:$R$1700,16,0)</f>
        <v>-12.3697</v>
      </c>
      <c r="S63" s="67">
        <f t="shared" si="12"/>
        <v>63</v>
      </c>
    </row>
    <row r="64" spans="1:19" x14ac:dyDescent="0.3">
      <c r="A64" s="63" t="s">
        <v>322</v>
      </c>
      <c r="B64" s="64">
        <f>VLOOKUP($A64,'Return Data'!$B$7:$R$1700,3,0)</f>
        <v>44015</v>
      </c>
      <c r="C64" s="65">
        <f>VLOOKUP($A64,'Return Data'!$B$7:$R$1700,4,0)</f>
        <v>16.468299999999999</v>
      </c>
      <c r="D64" s="65">
        <f>VLOOKUP($A64,'Return Data'!$B$7:$R$1700,10,0)</f>
        <v>26.520600000000002</v>
      </c>
      <c r="E64" s="66">
        <f t="shared" si="5"/>
        <v>37</v>
      </c>
      <c r="F64" s="65">
        <f>VLOOKUP($A64,'Return Data'!$B$7:$R$1700,11,0)</f>
        <v>-14.928100000000001</v>
      </c>
      <c r="G64" s="66">
        <f t="shared" si="6"/>
        <v>50</v>
      </c>
      <c r="H64" s="65">
        <f>VLOOKUP($A64,'Return Data'!$B$7:$R$1700,12,0)</f>
        <v>-8.4895999999999994</v>
      </c>
      <c r="I64" s="66">
        <f t="shared" si="7"/>
        <v>45</v>
      </c>
      <c r="J64" s="65">
        <f>VLOOKUP($A64,'Return Data'!$B$7:$R$1700,13,0)</f>
        <v>-13.018000000000001</v>
      </c>
      <c r="K64" s="66">
        <f t="shared" si="8"/>
        <v>46</v>
      </c>
      <c r="L64" s="65">
        <f>VLOOKUP($A64,'Return Data'!$B$7:$R$1700,17,0)</f>
        <v>-0.82110000000000005</v>
      </c>
      <c r="M64" s="66">
        <f t="shared" si="9"/>
        <v>16</v>
      </c>
      <c r="N64" s="65">
        <f>VLOOKUP($A64,'Return Data'!$B$7:$R$1700,14,0)</f>
        <v>1.3508</v>
      </c>
      <c r="O64" s="66">
        <f t="shared" si="10"/>
        <v>20</v>
      </c>
      <c r="P64" s="65">
        <f>VLOOKUP($A64,'Return Data'!$B$7:$R$1700,15,0)</f>
        <v>6.9074</v>
      </c>
      <c r="Q64" s="66">
        <f t="shared" si="11"/>
        <v>7</v>
      </c>
      <c r="R64" s="65">
        <f>VLOOKUP($A64,'Return Data'!$B$7:$R$1700,16,0)</f>
        <v>9.1028000000000002</v>
      </c>
      <c r="S64" s="67">
        <f t="shared" si="12"/>
        <v>33</v>
      </c>
    </row>
    <row r="65" spans="1:19" x14ac:dyDescent="0.3">
      <c r="A65" s="63" t="s">
        <v>323</v>
      </c>
      <c r="B65" s="64">
        <f>VLOOKUP($A65,'Return Data'!$B$7:$R$1700,3,0)</f>
        <v>44015</v>
      </c>
      <c r="C65" s="65">
        <f>VLOOKUP($A65,'Return Data'!$B$7:$R$1700,4,0)</f>
        <v>110.265810593203</v>
      </c>
      <c r="D65" s="65">
        <f>VLOOKUP($A65,'Return Data'!$B$7:$R$1700,10,0)</f>
        <v>25.3842</v>
      </c>
      <c r="E65" s="66">
        <f t="shared" si="5"/>
        <v>44</v>
      </c>
      <c r="F65" s="65">
        <f>VLOOKUP($A65,'Return Data'!$B$7:$R$1700,11,0)</f>
        <v>-11.0716</v>
      </c>
      <c r="G65" s="66">
        <f t="shared" si="6"/>
        <v>26</v>
      </c>
      <c r="H65" s="65">
        <f>VLOOKUP($A65,'Return Data'!$B$7:$R$1700,12,0)</f>
        <v>-4.8361999999999998</v>
      </c>
      <c r="I65" s="66">
        <f t="shared" si="7"/>
        <v>28</v>
      </c>
      <c r="J65" s="65">
        <f>VLOOKUP($A65,'Return Data'!$B$7:$R$1700,13,0)</f>
        <v>-9.2828999999999997</v>
      </c>
      <c r="K65" s="66">
        <f t="shared" si="8"/>
        <v>28</v>
      </c>
      <c r="L65" s="65">
        <f>VLOOKUP($A65,'Return Data'!$B$7:$R$1700,17,0)</f>
        <v>-2.3424</v>
      </c>
      <c r="M65" s="66">
        <f t="shared" si="9"/>
        <v>26</v>
      </c>
      <c r="N65" s="65">
        <f>VLOOKUP($A65,'Return Data'!$B$7:$R$1700,14,0)</f>
        <v>2.3894000000000002</v>
      </c>
      <c r="O65" s="66">
        <f t="shared" si="10"/>
        <v>13</v>
      </c>
      <c r="P65" s="65">
        <f>VLOOKUP($A65,'Return Data'!$B$7:$R$1700,15,0)</f>
        <v>5.5342000000000002</v>
      </c>
      <c r="Q65" s="66">
        <f t="shared" si="11"/>
        <v>18</v>
      </c>
      <c r="R65" s="65">
        <f>VLOOKUP($A65,'Return Data'!$B$7:$R$1700,16,0)</f>
        <v>10.393800000000001</v>
      </c>
      <c r="S65" s="67">
        <f t="shared" si="12"/>
        <v>25</v>
      </c>
    </row>
    <row r="66" spans="1:19" x14ac:dyDescent="0.3">
      <c r="A66" s="63" t="s">
        <v>324</v>
      </c>
      <c r="B66" s="64">
        <f>VLOOKUP($A66,'Return Data'!$B$7:$R$1700,3,0)</f>
        <v>44015</v>
      </c>
      <c r="C66" s="65">
        <f>VLOOKUP($A66,'Return Data'!$B$7:$R$1700,4,0)</f>
        <v>23.57</v>
      </c>
      <c r="D66" s="65">
        <f>VLOOKUP($A66,'Return Data'!$B$7:$R$1700,10,0)</f>
        <v>28.868200000000002</v>
      </c>
      <c r="E66" s="66">
        <f t="shared" si="5"/>
        <v>20</v>
      </c>
      <c r="F66" s="65">
        <f>VLOOKUP($A66,'Return Data'!$B$7:$R$1700,11,0)</f>
        <v>-8.5371000000000006</v>
      </c>
      <c r="G66" s="66">
        <f t="shared" si="6"/>
        <v>14</v>
      </c>
      <c r="H66" s="65">
        <f>VLOOKUP($A66,'Return Data'!$B$7:$R$1700,12,0)</f>
        <v>-2.9241999999999999</v>
      </c>
      <c r="I66" s="66">
        <f t="shared" si="7"/>
        <v>18</v>
      </c>
      <c r="J66" s="65">
        <f>VLOOKUP($A66,'Return Data'!$B$7:$R$1700,13,0)</f>
        <v>-5.1890999999999998</v>
      </c>
      <c r="K66" s="66">
        <f t="shared" si="8"/>
        <v>13</v>
      </c>
      <c r="L66" s="65">
        <f>VLOOKUP($A66,'Return Data'!$B$7:$R$1700,17,0)</f>
        <v>0.6633</v>
      </c>
      <c r="M66" s="66">
        <f t="shared" si="9"/>
        <v>12</v>
      </c>
      <c r="N66" s="65">
        <f>VLOOKUP($A66,'Return Data'!$B$7:$R$1700,14,0)</f>
        <v>2.0756000000000001</v>
      </c>
      <c r="O66" s="66">
        <f t="shared" si="10"/>
        <v>17</v>
      </c>
      <c r="P66" s="65">
        <f>VLOOKUP($A66,'Return Data'!$B$7:$R$1700,15,0)</f>
        <v>2.48</v>
      </c>
      <c r="Q66" s="66">
        <f t="shared" si="11"/>
        <v>33</v>
      </c>
      <c r="R66" s="65">
        <f>VLOOKUP($A66,'Return Data'!$B$7:$R$1700,16,0)</f>
        <v>10.5684</v>
      </c>
      <c r="S66" s="67">
        <f t="shared" si="12"/>
        <v>24</v>
      </c>
    </row>
    <row r="67" spans="1:19" x14ac:dyDescent="0.3">
      <c r="A67" s="63" t="s">
        <v>325</v>
      </c>
      <c r="B67" s="64">
        <f>VLOOKUP($A67,'Return Data'!$B$7:$R$1700,3,0)</f>
        <v>44015</v>
      </c>
      <c r="C67" s="65">
        <f>VLOOKUP($A67,'Return Data'!$B$7:$R$1700,4,0)</f>
        <v>11.9796</v>
      </c>
      <c r="D67" s="65">
        <f>VLOOKUP($A67,'Return Data'!$B$7:$R$1700,10,0)</f>
        <v>37.905799999999999</v>
      </c>
      <c r="E67" s="66">
        <f t="shared" si="5"/>
        <v>3</v>
      </c>
      <c r="F67" s="65">
        <f>VLOOKUP($A67,'Return Data'!$B$7:$R$1700,11,0)</f>
        <v>-11.5054</v>
      </c>
      <c r="G67" s="66">
        <f t="shared" si="6"/>
        <v>29</v>
      </c>
      <c r="H67" s="65">
        <f>VLOOKUP($A67,'Return Data'!$B$7:$R$1700,12,0)</f>
        <v>-6.3098000000000001</v>
      </c>
      <c r="I67" s="66">
        <f t="shared" si="7"/>
        <v>35</v>
      </c>
      <c r="J67" s="65">
        <f>VLOOKUP($A67,'Return Data'!$B$7:$R$1700,13,0)</f>
        <v>-13.0375</v>
      </c>
      <c r="K67" s="66">
        <f t="shared" si="8"/>
        <v>47</v>
      </c>
      <c r="L67" s="65">
        <f>VLOOKUP($A67,'Return Data'!$B$7:$R$1700,17,0)</f>
        <v>-4.9825999999999997</v>
      </c>
      <c r="M67" s="66">
        <f t="shared" si="9"/>
        <v>42</v>
      </c>
      <c r="N67" s="65">
        <f>VLOOKUP($A67,'Return Data'!$B$7:$R$1700,14,0)</f>
        <v>-2.8753000000000002</v>
      </c>
      <c r="O67" s="66">
        <f t="shared" si="10"/>
        <v>42</v>
      </c>
      <c r="P67" s="65"/>
      <c r="Q67" s="66"/>
      <c r="R67" s="65">
        <f>VLOOKUP($A67,'Return Data'!$B$7:$R$1700,16,0)</f>
        <v>4.3025000000000002</v>
      </c>
      <c r="S67" s="67">
        <f t="shared" si="12"/>
        <v>43</v>
      </c>
    </row>
    <row r="68" spans="1:19" x14ac:dyDescent="0.3">
      <c r="A68" s="63" t="s">
        <v>326</v>
      </c>
      <c r="B68" s="64">
        <f>VLOOKUP($A68,'Return Data'!$B$7:$R$1700,3,0)</f>
        <v>44015</v>
      </c>
      <c r="C68" s="65">
        <f>VLOOKUP($A68,'Return Data'!$B$7:$R$1700,4,0)</f>
        <v>8.7243999999999993</v>
      </c>
      <c r="D68" s="65">
        <f>VLOOKUP($A68,'Return Data'!$B$7:$R$1700,10,0)</f>
        <v>34.6815</v>
      </c>
      <c r="E68" s="66">
        <f t="shared" si="5"/>
        <v>5</v>
      </c>
      <c r="F68" s="65">
        <f>VLOOKUP($A68,'Return Data'!$B$7:$R$1700,11,0)</f>
        <v>-15.613300000000001</v>
      </c>
      <c r="G68" s="66">
        <f t="shared" si="6"/>
        <v>52</v>
      </c>
      <c r="H68" s="65">
        <f>VLOOKUP($A68,'Return Data'!$B$7:$R$1700,12,0)</f>
        <v>-10.359</v>
      </c>
      <c r="I68" s="66">
        <f t="shared" si="7"/>
        <v>52</v>
      </c>
      <c r="J68" s="65">
        <f>VLOOKUP($A68,'Return Data'!$B$7:$R$1700,13,0)</f>
        <v>-19.0063</v>
      </c>
      <c r="K68" s="66">
        <f t="shared" si="8"/>
        <v>57</v>
      </c>
      <c r="L68" s="65">
        <f>VLOOKUP($A68,'Return Data'!$B$7:$R$1700,17,0)</f>
        <v>-7.3005000000000004</v>
      </c>
      <c r="M68" s="66">
        <f t="shared" si="9"/>
        <v>52</v>
      </c>
      <c r="N68" s="65">
        <f>VLOOKUP($A68,'Return Data'!$B$7:$R$1700,14,0)</f>
        <v>-7.1738</v>
      </c>
      <c r="O68" s="66">
        <f t="shared" si="10"/>
        <v>48</v>
      </c>
      <c r="P68" s="65"/>
      <c r="Q68" s="66"/>
      <c r="R68" s="65">
        <f>VLOOKUP($A68,'Return Data'!$B$7:$R$1700,16,0)</f>
        <v>-3.8910999999999998</v>
      </c>
      <c r="S68" s="67">
        <f t="shared" si="12"/>
        <v>54</v>
      </c>
    </row>
    <row r="69" spans="1:19" x14ac:dyDescent="0.3">
      <c r="A69" s="63" t="s">
        <v>327</v>
      </c>
      <c r="B69" s="64">
        <f>VLOOKUP($A69,'Return Data'!$B$7:$R$1700,3,0)</f>
        <v>44015</v>
      </c>
      <c r="C69" s="65">
        <f>VLOOKUP($A69,'Return Data'!$B$7:$R$1700,4,0)</f>
        <v>8.2794000000000008</v>
      </c>
      <c r="D69" s="65">
        <f>VLOOKUP($A69,'Return Data'!$B$7:$R$1700,10,0)</f>
        <v>33.092199999999998</v>
      </c>
      <c r="E69" s="66">
        <f t="shared" si="5"/>
        <v>7</v>
      </c>
      <c r="F69" s="65">
        <f>VLOOKUP($A69,'Return Data'!$B$7:$R$1700,11,0)</f>
        <v>-12.8209</v>
      </c>
      <c r="G69" s="66">
        <f t="shared" si="6"/>
        <v>38</v>
      </c>
      <c r="H69" s="65">
        <f>VLOOKUP($A69,'Return Data'!$B$7:$R$1700,12,0)</f>
        <v>-7.9146000000000001</v>
      </c>
      <c r="I69" s="66">
        <f t="shared" si="7"/>
        <v>39</v>
      </c>
      <c r="J69" s="65">
        <f>VLOOKUP($A69,'Return Data'!$B$7:$R$1700,13,0)</f>
        <v>-16.5291</v>
      </c>
      <c r="K69" s="66">
        <f t="shared" si="8"/>
        <v>53</v>
      </c>
      <c r="L69" s="65">
        <f>VLOOKUP($A69,'Return Data'!$B$7:$R$1700,17,0)</f>
        <v>-5.3361000000000001</v>
      </c>
      <c r="M69" s="66">
        <f t="shared" si="9"/>
        <v>43</v>
      </c>
      <c r="N69" s="65">
        <f>VLOOKUP($A69,'Return Data'!$B$7:$R$1700,14,0)</f>
        <v>-5.6280000000000001</v>
      </c>
      <c r="O69" s="66">
        <f t="shared" si="10"/>
        <v>47</v>
      </c>
      <c r="P69" s="65"/>
      <c r="Q69" s="66"/>
      <c r="R69" s="65">
        <f>VLOOKUP($A69,'Return Data'!$B$7:$R$1700,16,0)</f>
        <v>-5.6177000000000001</v>
      </c>
      <c r="S69" s="67">
        <f t="shared" si="12"/>
        <v>56</v>
      </c>
    </row>
    <row r="70" spans="1:19" x14ac:dyDescent="0.3">
      <c r="A70" s="63" t="s">
        <v>328</v>
      </c>
      <c r="B70" s="64">
        <f>VLOOKUP($A70,'Return Data'!$B$7:$R$1700,3,0)</f>
        <v>44015</v>
      </c>
      <c r="C70" s="65">
        <f>VLOOKUP($A70,'Return Data'!$B$7:$R$1700,4,0)</f>
        <v>7.8064999999999998</v>
      </c>
      <c r="D70" s="65">
        <f>VLOOKUP($A70,'Return Data'!$B$7:$R$1700,10,0)</f>
        <v>38.792099999999998</v>
      </c>
      <c r="E70" s="66">
        <f t="shared" si="5"/>
        <v>1</v>
      </c>
      <c r="F70" s="65">
        <f>VLOOKUP($A70,'Return Data'!$B$7:$R$1700,11,0)</f>
        <v>-4.4257999999999997</v>
      </c>
      <c r="G70" s="66">
        <f t="shared" si="6"/>
        <v>7</v>
      </c>
      <c r="H70" s="65">
        <f>VLOOKUP($A70,'Return Data'!$B$7:$R$1700,12,0)</f>
        <v>1.6722999999999999</v>
      </c>
      <c r="I70" s="66">
        <f t="shared" si="7"/>
        <v>7</v>
      </c>
      <c r="J70" s="65">
        <f>VLOOKUP($A70,'Return Data'!$B$7:$R$1700,13,0)</f>
        <v>-8.5793999999999997</v>
      </c>
      <c r="K70" s="66">
        <f t="shared" si="8"/>
        <v>21</v>
      </c>
      <c r="L70" s="65">
        <f>VLOOKUP($A70,'Return Data'!$B$7:$R$1700,17,0)</f>
        <v>-7.9805999999999999</v>
      </c>
      <c r="M70" s="66">
        <f t="shared" si="9"/>
        <v>54</v>
      </c>
      <c r="N70" s="65"/>
      <c r="O70" s="66"/>
      <c r="P70" s="65"/>
      <c r="Q70" s="66"/>
      <c r="R70" s="65">
        <f>VLOOKUP($A70,'Return Data'!$B$7:$R$1700,16,0)</f>
        <v>-9.5853000000000002</v>
      </c>
      <c r="S70" s="67">
        <f t="shared" si="12"/>
        <v>61</v>
      </c>
    </row>
    <row r="71" spans="1:19" x14ac:dyDescent="0.3">
      <c r="A71" s="63" t="s">
        <v>329</v>
      </c>
      <c r="B71" s="64">
        <f>VLOOKUP($A71,'Return Data'!$B$7:$R$1700,3,0)</f>
        <v>44015</v>
      </c>
      <c r="C71" s="65">
        <f>VLOOKUP($A71,'Return Data'!$B$7:$R$1700,4,0)</f>
        <v>8.2032000000000007</v>
      </c>
      <c r="D71" s="65">
        <f>VLOOKUP($A71,'Return Data'!$B$7:$R$1700,10,0)</f>
        <v>38.364199999999997</v>
      </c>
      <c r="E71" s="66">
        <f t="shared" si="5"/>
        <v>2</v>
      </c>
      <c r="F71" s="65">
        <f>VLOOKUP($A71,'Return Data'!$B$7:$R$1700,11,0)</f>
        <v>-4.0528000000000004</v>
      </c>
      <c r="G71" s="66">
        <f t="shared" si="6"/>
        <v>6</v>
      </c>
      <c r="H71" s="65">
        <f>VLOOKUP($A71,'Return Data'!$B$7:$R$1700,12,0)</f>
        <v>2.8782000000000001</v>
      </c>
      <c r="I71" s="66">
        <f t="shared" si="7"/>
        <v>4</v>
      </c>
      <c r="J71" s="65">
        <f>VLOOKUP($A71,'Return Data'!$B$7:$R$1700,13,0)</f>
        <v>-6.7446999999999999</v>
      </c>
      <c r="K71" s="66">
        <f t="shared" si="8"/>
        <v>19</v>
      </c>
      <c r="L71" s="65">
        <f>VLOOKUP($A71,'Return Data'!$B$7:$R$1700,17,0)</f>
        <v>-6.4416000000000002</v>
      </c>
      <c r="M71" s="66">
        <f t="shared" si="9"/>
        <v>48</v>
      </c>
      <c r="N71" s="65"/>
      <c r="O71" s="66"/>
      <c r="P71" s="65"/>
      <c r="Q71" s="66"/>
      <c r="R71" s="65">
        <f>VLOOKUP($A71,'Return Data'!$B$7:$R$1700,16,0)</f>
        <v>-8.3510000000000009</v>
      </c>
      <c r="S71" s="67">
        <f t="shared" si="12"/>
        <v>60</v>
      </c>
    </row>
    <row r="72" spans="1:19" x14ac:dyDescent="0.3">
      <c r="A72" s="63" t="s">
        <v>330</v>
      </c>
      <c r="B72" s="64">
        <f>VLOOKUP($A72,'Return Data'!$B$7:$R$1700,3,0)</f>
        <v>44015</v>
      </c>
      <c r="C72" s="65">
        <f>VLOOKUP($A72,'Return Data'!$B$7:$R$1700,4,0)</f>
        <v>82.7376</v>
      </c>
      <c r="D72" s="65">
        <f>VLOOKUP($A72,'Return Data'!$B$7:$R$1700,10,0)</f>
        <v>27.587800000000001</v>
      </c>
      <c r="E72" s="66">
        <f t="shared" si="5"/>
        <v>29</v>
      </c>
      <c r="F72" s="65">
        <f>VLOOKUP($A72,'Return Data'!$B$7:$R$1700,11,0)</f>
        <v>-10.775399999999999</v>
      </c>
      <c r="G72" s="66">
        <f t="shared" si="6"/>
        <v>25</v>
      </c>
      <c r="H72" s="65">
        <f>VLOOKUP($A72,'Return Data'!$B$7:$R$1700,12,0)</f>
        <v>-1.4561999999999999</v>
      </c>
      <c r="I72" s="66">
        <f t="shared" si="7"/>
        <v>14</v>
      </c>
      <c r="J72" s="65">
        <f>VLOOKUP($A72,'Return Data'!$B$7:$R$1700,13,0)</f>
        <v>-5.5389999999999997</v>
      </c>
      <c r="K72" s="66">
        <f t="shared" si="8"/>
        <v>16</v>
      </c>
      <c r="L72" s="65">
        <f>VLOOKUP($A72,'Return Data'!$B$7:$R$1700,17,0)</f>
        <v>-0.45689999999999997</v>
      </c>
      <c r="M72" s="66">
        <f t="shared" si="9"/>
        <v>15</v>
      </c>
      <c r="N72" s="65">
        <f>VLOOKUP($A72,'Return Data'!$B$7:$R$1700,14,0)</f>
        <v>1.4323999999999999</v>
      </c>
      <c r="O72" s="66">
        <f t="shared" si="10"/>
        <v>19</v>
      </c>
      <c r="P72" s="65">
        <f>VLOOKUP($A72,'Return Data'!$B$7:$R$1700,15,0)</f>
        <v>4.6143999999999998</v>
      </c>
      <c r="Q72" s="66">
        <f t="shared" si="11"/>
        <v>21</v>
      </c>
      <c r="R72" s="65">
        <f>VLOOKUP($A72,'Return Data'!$B$7:$R$1700,16,0)</f>
        <v>9.5068000000000001</v>
      </c>
      <c r="S72" s="67">
        <f t="shared" si="12"/>
        <v>30</v>
      </c>
    </row>
    <row r="73" spans="1:19" x14ac:dyDescent="0.3">
      <c r="A73" s="63" t="s">
        <v>331</v>
      </c>
      <c r="B73" s="64">
        <f>VLOOKUP($A73,'Return Data'!$B$7:$R$1700,3,0)</f>
        <v>44015</v>
      </c>
      <c r="C73" s="65">
        <f>VLOOKUP($A73,'Return Data'!$B$7:$R$1700,4,0)</f>
        <v>136.657818316564</v>
      </c>
      <c r="D73" s="65">
        <f>VLOOKUP($A73,'Return Data'!$B$7:$R$1700,10,0)</f>
        <v>27.581099999999999</v>
      </c>
      <c r="E73" s="66">
        <f t="shared" ref="E73" si="13">RANK(D73,D$8:D$73,0)</f>
        <v>30</v>
      </c>
      <c r="F73" s="65">
        <f>VLOOKUP($A73,'Return Data'!$B$7:$R$1700,11,0)</f>
        <v>-14.568899999999999</v>
      </c>
      <c r="G73" s="66">
        <f t="shared" ref="G73" si="14">RANK(F73,F$8:F$73,0)</f>
        <v>49</v>
      </c>
      <c r="H73" s="65">
        <f>VLOOKUP($A73,'Return Data'!$B$7:$R$1700,12,0)</f>
        <v>-8.0356000000000005</v>
      </c>
      <c r="I73" s="66">
        <f t="shared" ref="I73" si="15">RANK(H73,H$8:H$73,0)</f>
        <v>40</v>
      </c>
      <c r="J73" s="65">
        <f>VLOOKUP($A73,'Return Data'!$B$7:$R$1700,13,0)</f>
        <v>-13.157400000000001</v>
      </c>
      <c r="K73" s="66">
        <f t="shared" ref="K73" si="16">RANK(J73,J$8:J$73,0)</f>
        <v>48</v>
      </c>
      <c r="L73" s="65">
        <f>VLOOKUP($A73,'Return Data'!$B$7:$R$1700,17,0)</f>
        <v>-3.6659999999999999</v>
      </c>
      <c r="M73" s="66">
        <f t="shared" ref="M73" si="17">RANK(L73,L$8:L$73,0)</f>
        <v>33</v>
      </c>
      <c r="N73" s="65">
        <f>VLOOKUP($A73,'Return Data'!$B$7:$R$1700,14,0)</f>
        <v>-2.7E-2</v>
      </c>
      <c r="O73" s="66">
        <f t="shared" ref="O73" si="18">RANK(N73,N$8:N$73,0)</f>
        <v>26</v>
      </c>
      <c r="P73" s="65">
        <f>VLOOKUP($A73,'Return Data'!$B$7:$R$1700,15,0)</f>
        <v>4.3989000000000003</v>
      </c>
      <c r="Q73" s="66">
        <f t="shared" ref="Q73" si="19">RANK(P73,P$8:P$73,0)</f>
        <v>22</v>
      </c>
      <c r="R73" s="65">
        <f>VLOOKUP($A73,'Return Data'!$B$7:$R$1700,16,0)</f>
        <v>16.338000000000001</v>
      </c>
      <c r="S73" s="67">
        <f t="shared" ref="S73" si="20">RANK(R73,R$8:R$73,0)</f>
        <v>9</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27.175959090909085</v>
      </c>
      <c r="E75" s="74"/>
      <c r="F75" s="75">
        <f>AVERAGE(F8:F73)</f>
        <v>-11.983939393939393</v>
      </c>
      <c r="G75" s="74"/>
      <c r="H75" s="75">
        <f>AVERAGE(H8:H73)</f>
        <v>-6.0527578124999986</v>
      </c>
      <c r="I75" s="74"/>
      <c r="J75" s="75">
        <f>AVERAGE(J8:J73)</f>
        <v>-10.647670312500001</v>
      </c>
      <c r="K75" s="74"/>
      <c r="L75" s="75">
        <f>AVERAGE(L8:L73)</f>
        <v>-3.6431066666666658</v>
      </c>
      <c r="M75" s="74"/>
      <c r="N75" s="75">
        <f>AVERAGE(N8:N73)</f>
        <v>-0.2533588235294118</v>
      </c>
      <c r="O75" s="74"/>
      <c r="P75" s="75">
        <f>AVERAGE(P8:P73)</f>
        <v>4.844548717948717</v>
      </c>
      <c r="Q75" s="74"/>
      <c r="R75" s="75">
        <f>AVERAGE(R8:R73)</f>
        <v>6.1573969696969675</v>
      </c>
      <c r="S75" s="76"/>
    </row>
    <row r="76" spans="1:19" x14ac:dyDescent="0.3">
      <c r="A76" s="73" t="s">
        <v>28</v>
      </c>
      <c r="B76" s="74"/>
      <c r="C76" s="74"/>
      <c r="D76" s="75">
        <f>MIN(D8:D73)</f>
        <v>18.229900000000001</v>
      </c>
      <c r="E76" s="74"/>
      <c r="F76" s="75">
        <f>MIN(F8:F73)</f>
        <v>-24.6829</v>
      </c>
      <c r="G76" s="74"/>
      <c r="H76" s="75">
        <f>MIN(H8:H73)</f>
        <v>-17.0288</v>
      </c>
      <c r="I76" s="74"/>
      <c r="J76" s="75">
        <f>MIN(J8:J73)</f>
        <v>-25.0717</v>
      </c>
      <c r="K76" s="74"/>
      <c r="L76" s="75">
        <f>MIN(L8:L73)</f>
        <v>-19.523800000000001</v>
      </c>
      <c r="M76" s="74"/>
      <c r="N76" s="75">
        <f>MIN(N8:N73)</f>
        <v>-14.4472</v>
      </c>
      <c r="O76" s="74"/>
      <c r="P76" s="75">
        <f>MIN(P8:P73)</f>
        <v>-1.9338</v>
      </c>
      <c r="Q76" s="74"/>
      <c r="R76" s="75">
        <f>MIN(R8:R73)</f>
        <v>-18.2881</v>
      </c>
      <c r="S76" s="76"/>
    </row>
    <row r="77" spans="1:19" ht="15" thickBot="1" x14ac:dyDescent="0.35">
      <c r="A77" s="77" t="s">
        <v>29</v>
      </c>
      <c r="B77" s="78"/>
      <c r="C77" s="78"/>
      <c r="D77" s="79">
        <f>MAX(D8:D73)</f>
        <v>38.792099999999998</v>
      </c>
      <c r="E77" s="78"/>
      <c r="F77" s="79">
        <f>MAX(F8:F73)</f>
        <v>-2.0566</v>
      </c>
      <c r="G77" s="78"/>
      <c r="H77" s="79">
        <f>MAX(H8:H73)</f>
        <v>5.5810000000000004</v>
      </c>
      <c r="I77" s="78"/>
      <c r="J77" s="79">
        <f>MAX(J8:J73)</f>
        <v>6.0884999999999998</v>
      </c>
      <c r="K77" s="78"/>
      <c r="L77" s="79">
        <f>MAX(L8:L73)</f>
        <v>10.5886</v>
      </c>
      <c r="M77" s="78"/>
      <c r="N77" s="79">
        <f>MAX(N8:N73)</f>
        <v>9.2972000000000001</v>
      </c>
      <c r="O77" s="78"/>
      <c r="P77" s="79">
        <f>MAX(P8:P73)</f>
        <v>11.1288</v>
      </c>
      <c r="Q77" s="78"/>
      <c r="R77" s="79">
        <f>MAX(R8:R73)</f>
        <v>22.6434</v>
      </c>
      <c r="S77" s="80"/>
    </row>
    <row r="78" spans="1:19" x14ac:dyDescent="0.3">
      <c r="A78" s="112" t="s">
        <v>433</v>
      </c>
    </row>
    <row r="79" spans="1:19" x14ac:dyDescent="0.3">
      <c r="A79" s="14" t="s">
        <v>340</v>
      </c>
    </row>
  </sheetData>
  <sheetProtection algorithmName="SHA-512" hashValue="C+vA+8h+1iNIKAh2NR4z2bbFBulTtAc+Tyqx+vbakS0TAaSlfX4r/lBqsz7/0qraulzs2nUmNp0AyUbhZBcXrQ==" saltValue="1WkGL/8HbFEHEzXBvbN41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49" t="s">
        <v>347</v>
      </c>
    </row>
    <row r="3" spans="1:18" ht="15" thickBot="1" x14ac:dyDescent="0.35">
      <c r="A3" s="150"/>
      <c r="B3" s="154"/>
      <c r="C3" s="154"/>
      <c r="D3" s="155"/>
      <c r="E3" s="155"/>
      <c r="F3" s="155"/>
      <c r="G3" s="155"/>
      <c r="H3" s="155"/>
      <c r="I3" s="155"/>
      <c r="J3" s="155"/>
      <c r="K3" s="155"/>
      <c r="L3" s="109"/>
      <c r="M3" s="109"/>
      <c r="N3" s="109"/>
      <c r="O3" s="109"/>
      <c r="P3" s="26"/>
      <c r="Q3" s="27"/>
    </row>
    <row r="4" spans="1:18" ht="15" thickBot="1" x14ac:dyDescent="0.35">
      <c r="A4" s="26"/>
      <c r="B4" s="154"/>
      <c r="C4" s="154"/>
      <c r="D4" s="26"/>
      <c r="E4" s="26"/>
      <c r="F4" s="26"/>
      <c r="G4" s="26"/>
      <c r="H4" s="26"/>
      <c r="I4" s="26"/>
      <c r="J4" s="26"/>
      <c r="K4" s="26"/>
      <c r="L4" s="109"/>
      <c r="M4" s="109"/>
      <c r="N4" s="109"/>
      <c r="O4" s="109"/>
      <c r="P4" s="26"/>
      <c r="Q4" s="26"/>
    </row>
    <row r="5" spans="1:18" x14ac:dyDescent="0.3">
      <c r="A5" s="29" t="s">
        <v>346</v>
      </c>
      <c r="B5" s="147" t="s">
        <v>8</v>
      </c>
      <c r="C5" s="147" t="s">
        <v>9</v>
      </c>
      <c r="D5" s="153" t="s">
        <v>47</v>
      </c>
      <c r="E5" s="153"/>
      <c r="F5" s="153" t="s">
        <v>48</v>
      </c>
      <c r="G5" s="153"/>
      <c r="H5" s="153" t="s">
        <v>1</v>
      </c>
      <c r="I5" s="153"/>
      <c r="J5" s="153" t="s">
        <v>2</v>
      </c>
      <c r="K5" s="153"/>
      <c r="L5" s="153" t="s">
        <v>3</v>
      </c>
      <c r="M5" s="153"/>
      <c r="N5" s="153" t="s">
        <v>4</v>
      </c>
      <c r="O5" s="153"/>
      <c r="P5" s="151" t="s">
        <v>46</v>
      </c>
      <c r="Q5" s="152"/>
      <c r="R5" s="12"/>
    </row>
    <row r="6" spans="1:18" x14ac:dyDescent="0.3">
      <c r="A6" s="31" t="s">
        <v>7</v>
      </c>
      <c r="B6" s="148"/>
      <c r="C6" s="148"/>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Data'!$B$7:$R$1700,3,0)</f>
        <v>44015</v>
      </c>
      <c r="C8" s="65">
        <f>VLOOKUP($A8,'Return Data'!$B$7:$R$1700,4,0)</f>
        <v>10.34</v>
      </c>
      <c r="D8" s="65">
        <f>VLOOKUP($A8,'Return Data'!$B$7:$R$1700,8,0)</f>
        <v>3.0907</v>
      </c>
      <c r="E8" s="66">
        <f>RANK(D8,D$8:D$10,0)</f>
        <v>3</v>
      </c>
      <c r="F8" s="65">
        <f>VLOOKUP($A8,'Return Data'!$B$7:$R$1700,9,0)</f>
        <v>4.4443999999999999</v>
      </c>
      <c r="G8" s="66">
        <f t="shared" ref="G8" si="0">RANK(F8,F$8:F$10,0)</f>
        <v>3</v>
      </c>
      <c r="H8" s="65">
        <f>VLOOKUP($A8,'Return Data'!$B$7:$R$1700,10,0)</f>
        <v>19.814599999999999</v>
      </c>
      <c r="I8" s="66">
        <f t="shared" ref="I8" si="1">RANK(H8,H$8:H$10,0)</f>
        <v>3</v>
      </c>
      <c r="J8" s="65"/>
      <c r="K8" s="66"/>
      <c r="L8" s="65"/>
      <c r="M8" s="66"/>
      <c r="N8" s="65"/>
      <c r="O8" s="66"/>
      <c r="P8" s="65">
        <f>VLOOKUP($A8,'Return Data'!$B$7:$R$1700,16,0)</f>
        <v>3.4</v>
      </c>
      <c r="Q8" s="67">
        <f>RANK(P8,P$8:P$10,0)</f>
        <v>2</v>
      </c>
    </row>
    <row r="9" spans="1:18" x14ac:dyDescent="0.3">
      <c r="A9" s="63" t="s">
        <v>49</v>
      </c>
      <c r="B9" s="64">
        <f>VLOOKUP($A9,'Return Data'!$B$7:$R$1700,3,0)</f>
        <v>44015</v>
      </c>
      <c r="C9" s="65">
        <f>VLOOKUP($A9,'Return Data'!$B$7:$R$1700,4,0)</f>
        <v>9.93</v>
      </c>
      <c r="D9" s="65">
        <f>VLOOKUP($A9,'Return Data'!$B$7:$R$1700,8,0)</f>
        <v>3.8702999999999999</v>
      </c>
      <c r="E9" s="66">
        <f t="shared" ref="E9:E10" si="2">RANK(D9,D$8:D$10,0)</f>
        <v>2</v>
      </c>
      <c r="F9" s="65">
        <f>VLOOKUP($A9,'Return Data'!$B$7:$R$1700,9,0)</f>
        <v>5.9764999999999997</v>
      </c>
      <c r="G9" s="66">
        <f t="shared" ref="G9" si="3">RANK(F9,F$8:F$10,0)</f>
        <v>1</v>
      </c>
      <c r="H9" s="65">
        <f>VLOOKUP($A9,'Return Data'!$B$7:$R$1700,10,0)</f>
        <v>30.657900000000001</v>
      </c>
      <c r="I9" s="66">
        <f t="shared" ref="I9:O10" si="4">RANK(H9,H$8:H$10,0)</f>
        <v>1</v>
      </c>
      <c r="J9" s="65">
        <f>VLOOKUP($A9,'Return Data'!$B$7:$R$1700,11,0)</f>
        <v>-7.0225</v>
      </c>
      <c r="K9" s="66">
        <f t="shared" si="4"/>
        <v>1</v>
      </c>
      <c r="L9" s="65">
        <f>VLOOKUP($A9,'Return Data'!$B$7:$R$1700,12,0)</f>
        <v>-1.4881</v>
      </c>
      <c r="M9" s="66">
        <f t="shared" si="4"/>
        <v>1</v>
      </c>
      <c r="N9" s="65"/>
      <c r="O9" s="66"/>
      <c r="P9" s="65">
        <f>VLOOKUP($A9,'Return Data'!$B$7:$R$1700,16,0)</f>
        <v>-0.7</v>
      </c>
      <c r="Q9" s="67">
        <f t="shared" ref="Q9:Q10" si="5">RANK(P9,P$8:P$10,0)</f>
        <v>3</v>
      </c>
    </row>
    <row r="10" spans="1:18" x14ac:dyDescent="0.3">
      <c r="A10" s="63" t="s">
        <v>50</v>
      </c>
      <c r="B10" s="64">
        <f>VLOOKUP($A10,'Return Data'!$B$7:$R$1700,3,0)</f>
        <v>44015</v>
      </c>
      <c r="C10" s="65">
        <f>VLOOKUP($A10,'Return Data'!$B$7:$R$1700,4,0)</f>
        <v>104.3845</v>
      </c>
      <c r="D10" s="65">
        <f>VLOOKUP($A10,'Return Data'!$B$7:$R$1700,8,0)</f>
        <v>4.0332999999999997</v>
      </c>
      <c r="E10" s="66">
        <f t="shared" si="2"/>
        <v>1</v>
      </c>
      <c r="F10" s="65">
        <f>VLOOKUP($A10,'Return Data'!$B$7:$R$1700,9,0)</f>
        <v>5.4256000000000002</v>
      </c>
      <c r="G10" s="66">
        <f t="shared" ref="G10" si="6">RANK(F10,F$8:F$10,0)</f>
        <v>2</v>
      </c>
      <c r="H10" s="65">
        <f>VLOOKUP($A10,'Return Data'!$B$7:$R$1700,10,0)</f>
        <v>29.852900000000002</v>
      </c>
      <c r="I10" s="66">
        <f t="shared" si="4"/>
        <v>2</v>
      </c>
      <c r="J10" s="65">
        <f>VLOOKUP($A10,'Return Data'!$B$7:$R$1700,11,0)</f>
        <v>-13.163500000000001</v>
      </c>
      <c r="K10" s="66">
        <f t="shared" si="4"/>
        <v>2</v>
      </c>
      <c r="L10" s="65">
        <f>VLOOKUP($A10,'Return Data'!$B$7:$R$1700,12,0)</f>
        <v>-7.2392000000000003</v>
      </c>
      <c r="M10" s="66">
        <f t="shared" si="4"/>
        <v>2</v>
      </c>
      <c r="N10" s="65">
        <f>VLOOKUP($A10,'Return Data'!$B$7:$R$1700,13,0)</f>
        <v>-8.7950999999999997</v>
      </c>
      <c r="O10" s="66">
        <f t="shared" si="4"/>
        <v>1</v>
      </c>
      <c r="P10" s="65">
        <f>VLOOKUP($A10,'Return Data'!$B$7:$R$1700,16,0)</f>
        <v>10.832800000000001</v>
      </c>
      <c r="Q10" s="67">
        <f t="shared" si="5"/>
        <v>1</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3.6647666666666665</v>
      </c>
      <c r="E12" s="74"/>
      <c r="F12" s="75">
        <f>AVERAGE(F8:F10)</f>
        <v>5.282166666666666</v>
      </c>
      <c r="G12" s="74"/>
      <c r="H12" s="75">
        <f>AVERAGE(H8:H10)</f>
        <v>26.775133333333333</v>
      </c>
      <c r="I12" s="74"/>
      <c r="J12" s="75">
        <f>AVERAGE(J8:J10)</f>
        <v>-10.093</v>
      </c>
      <c r="K12" s="74"/>
      <c r="L12" s="75">
        <f>AVERAGE(L8:L10)</f>
        <v>-4.3636499999999998</v>
      </c>
      <c r="M12" s="74"/>
      <c r="N12" s="75">
        <f>AVERAGE(N8:N10)</f>
        <v>-8.7950999999999997</v>
      </c>
      <c r="O12" s="74"/>
      <c r="P12" s="75">
        <f>AVERAGE(P8:P10)</f>
        <v>4.5109333333333339</v>
      </c>
      <c r="Q12" s="76"/>
    </row>
    <row r="13" spans="1:18" x14ac:dyDescent="0.3">
      <c r="A13" s="73" t="s">
        <v>28</v>
      </c>
      <c r="B13" s="74"/>
      <c r="C13" s="74"/>
      <c r="D13" s="75">
        <f>MIN(D8:D10)</f>
        <v>3.0907</v>
      </c>
      <c r="E13" s="74"/>
      <c r="F13" s="75">
        <f>MIN(F8:F10)</f>
        <v>4.4443999999999999</v>
      </c>
      <c r="G13" s="74"/>
      <c r="H13" s="75">
        <f>MIN(H8:H10)</f>
        <v>19.814599999999999</v>
      </c>
      <c r="I13" s="74"/>
      <c r="J13" s="75">
        <f>MIN(J8:J10)</f>
        <v>-13.163500000000001</v>
      </c>
      <c r="K13" s="74"/>
      <c r="L13" s="75">
        <f>MIN(L8:L10)</f>
        <v>-7.2392000000000003</v>
      </c>
      <c r="M13" s="74"/>
      <c r="N13" s="75">
        <f>MIN(N8:N10)</f>
        <v>-8.7950999999999997</v>
      </c>
      <c r="O13" s="74"/>
      <c r="P13" s="75">
        <f>MIN(P8:P10)</f>
        <v>-0.7</v>
      </c>
      <c r="Q13" s="76"/>
    </row>
    <row r="14" spans="1:18" ht="15" thickBot="1" x14ac:dyDescent="0.35">
      <c r="A14" s="77" t="s">
        <v>29</v>
      </c>
      <c r="B14" s="78"/>
      <c r="C14" s="78"/>
      <c r="D14" s="79">
        <f>MAX(D8:D10)</f>
        <v>4.0332999999999997</v>
      </c>
      <c r="E14" s="78"/>
      <c r="F14" s="79">
        <f>MAX(F8:F10)</f>
        <v>5.9764999999999997</v>
      </c>
      <c r="G14" s="78"/>
      <c r="H14" s="79">
        <f>MAX(H8:H10)</f>
        <v>30.657900000000001</v>
      </c>
      <c r="I14" s="78"/>
      <c r="J14" s="79">
        <f>MAX(J8:J10)</f>
        <v>-7.0225</v>
      </c>
      <c r="K14" s="78"/>
      <c r="L14" s="79">
        <f>MAX(L8:L10)</f>
        <v>-1.4881</v>
      </c>
      <c r="M14" s="78"/>
      <c r="N14" s="79">
        <f>MAX(N8:N10)</f>
        <v>-8.7950999999999997</v>
      </c>
      <c r="O14" s="78"/>
      <c r="P14" s="79">
        <f>MAX(P8:P10)</f>
        <v>10.832800000000001</v>
      </c>
      <c r="Q14" s="80"/>
    </row>
    <row r="15" spans="1:18" x14ac:dyDescent="0.3">
      <c r="A15" s="112" t="s">
        <v>433</v>
      </c>
    </row>
    <row r="16" spans="1:18" x14ac:dyDescent="0.3">
      <c r="A16" s="14" t="s">
        <v>340</v>
      </c>
    </row>
    <row r="17" spans="1:1" x14ac:dyDescent="0.3">
      <c r="A17" s="112"/>
    </row>
    <row r="18" spans="1:1" ht="15" customHeight="1" x14ac:dyDescent="0.3"/>
  </sheetData>
  <sheetProtection algorithmName="SHA-512" hashValue="bNmhioqqq7ktTO5t6V1PZkSVaC8SMlCVqezPeOoltmJnfjMqun48lih7hFd2TlbwybO0lsfQ/vQh7Ts/GciwBw==" saltValue="INqakiW+h+UopV/z+DTG1g==" spinCount="100000" sheet="1" objects="1" scenarios="1"/>
  <mergeCells count="16">
    <mergeCell ref="P5:Q5"/>
    <mergeCell ref="B3:B4"/>
    <mergeCell ref="C3:C4"/>
    <mergeCell ref="D3:E3"/>
    <mergeCell ref="F3:G3"/>
    <mergeCell ref="H3:I3"/>
    <mergeCell ref="J3:K3"/>
    <mergeCell ref="L5:M5"/>
    <mergeCell ref="N5:O5"/>
    <mergeCell ref="A2:A3"/>
    <mergeCell ref="D5:E5"/>
    <mergeCell ref="F5:G5"/>
    <mergeCell ref="H5:I5"/>
    <mergeCell ref="J5:K5"/>
    <mergeCell ref="B5:B6"/>
    <mergeCell ref="C5:C6"/>
  </mergeCells>
  <hyperlinks>
    <hyperlink ref="A2" location="Index!A1" display="Back To Index" xr:uid="{00000000-0004-0000-0500-000000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49" t="s">
        <v>347</v>
      </c>
    </row>
    <row r="3" spans="1:17" ht="15" thickBot="1" x14ac:dyDescent="0.35">
      <c r="A3" s="150"/>
      <c r="B3" s="154"/>
      <c r="C3" s="154"/>
      <c r="D3" s="155"/>
      <c r="E3" s="155"/>
      <c r="F3" s="155"/>
      <c r="G3" s="155"/>
      <c r="H3" s="155"/>
      <c r="I3" s="155"/>
      <c r="J3" s="155"/>
      <c r="K3" s="155"/>
      <c r="L3" s="26"/>
      <c r="M3" s="27"/>
    </row>
    <row r="4" spans="1:17" ht="15" thickBot="1" x14ac:dyDescent="0.35">
      <c r="A4" s="26"/>
      <c r="B4" s="154"/>
      <c r="C4" s="154"/>
      <c r="D4" s="26"/>
      <c r="E4" s="26"/>
      <c r="F4" s="26"/>
      <c r="G4" s="26"/>
      <c r="H4" s="26"/>
      <c r="I4" s="26"/>
      <c r="J4" s="26"/>
      <c r="K4" s="26"/>
      <c r="L4" s="26"/>
      <c r="M4" s="26"/>
    </row>
    <row r="5" spans="1:17" x14ac:dyDescent="0.3">
      <c r="A5" s="29" t="s">
        <v>345</v>
      </c>
      <c r="B5" s="147" t="s">
        <v>8</v>
      </c>
      <c r="C5" s="147" t="s">
        <v>9</v>
      </c>
      <c r="D5" s="153" t="s">
        <v>47</v>
      </c>
      <c r="E5" s="153"/>
      <c r="F5" s="153" t="s">
        <v>48</v>
      </c>
      <c r="G5" s="153"/>
      <c r="H5" s="153" t="s">
        <v>1</v>
      </c>
      <c r="I5" s="153"/>
      <c r="J5" s="153" t="s">
        <v>2</v>
      </c>
      <c r="K5" s="153"/>
      <c r="L5" s="153" t="s">
        <v>3</v>
      </c>
      <c r="M5" s="153"/>
      <c r="N5" s="153" t="s">
        <v>4</v>
      </c>
      <c r="O5" s="153"/>
      <c r="P5" s="151" t="s">
        <v>46</v>
      </c>
      <c r="Q5" s="152"/>
    </row>
    <row r="6" spans="1:17" x14ac:dyDescent="0.3">
      <c r="A6" s="31" t="s">
        <v>7</v>
      </c>
      <c r="B6" s="148"/>
      <c r="C6" s="148"/>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Data'!$B$7:$R$1700,3,0)</f>
        <v>44015</v>
      </c>
      <c r="C8" s="65">
        <f>VLOOKUP($A8,'Return Data'!$B$7:$R$1700,4,0)</f>
        <v>10.27</v>
      </c>
      <c r="D8" s="65">
        <f>VLOOKUP($A8,'Return Data'!$B$7:$R$1700,8,0)</f>
        <v>3.0089999999999999</v>
      </c>
      <c r="E8" s="66">
        <f>RANK(D8,D$8:D$10,0)</f>
        <v>3</v>
      </c>
      <c r="F8" s="65">
        <f>VLOOKUP($A8,'Return Data'!$B$7:$R$1700,9,0)</f>
        <v>4.2640000000000002</v>
      </c>
      <c r="G8" s="66">
        <f t="shared" ref="G8:G10" si="0">RANK(F8,F$8:F$10,0)</f>
        <v>3</v>
      </c>
      <c r="H8" s="65">
        <f>VLOOKUP($A8,'Return Data'!$B$7:$R$1700,10,0)</f>
        <v>19.279900000000001</v>
      </c>
      <c r="I8" s="66">
        <f t="shared" ref="I8" si="1">RANK(H8,H$8:H$10,0)</f>
        <v>3</v>
      </c>
      <c r="J8" s="65"/>
      <c r="K8" s="66"/>
      <c r="L8" s="65"/>
      <c r="M8" s="66"/>
      <c r="N8" s="65"/>
      <c r="O8" s="66"/>
      <c r="P8" s="65">
        <f>VLOOKUP($A8,'Return Data'!$B$7:$R$1700,16,0)</f>
        <v>2.7</v>
      </c>
      <c r="Q8" s="67">
        <f>RANK(P8,P$8:P$10,0)</f>
        <v>2</v>
      </c>
    </row>
    <row r="9" spans="1:17" x14ac:dyDescent="0.3">
      <c r="A9" s="63" t="s">
        <v>51</v>
      </c>
      <c r="B9" s="64">
        <f>VLOOKUP($A9,'Return Data'!$B$7:$R$1700,3,0)</f>
        <v>44015</v>
      </c>
      <c r="C9" s="65">
        <f>VLOOKUP($A9,'Return Data'!$B$7:$R$1700,4,0)</f>
        <v>9.8800000000000008</v>
      </c>
      <c r="D9" s="65">
        <f>VLOOKUP($A9,'Return Data'!$B$7:$R$1700,8,0)</f>
        <v>3.8906000000000001</v>
      </c>
      <c r="E9" s="66">
        <f t="shared" ref="E9:E10" si="2">RANK(D9,D$8:D$10,0)</f>
        <v>2</v>
      </c>
      <c r="F9" s="65">
        <f>VLOOKUP($A9,'Return Data'!$B$7:$R$1700,9,0)</f>
        <v>5.8949999999999996</v>
      </c>
      <c r="G9" s="66">
        <f t="shared" si="0"/>
        <v>1</v>
      </c>
      <c r="H9" s="65">
        <f>VLOOKUP($A9,'Return Data'!$B$7:$R$1700,10,0)</f>
        <v>30.5152</v>
      </c>
      <c r="I9" s="66">
        <f t="shared" ref="I9:O10" si="3">RANK(H9,H$8:H$10,0)</f>
        <v>1</v>
      </c>
      <c r="J9" s="65">
        <f>VLOOKUP($A9,'Return Data'!$B$7:$R$1700,11,0)</f>
        <v>-7.23</v>
      </c>
      <c r="K9" s="66">
        <f t="shared" si="3"/>
        <v>1</v>
      </c>
      <c r="L9" s="65">
        <f>VLOOKUP($A9,'Return Data'!$B$7:$R$1700,12,0)</f>
        <v>-1.8868</v>
      </c>
      <c r="M9" s="66">
        <f t="shared" si="3"/>
        <v>1</v>
      </c>
      <c r="N9" s="65"/>
      <c r="O9" s="66"/>
      <c r="P9" s="65">
        <f>VLOOKUP($A9,'Return Data'!$B$7:$R$1700,16,0)</f>
        <v>-1.2</v>
      </c>
      <c r="Q9" s="67">
        <f t="shared" ref="Q9:Q10" si="4">RANK(P9,P$8:P$10,0)</f>
        <v>3</v>
      </c>
    </row>
    <row r="10" spans="1:17" x14ac:dyDescent="0.3">
      <c r="A10" s="63" t="s">
        <v>52</v>
      </c>
      <c r="B10" s="64">
        <f>VLOOKUP($A10,'Return Data'!$B$7:$R$1700,3,0)</f>
        <v>44015</v>
      </c>
      <c r="C10" s="65">
        <f>VLOOKUP($A10,'Return Data'!$B$7:$R$1700,4,0)</f>
        <v>434.965497661754</v>
      </c>
      <c r="D10" s="65">
        <f>VLOOKUP($A10,'Return Data'!$B$7:$R$1700,8,0)</f>
        <v>4.0010000000000003</v>
      </c>
      <c r="E10" s="66">
        <f t="shared" si="2"/>
        <v>1</v>
      </c>
      <c r="F10" s="65">
        <f>VLOOKUP($A10,'Return Data'!$B$7:$R$1700,9,0)</f>
        <v>5.3518999999999997</v>
      </c>
      <c r="G10" s="66">
        <f t="shared" si="0"/>
        <v>2</v>
      </c>
      <c r="H10" s="65">
        <f>VLOOKUP($A10,'Return Data'!$B$7:$R$1700,10,0)</f>
        <v>29.571899999999999</v>
      </c>
      <c r="I10" s="66">
        <f t="shared" si="3"/>
        <v>2</v>
      </c>
      <c r="J10" s="65">
        <f>VLOOKUP($A10,'Return Data'!$B$7:$R$1700,11,0)</f>
        <v>-13.5229</v>
      </c>
      <c r="K10" s="66">
        <f t="shared" si="3"/>
        <v>2</v>
      </c>
      <c r="L10" s="65">
        <f>VLOOKUP($A10,'Return Data'!$B$7:$R$1700,12,0)</f>
        <v>-7.8098000000000001</v>
      </c>
      <c r="M10" s="66">
        <f t="shared" si="3"/>
        <v>2</v>
      </c>
      <c r="N10" s="65">
        <f>VLOOKUP($A10,'Return Data'!$B$7:$R$1700,13,0)</f>
        <v>-9.5365000000000002</v>
      </c>
      <c r="O10" s="66">
        <f t="shared" si="3"/>
        <v>1</v>
      </c>
      <c r="P10" s="65">
        <f>VLOOKUP($A10,'Return Data'!$B$7:$R$1700,16,0)</f>
        <v>13.6311</v>
      </c>
      <c r="Q10" s="67">
        <f t="shared" si="4"/>
        <v>1</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3.6335333333333337</v>
      </c>
      <c r="E12" s="74"/>
      <c r="F12" s="75">
        <f>AVERAGE(F8:F10)</f>
        <v>5.1703000000000001</v>
      </c>
      <c r="G12" s="74"/>
      <c r="H12" s="75">
        <f>AVERAGE(H8:H10)</f>
        <v>26.455666666666669</v>
      </c>
      <c r="I12" s="74"/>
      <c r="J12" s="75">
        <f>AVERAGE(J8:J10)</f>
        <v>-10.37645</v>
      </c>
      <c r="K12" s="74"/>
      <c r="L12" s="75">
        <f>AVERAGE(L8:L10)</f>
        <v>-4.8483000000000001</v>
      </c>
      <c r="M12" s="74"/>
      <c r="N12" s="75">
        <f>AVERAGE(N8:N10)</f>
        <v>-9.5365000000000002</v>
      </c>
      <c r="O12" s="74"/>
      <c r="P12" s="75">
        <f>AVERAGE(P8:P10)</f>
        <v>5.0437000000000003</v>
      </c>
      <c r="Q12" s="76"/>
    </row>
    <row r="13" spans="1:17" x14ac:dyDescent="0.3">
      <c r="A13" s="73" t="s">
        <v>28</v>
      </c>
      <c r="B13" s="74"/>
      <c r="C13" s="74"/>
      <c r="D13" s="75">
        <f>MIN(D8:D10)</f>
        <v>3.0089999999999999</v>
      </c>
      <c r="E13" s="74"/>
      <c r="F13" s="75">
        <f>MIN(F8:F10)</f>
        <v>4.2640000000000002</v>
      </c>
      <c r="G13" s="74"/>
      <c r="H13" s="75">
        <f>MIN(H8:H10)</f>
        <v>19.279900000000001</v>
      </c>
      <c r="I13" s="74"/>
      <c r="J13" s="75">
        <f>MIN(J8:J10)</f>
        <v>-13.5229</v>
      </c>
      <c r="K13" s="74"/>
      <c r="L13" s="75">
        <f>MIN(L8:L10)</f>
        <v>-7.8098000000000001</v>
      </c>
      <c r="M13" s="74"/>
      <c r="N13" s="75">
        <f>MIN(N8:N10)</f>
        <v>-9.5365000000000002</v>
      </c>
      <c r="O13" s="74"/>
      <c r="P13" s="75">
        <f>MIN(P8:P10)</f>
        <v>-1.2</v>
      </c>
      <c r="Q13" s="76"/>
    </row>
    <row r="14" spans="1:17" ht="15" thickBot="1" x14ac:dyDescent="0.35">
      <c r="A14" s="77" t="s">
        <v>29</v>
      </c>
      <c r="B14" s="78"/>
      <c r="C14" s="78"/>
      <c r="D14" s="79">
        <f>MAX(D8:D10)</f>
        <v>4.0010000000000003</v>
      </c>
      <c r="E14" s="78"/>
      <c r="F14" s="79">
        <f>MAX(F8:F10)</f>
        <v>5.8949999999999996</v>
      </c>
      <c r="G14" s="78"/>
      <c r="H14" s="79">
        <f>MAX(H8:H10)</f>
        <v>30.5152</v>
      </c>
      <c r="I14" s="78"/>
      <c r="J14" s="79">
        <f>MAX(J8:J10)</f>
        <v>-7.23</v>
      </c>
      <c r="K14" s="78"/>
      <c r="L14" s="79">
        <f>MAX(L8:L10)</f>
        <v>-1.8868</v>
      </c>
      <c r="M14" s="78"/>
      <c r="N14" s="79">
        <f>MAX(N8:N10)</f>
        <v>-9.5365000000000002</v>
      </c>
      <c r="O14" s="78"/>
      <c r="P14" s="79">
        <f>MAX(P8:P10)</f>
        <v>13.6311</v>
      </c>
      <c r="Q14" s="80"/>
    </row>
    <row r="15" spans="1:17" x14ac:dyDescent="0.3">
      <c r="A15" s="112" t="s">
        <v>433</v>
      </c>
    </row>
    <row r="16" spans="1:17" x14ac:dyDescent="0.3">
      <c r="A16" s="14" t="s">
        <v>340</v>
      </c>
    </row>
  </sheetData>
  <sheetProtection algorithmName="SHA-512" hashValue="ZyHniPSHT3SKjLgZa87J0CJyYz8tNuws5c+B5wuporN1UgEKfkxe3lXKCP3xnUNVQx8MF81xHOUWeROOcsO/WA==" saltValue="MufLD0y5jXEpDEv40wy3MQ==" spinCount="100000" sheet="1" objects="1" scenarios="1"/>
  <mergeCells count="16">
    <mergeCell ref="A2:A3"/>
    <mergeCell ref="L5:M5"/>
    <mergeCell ref="B3:B4"/>
    <mergeCell ref="C3:C4"/>
    <mergeCell ref="D3:E3"/>
    <mergeCell ref="F3:G3"/>
    <mergeCell ref="H3:I3"/>
    <mergeCell ref="D5:E5"/>
    <mergeCell ref="F5:G5"/>
    <mergeCell ref="H5:I5"/>
    <mergeCell ref="J5:K5"/>
    <mergeCell ref="N5:O5"/>
    <mergeCell ref="P5:Q5"/>
    <mergeCell ref="J3:K3"/>
    <mergeCell ref="B5:B6"/>
    <mergeCell ref="C5:C6"/>
  </mergeCells>
  <hyperlinks>
    <hyperlink ref="A2" location="Index!A1" display="Back To Index" xr:uid="{00000000-0004-0000-06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Data'!$B$7:$R$1700,3,0)</f>
        <v>44015</v>
      </c>
      <c r="C8" s="65">
        <f>VLOOKUP($A8,'Return Data'!$B$7:$R$1700,4,0)</f>
        <v>39.539299999999997</v>
      </c>
      <c r="D8" s="65">
        <f>VLOOKUP($A8,'Return Data'!$B$7:$R$1700,10,0)</f>
        <v>25.451899999999998</v>
      </c>
      <c r="E8" s="66">
        <f>RANK(D8,D$8:D$23,0)</f>
        <v>13</v>
      </c>
      <c r="F8" s="65">
        <f>VLOOKUP($A8,'Return Data'!$B$7:$R$1700,11,0)</f>
        <v>-16.1891</v>
      </c>
      <c r="G8" s="66">
        <f>RANK(F8,F$8:F$23,0)</f>
        <v>13</v>
      </c>
      <c r="H8" s="65">
        <f>VLOOKUP($A8,'Return Data'!$B$7:$R$1700,12,0)</f>
        <v>-11.627800000000001</v>
      </c>
      <c r="I8" s="66">
        <f>RANK(H8,H$8:H$23,0)</f>
        <v>14</v>
      </c>
      <c r="J8" s="65">
        <f>VLOOKUP($A8,'Return Data'!$B$7:$R$1700,13,0)</f>
        <v>-22.0397</v>
      </c>
      <c r="K8" s="66">
        <f>RANK(J8,J$8:J$23,0)</f>
        <v>15</v>
      </c>
      <c r="L8" s="65">
        <f>VLOOKUP($A8,'Return Data'!$B$7:$R$1700,17,0)</f>
        <v>-15.6839</v>
      </c>
      <c r="M8" s="66">
        <f>RANK(L8,L$8:L$23,0)</f>
        <v>12</v>
      </c>
      <c r="N8" s="65">
        <f>VLOOKUP($A8,'Return Data'!$B$7:$R$1700,14,0)</f>
        <v>-9.2469000000000001</v>
      </c>
      <c r="O8" s="66">
        <f>RANK(N8,N$8:N$23,0)</f>
        <v>12</v>
      </c>
      <c r="P8" s="65">
        <f>VLOOKUP($A8,'Return Data'!$B$7:$R$1700,15,0)</f>
        <v>0.77539999999999998</v>
      </c>
      <c r="Q8" s="66">
        <f>RANK(P8,P$8:P$23,0)</f>
        <v>11</v>
      </c>
      <c r="R8" s="65">
        <f>VLOOKUP($A8,'Return Data'!$B$7:$R$1700,16,0)</f>
        <v>11.848699999999999</v>
      </c>
      <c r="S8" s="67">
        <f>RANK(R8,R$8:R$23,0)</f>
        <v>8</v>
      </c>
    </row>
    <row r="9" spans="1:20" x14ac:dyDescent="0.3">
      <c r="A9" s="63" t="s">
        <v>31</v>
      </c>
      <c r="B9" s="64">
        <f>VLOOKUP($A9,'Return Data'!$B$7:$R$1700,3,0)</f>
        <v>44015</v>
      </c>
      <c r="C9" s="65">
        <f>VLOOKUP($A9,'Return Data'!$B$7:$R$1700,4,0)</f>
        <v>243.09299999999999</v>
      </c>
      <c r="D9" s="65">
        <f>VLOOKUP($A9,'Return Data'!$B$7:$R$1700,10,0)</f>
        <v>29.788</v>
      </c>
      <c r="E9" s="66">
        <f t="shared" ref="E9:E23" si="0">RANK(D9,D$8:D$23,0)</f>
        <v>6</v>
      </c>
      <c r="F9" s="65">
        <f>VLOOKUP($A9,'Return Data'!$B$7:$R$1700,11,0)</f>
        <v>-15.7311</v>
      </c>
      <c r="G9" s="66">
        <f t="shared" ref="G9:G23" si="1">RANK(F9,F$8:F$23,0)</f>
        <v>12</v>
      </c>
      <c r="H9" s="65">
        <f>VLOOKUP($A9,'Return Data'!$B$7:$R$1700,12,0)</f>
        <v>-10.5717</v>
      </c>
      <c r="I9" s="66">
        <f t="shared" ref="I9:I23" si="2">RANK(H9,H$8:H$23,0)</f>
        <v>13</v>
      </c>
      <c r="J9" s="65">
        <f>VLOOKUP($A9,'Return Data'!$B$7:$R$1700,13,0)</f>
        <v>-16.776599999999998</v>
      </c>
      <c r="K9" s="66">
        <f t="shared" ref="K9:K23" si="3">RANK(J9,J$8:J$23,0)</f>
        <v>12</v>
      </c>
      <c r="L9" s="65">
        <f>VLOOKUP($A9,'Return Data'!$B$7:$R$1700,17,0)</f>
        <v>-7.9264999999999999</v>
      </c>
      <c r="M9" s="66">
        <f t="shared" ref="M9:M23" si="4">RANK(L9,L$8:L$23,0)</f>
        <v>8</v>
      </c>
      <c r="N9" s="65">
        <f>VLOOKUP($A9,'Return Data'!$B$7:$R$1700,14,0)</f>
        <v>-1.5762</v>
      </c>
      <c r="O9" s="66">
        <f t="shared" ref="O9:O23" si="5">RANK(N9,N$8:N$23,0)</f>
        <v>6</v>
      </c>
      <c r="P9" s="65">
        <f>VLOOKUP($A9,'Return Data'!$B$7:$R$1700,15,0)</f>
        <v>3.8035000000000001</v>
      </c>
      <c r="Q9" s="66">
        <f t="shared" ref="Q9:Q23" si="6">RANK(P9,P$8:P$23,0)</f>
        <v>5</v>
      </c>
      <c r="R9" s="65">
        <f>VLOOKUP($A9,'Return Data'!$B$7:$R$1700,16,0)</f>
        <v>12.829000000000001</v>
      </c>
      <c r="S9" s="67">
        <f t="shared" ref="S9:S23" si="7">RANK(R9,R$8:R$23,0)</f>
        <v>6</v>
      </c>
    </row>
    <row r="10" spans="1:20" x14ac:dyDescent="0.3">
      <c r="A10" s="63" t="s">
        <v>32</v>
      </c>
      <c r="B10" s="64">
        <f>VLOOKUP($A10,'Return Data'!$B$7:$R$1700,3,0)</f>
        <v>44015</v>
      </c>
      <c r="C10" s="65">
        <f>VLOOKUP($A10,'Return Data'!$B$7:$R$1700,4,0)</f>
        <v>136.63</v>
      </c>
      <c r="D10" s="65">
        <f>VLOOKUP($A10,'Return Data'!$B$7:$R$1700,10,0)</f>
        <v>33.349600000000002</v>
      </c>
      <c r="E10" s="66">
        <f t="shared" si="0"/>
        <v>2</v>
      </c>
      <c r="F10" s="65">
        <f>VLOOKUP($A10,'Return Data'!$B$7:$R$1700,11,0)</f>
        <v>-4.7343000000000002</v>
      </c>
      <c r="G10" s="66">
        <f t="shared" si="1"/>
        <v>1</v>
      </c>
      <c r="H10" s="65">
        <f>VLOOKUP($A10,'Return Data'!$B$7:$R$1700,12,0)</f>
        <v>-0.53149999999999997</v>
      </c>
      <c r="I10" s="66">
        <f t="shared" si="2"/>
        <v>1</v>
      </c>
      <c r="J10" s="65">
        <f>VLOOKUP($A10,'Return Data'!$B$7:$R$1700,13,0)</f>
        <v>-7.3819999999999997</v>
      </c>
      <c r="K10" s="66">
        <f t="shared" si="3"/>
        <v>3</v>
      </c>
      <c r="L10" s="65">
        <f>VLOOKUP($A10,'Return Data'!$B$7:$R$1700,17,0)</f>
        <v>-2.2018</v>
      </c>
      <c r="M10" s="66">
        <f t="shared" si="4"/>
        <v>2</v>
      </c>
      <c r="N10" s="65">
        <f>VLOOKUP($A10,'Return Data'!$B$7:$R$1700,14,0)</f>
        <v>0.8629</v>
      </c>
      <c r="O10" s="66">
        <f t="shared" si="5"/>
        <v>2</v>
      </c>
      <c r="P10" s="65">
        <f>VLOOKUP($A10,'Return Data'!$B$7:$R$1700,15,0)</f>
        <v>3.4958999999999998</v>
      </c>
      <c r="Q10" s="66">
        <f t="shared" si="6"/>
        <v>7</v>
      </c>
      <c r="R10" s="65">
        <f>VLOOKUP($A10,'Return Data'!$B$7:$R$1700,16,0)</f>
        <v>17.8857</v>
      </c>
      <c r="S10" s="67">
        <f t="shared" si="7"/>
        <v>1</v>
      </c>
    </row>
    <row r="11" spans="1:20" x14ac:dyDescent="0.3">
      <c r="A11" s="63" t="s">
        <v>33</v>
      </c>
      <c r="B11" s="64">
        <f>VLOOKUP($A11,'Return Data'!$B$7:$R$1700,3,0)</f>
        <v>44015</v>
      </c>
      <c r="C11" s="65">
        <f>VLOOKUP($A11,'Return Data'!$B$7:$R$1700,4,0)</f>
        <v>9.25</v>
      </c>
      <c r="D11" s="65">
        <f>VLOOKUP($A11,'Return Data'!$B$7:$R$1700,10,0)</f>
        <v>26.539000000000001</v>
      </c>
      <c r="E11" s="66">
        <f t="shared" si="0"/>
        <v>12</v>
      </c>
      <c r="F11" s="65">
        <f>VLOOKUP($A11,'Return Data'!$B$7:$R$1700,11,0)</f>
        <v>-11.9048</v>
      </c>
      <c r="G11" s="66">
        <f t="shared" si="1"/>
        <v>7</v>
      </c>
      <c r="H11" s="65">
        <f>VLOOKUP($A11,'Return Data'!$B$7:$R$1700,12,0)</f>
        <v>-7.1284999999999998</v>
      </c>
      <c r="I11" s="66">
        <f t="shared" si="2"/>
        <v>8</v>
      </c>
      <c r="J11" s="65">
        <f>VLOOKUP($A11,'Return Data'!$B$7:$R$1700,13,0)</f>
        <v>-12.4053</v>
      </c>
      <c r="K11" s="66">
        <f t="shared" si="3"/>
        <v>9</v>
      </c>
      <c r="L11" s="65"/>
      <c r="M11" s="66"/>
      <c r="N11" s="65"/>
      <c r="O11" s="66"/>
      <c r="P11" s="65"/>
      <c r="Q11" s="66"/>
      <c r="R11" s="65">
        <f>VLOOKUP($A11,'Return Data'!$B$7:$R$1700,16,0)</f>
        <v>-4.0807000000000002</v>
      </c>
      <c r="S11" s="67">
        <f t="shared" si="7"/>
        <v>15</v>
      </c>
    </row>
    <row r="12" spans="1:20" x14ac:dyDescent="0.3">
      <c r="A12" s="63" t="s">
        <v>34</v>
      </c>
      <c r="B12" s="64">
        <f>VLOOKUP($A12,'Return Data'!$B$7:$R$1700,3,0)</f>
        <v>44015</v>
      </c>
      <c r="C12" s="65">
        <f>VLOOKUP($A12,'Return Data'!$B$7:$R$1700,4,0)</f>
        <v>38.36</v>
      </c>
      <c r="D12" s="65">
        <f>VLOOKUP($A12,'Return Data'!$B$7:$R$1700,10,0)</f>
        <v>33.938499999999998</v>
      </c>
      <c r="E12" s="66">
        <f t="shared" si="0"/>
        <v>1</v>
      </c>
      <c r="F12" s="65">
        <f>VLOOKUP($A12,'Return Data'!$B$7:$R$1700,11,0)</f>
        <v>-20.5139</v>
      </c>
      <c r="G12" s="66">
        <f t="shared" si="1"/>
        <v>16</v>
      </c>
      <c r="H12" s="65">
        <f>VLOOKUP($A12,'Return Data'!$B$7:$R$1700,12,0)</f>
        <v>-14.9634</v>
      </c>
      <c r="I12" s="66">
        <f t="shared" si="2"/>
        <v>16</v>
      </c>
      <c r="J12" s="65">
        <f>VLOOKUP($A12,'Return Data'!$B$7:$R$1700,13,0)</f>
        <v>-24.3094</v>
      </c>
      <c r="K12" s="66">
        <f t="shared" si="3"/>
        <v>16</v>
      </c>
      <c r="L12" s="65">
        <f>VLOOKUP($A12,'Return Data'!$B$7:$R$1700,17,0)</f>
        <v>-15.0746</v>
      </c>
      <c r="M12" s="66">
        <f t="shared" si="4"/>
        <v>11</v>
      </c>
      <c r="N12" s="65">
        <f>VLOOKUP($A12,'Return Data'!$B$7:$R$1700,14,0)</f>
        <v>-7.5613000000000001</v>
      </c>
      <c r="O12" s="66">
        <f t="shared" si="5"/>
        <v>11</v>
      </c>
      <c r="P12" s="65">
        <f>VLOOKUP($A12,'Return Data'!$B$7:$R$1700,15,0)</f>
        <v>0.89570000000000005</v>
      </c>
      <c r="Q12" s="66">
        <f t="shared" si="6"/>
        <v>10</v>
      </c>
      <c r="R12" s="65">
        <f>VLOOKUP($A12,'Return Data'!$B$7:$R$1700,16,0)</f>
        <v>11.5189</v>
      </c>
      <c r="S12" s="67">
        <f t="shared" si="7"/>
        <v>9</v>
      </c>
    </row>
    <row r="13" spans="1:20" x14ac:dyDescent="0.3">
      <c r="A13" s="63" t="s">
        <v>35</v>
      </c>
      <c r="B13" s="64">
        <f>VLOOKUP($A13,'Return Data'!$B$7:$R$1700,3,0)</f>
        <v>44015</v>
      </c>
      <c r="C13" s="65">
        <f>VLOOKUP($A13,'Return Data'!$B$7:$R$1700,4,0)</f>
        <v>10.411799999999999</v>
      </c>
      <c r="D13" s="65">
        <f>VLOOKUP($A13,'Return Data'!$B$7:$R$1700,10,0)</f>
        <v>24.111000000000001</v>
      </c>
      <c r="E13" s="66">
        <f t="shared" si="0"/>
        <v>15</v>
      </c>
      <c r="F13" s="65">
        <f>VLOOKUP($A13,'Return Data'!$B$7:$R$1700,11,0)</f>
        <v>-11.945</v>
      </c>
      <c r="G13" s="66">
        <f t="shared" si="1"/>
        <v>8</v>
      </c>
      <c r="H13" s="65">
        <f>VLOOKUP($A13,'Return Data'!$B$7:$R$1700,12,0)</f>
        <v>-6.5410000000000004</v>
      </c>
      <c r="I13" s="66">
        <f t="shared" si="2"/>
        <v>5</v>
      </c>
      <c r="J13" s="65">
        <f>VLOOKUP($A13,'Return Data'!$B$7:$R$1700,13,0)</f>
        <v>-11.954700000000001</v>
      </c>
      <c r="K13" s="66">
        <f t="shared" si="3"/>
        <v>8</v>
      </c>
      <c r="L13" s="65">
        <f>VLOOKUP($A13,'Return Data'!$B$7:$R$1700,17,0)</f>
        <v>-8.3537999999999997</v>
      </c>
      <c r="M13" s="66">
        <f t="shared" si="4"/>
        <v>9</v>
      </c>
      <c r="N13" s="65">
        <f>VLOOKUP($A13,'Return Data'!$B$7:$R$1700,14,0)</f>
        <v>-7.5111999999999997</v>
      </c>
      <c r="O13" s="66">
        <f t="shared" si="5"/>
        <v>10</v>
      </c>
      <c r="P13" s="65"/>
      <c r="Q13" s="66"/>
      <c r="R13" s="65">
        <f>VLOOKUP($A13,'Return Data'!$B$7:$R$1700,16,0)</f>
        <v>0.83989999999999998</v>
      </c>
      <c r="S13" s="67">
        <f t="shared" si="7"/>
        <v>12</v>
      </c>
    </row>
    <row r="14" spans="1:20" x14ac:dyDescent="0.3">
      <c r="A14" s="63" t="s">
        <v>36</v>
      </c>
      <c r="B14" s="64">
        <f>VLOOKUP($A14,'Return Data'!$B$7:$R$1700,3,0)</f>
        <v>44015</v>
      </c>
      <c r="C14" s="65">
        <f>VLOOKUP($A14,'Return Data'!$B$7:$R$1700,4,0)</f>
        <v>234.221256975638</v>
      </c>
      <c r="D14" s="65">
        <f>VLOOKUP($A14,'Return Data'!$B$7:$R$1700,10,0)</f>
        <v>27.813199999999998</v>
      </c>
      <c r="E14" s="66">
        <f t="shared" si="0"/>
        <v>11</v>
      </c>
      <c r="F14" s="65">
        <f>VLOOKUP($A14,'Return Data'!$B$7:$R$1700,11,0)</f>
        <v>-13.9293</v>
      </c>
      <c r="G14" s="66">
        <f t="shared" si="1"/>
        <v>10</v>
      </c>
      <c r="H14" s="65">
        <f>VLOOKUP($A14,'Return Data'!$B$7:$R$1700,12,0)</f>
        <v>-9.5351999999999997</v>
      </c>
      <c r="I14" s="66">
        <f t="shared" si="2"/>
        <v>11</v>
      </c>
      <c r="J14" s="65">
        <f>VLOOKUP($A14,'Return Data'!$B$7:$R$1700,13,0)</f>
        <v>-10.075200000000001</v>
      </c>
      <c r="K14" s="66">
        <f t="shared" si="3"/>
        <v>7</v>
      </c>
      <c r="L14" s="65">
        <f>VLOOKUP($A14,'Return Data'!$B$7:$R$1700,17,0)</f>
        <v>-2.9866000000000001</v>
      </c>
      <c r="M14" s="66">
        <f t="shared" si="4"/>
        <v>3</v>
      </c>
      <c r="N14" s="65">
        <f>VLOOKUP($A14,'Return Data'!$B$7:$R$1700,14,0)</f>
        <v>-8.5099999999999995E-2</v>
      </c>
      <c r="O14" s="66">
        <f t="shared" si="5"/>
        <v>4</v>
      </c>
      <c r="P14" s="65">
        <f>VLOOKUP($A14,'Return Data'!$B$7:$R$1700,15,0)</f>
        <v>5.5730000000000004</v>
      </c>
      <c r="Q14" s="66">
        <f t="shared" si="6"/>
        <v>2</v>
      </c>
      <c r="R14" s="65">
        <f>VLOOKUP($A14,'Return Data'!$B$7:$R$1700,16,0)</f>
        <v>14.6272</v>
      </c>
      <c r="S14" s="67">
        <f t="shared" si="7"/>
        <v>3</v>
      </c>
    </row>
    <row r="15" spans="1:20" x14ac:dyDescent="0.3">
      <c r="A15" s="63" t="s">
        <v>37</v>
      </c>
      <c r="B15" s="64">
        <f>VLOOKUP($A15,'Return Data'!$B$7:$R$1700,3,0)</f>
        <v>44015</v>
      </c>
      <c r="C15" s="65">
        <f>VLOOKUP($A15,'Return Data'!$B$7:$R$1700,4,0)</f>
        <v>31.378</v>
      </c>
      <c r="D15" s="65">
        <f>VLOOKUP($A15,'Return Data'!$B$7:$R$1700,10,0)</f>
        <v>33.3078</v>
      </c>
      <c r="E15" s="66">
        <f t="shared" si="0"/>
        <v>3</v>
      </c>
      <c r="F15" s="65">
        <f>VLOOKUP($A15,'Return Data'!$B$7:$R$1700,11,0)</f>
        <v>-13.9268</v>
      </c>
      <c r="G15" s="66">
        <f t="shared" si="1"/>
        <v>9</v>
      </c>
      <c r="H15" s="65">
        <f>VLOOKUP($A15,'Return Data'!$B$7:$R$1700,12,0)</f>
        <v>-7.0308999999999999</v>
      </c>
      <c r="I15" s="66">
        <f t="shared" si="2"/>
        <v>7</v>
      </c>
      <c r="J15" s="65">
        <f>VLOOKUP($A15,'Return Data'!$B$7:$R$1700,13,0)</f>
        <v>-14.1669</v>
      </c>
      <c r="K15" s="66">
        <f t="shared" si="3"/>
        <v>11</v>
      </c>
      <c r="L15" s="65">
        <f>VLOOKUP($A15,'Return Data'!$B$7:$R$1700,17,0)</f>
        <v>-5.3826999999999998</v>
      </c>
      <c r="M15" s="66">
        <f t="shared" si="4"/>
        <v>6</v>
      </c>
      <c r="N15" s="65">
        <f>VLOOKUP($A15,'Return Data'!$B$7:$R$1700,14,0)</f>
        <v>-3.0589</v>
      </c>
      <c r="O15" s="66">
        <f t="shared" si="5"/>
        <v>8</v>
      </c>
      <c r="P15" s="65">
        <f>VLOOKUP($A15,'Return Data'!$B$7:$R$1700,15,0)</f>
        <v>4.9965000000000002</v>
      </c>
      <c r="Q15" s="66">
        <f t="shared" si="6"/>
        <v>3</v>
      </c>
      <c r="R15" s="65">
        <f>VLOOKUP($A15,'Return Data'!$B$7:$R$1700,16,0)</f>
        <v>11.5169</v>
      </c>
      <c r="S15" s="67">
        <f t="shared" si="7"/>
        <v>10</v>
      </c>
    </row>
    <row r="16" spans="1:20" x14ac:dyDescent="0.3">
      <c r="A16" s="63" t="s">
        <v>38</v>
      </c>
      <c r="B16" s="64">
        <f>VLOOKUP($A16,'Return Data'!$B$7:$R$1700,3,0)</f>
        <v>44015</v>
      </c>
      <c r="C16" s="65">
        <f>VLOOKUP($A16,'Return Data'!$B$7:$R$1700,4,0)</f>
        <v>65.3249</v>
      </c>
      <c r="D16" s="65">
        <f>VLOOKUP($A16,'Return Data'!$B$7:$R$1700,10,0)</f>
        <v>29.396699999999999</v>
      </c>
      <c r="E16" s="66">
        <f t="shared" si="0"/>
        <v>8</v>
      </c>
      <c r="F16" s="65">
        <f>VLOOKUP($A16,'Return Data'!$B$7:$R$1700,11,0)</f>
        <v>-13.979699999999999</v>
      </c>
      <c r="G16" s="66">
        <f t="shared" si="1"/>
        <v>11</v>
      </c>
      <c r="H16" s="65">
        <f>VLOOKUP($A16,'Return Data'!$B$7:$R$1700,12,0)</f>
        <v>-8.5017999999999994</v>
      </c>
      <c r="I16" s="66">
        <f t="shared" si="2"/>
        <v>10</v>
      </c>
      <c r="J16" s="65">
        <f>VLOOKUP($A16,'Return Data'!$B$7:$R$1700,13,0)</f>
        <v>-13.572900000000001</v>
      </c>
      <c r="K16" s="66">
        <f t="shared" si="3"/>
        <v>10</v>
      </c>
      <c r="L16" s="65">
        <f>VLOOKUP($A16,'Return Data'!$B$7:$R$1700,17,0)</f>
        <v>-3.5619000000000001</v>
      </c>
      <c r="M16" s="66">
        <f t="shared" si="4"/>
        <v>4</v>
      </c>
      <c r="N16" s="65">
        <f>VLOOKUP($A16,'Return Data'!$B$7:$R$1700,14,0)</f>
        <v>0.186</v>
      </c>
      <c r="O16" s="66">
        <f t="shared" si="5"/>
        <v>3</v>
      </c>
      <c r="P16" s="65">
        <f>VLOOKUP($A16,'Return Data'!$B$7:$R$1700,15,0)</f>
        <v>4.0015999999999998</v>
      </c>
      <c r="Q16" s="66">
        <f t="shared" si="6"/>
        <v>4</v>
      </c>
      <c r="R16" s="65">
        <f>VLOOKUP($A16,'Return Data'!$B$7:$R$1700,16,0)</f>
        <v>13.2537</v>
      </c>
      <c r="S16" s="67">
        <f t="shared" si="7"/>
        <v>5</v>
      </c>
    </row>
    <row r="17" spans="1:19" x14ac:dyDescent="0.3">
      <c r="A17" s="63" t="s">
        <v>39</v>
      </c>
      <c r="B17" s="64">
        <f>VLOOKUP($A17,'Return Data'!$B$7:$R$1700,3,0)</f>
        <v>44015</v>
      </c>
      <c r="C17" s="65">
        <f>VLOOKUP($A17,'Return Data'!$B$7:$R$1700,4,0)</f>
        <v>44.99</v>
      </c>
      <c r="D17" s="65">
        <f>VLOOKUP($A17,'Return Data'!$B$7:$R$1700,10,0)</f>
        <v>28.7636</v>
      </c>
      <c r="E17" s="66">
        <f t="shared" si="0"/>
        <v>10</v>
      </c>
      <c r="F17" s="65">
        <f>VLOOKUP($A17,'Return Data'!$B$7:$R$1700,11,0)</f>
        <v>-16.250900000000001</v>
      </c>
      <c r="G17" s="66">
        <f t="shared" si="1"/>
        <v>14</v>
      </c>
      <c r="H17" s="65">
        <f>VLOOKUP($A17,'Return Data'!$B$7:$R$1700,12,0)</f>
        <v>-10.521100000000001</v>
      </c>
      <c r="I17" s="66">
        <f t="shared" si="2"/>
        <v>12</v>
      </c>
      <c r="J17" s="65">
        <f>VLOOKUP($A17,'Return Data'!$B$7:$R$1700,13,0)</f>
        <v>-19.314900000000002</v>
      </c>
      <c r="K17" s="66">
        <f t="shared" si="3"/>
        <v>13</v>
      </c>
      <c r="L17" s="65">
        <f>VLOOKUP($A17,'Return Data'!$B$7:$R$1700,17,0)</f>
        <v>-7.3743999999999996</v>
      </c>
      <c r="M17" s="66">
        <f t="shared" si="4"/>
        <v>7</v>
      </c>
      <c r="N17" s="65">
        <f>VLOOKUP($A17,'Return Data'!$B$7:$R$1700,14,0)</f>
        <v>-3.0137999999999998</v>
      </c>
      <c r="O17" s="66">
        <f t="shared" si="5"/>
        <v>7</v>
      </c>
      <c r="P17" s="65">
        <f>VLOOKUP($A17,'Return Data'!$B$7:$R$1700,15,0)</f>
        <v>2.7643</v>
      </c>
      <c r="Q17" s="66">
        <f t="shared" si="6"/>
        <v>8</v>
      </c>
      <c r="R17" s="65">
        <f>VLOOKUP($A17,'Return Data'!$B$7:$R$1700,16,0)</f>
        <v>10.860799999999999</v>
      </c>
      <c r="S17" s="67">
        <f t="shared" si="7"/>
        <v>11</v>
      </c>
    </row>
    <row r="18" spans="1:19" x14ac:dyDescent="0.3">
      <c r="A18" s="63" t="s">
        <v>40</v>
      </c>
      <c r="B18" s="64">
        <f>VLOOKUP($A18,'Return Data'!$B$7:$R$1700,3,0)</f>
        <v>44015</v>
      </c>
      <c r="C18" s="65">
        <f>VLOOKUP($A18,'Return Data'!$B$7:$R$1700,4,0)</f>
        <v>123.6618</v>
      </c>
      <c r="D18" s="65">
        <f>VLOOKUP($A18,'Return Data'!$B$7:$R$1700,10,0)</f>
        <v>31.365500000000001</v>
      </c>
      <c r="E18" s="66">
        <f t="shared" si="0"/>
        <v>5</v>
      </c>
      <c r="F18" s="65">
        <f>VLOOKUP($A18,'Return Data'!$B$7:$R$1700,11,0)</f>
        <v>-11.022399999999999</v>
      </c>
      <c r="G18" s="66">
        <f t="shared" si="1"/>
        <v>5</v>
      </c>
      <c r="H18" s="65">
        <f>VLOOKUP($A18,'Return Data'!$B$7:$R$1700,12,0)</f>
        <v>-5.9183000000000003</v>
      </c>
      <c r="I18" s="66">
        <f t="shared" si="2"/>
        <v>4</v>
      </c>
      <c r="J18" s="65">
        <f>VLOOKUP($A18,'Return Data'!$B$7:$R$1700,13,0)</f>
        <v>-9.1524000000000001</v>
      </c>
      <c r="K18" s="66">
        <f t="shared" si="3"/>
        <v>6</v>
      </c>
      <c r="L18" s="65">
        <f>VLOOKUP($A18,'Return Data'!$B$7:$R$1700,17,0)</f>
        <v>-4.2861000000000002</v>
      </c>
      <c r="M18" s="66">
        <f t="shared" si="4"/>
        <v>5</v>
      </c>
      <c r="N18" s="65">
        <f>VLOOKUP($A18,'Return Data'!$B$7:$R$1700,14,0)</f>
        <v>-0.1336</v>
      </c>
      <c r="O18" s="66">
        <f t="shared" si="5"/>
        <v>5</v>
      </c>
      <c r="P18" s="65">
        <f>VLOOKUP($A18,'Return Data'!$B$7:$R$1700,15,0)</f>
        <v>6.7595999999999998</v>
      </c>
      <c r="Q18" s="66">
        <f t="shared" si="6"/>
        <v>1</v>
      </c>
      <c r="R18" s="65">
        <f>VLOOKUP($A18,'Return Data'!$B$7:$R$1700,16,0)</f>
        <v>16.996099999999998</v>
      </c>
      <c r="S18" s="67">
        <f t="shared" si="7"/>
        <v>2</v>
      </c>
    </row>
    <row r="19" spans="1:19" x14ac:dyDescent="0.3">
      <c r="A19" s="63" t="s">
        <v>41</v>
      </c>
      <c r="B19" s="64">
        <f>VLOOKUP($A19,'Return Data'!$B$7:$R$1700,3,0)</f>
        <v>44015</v>
      </c>
      <c r="C19" s="65">
        <f>VLOOKUP($A19,'Return Data'!$B$7:$R$1700,4,0)</f>
        <v>9.2405000000000008</v>
      </c>
      <c r="D19" s="65">
        <f>VLOOKUP($A19,'Return Data'!$B$7:$R$1700,10,0)</f>
        <v>24.447800000000001</v>
      </c>
      <c r="E19" s="66">
        <f t="shared" si="0"/>
        <v>14</v>
      </c>
      <c r="F19" s="65">
        <f>VLOOKUP($A19,'Return Data'!$B$7:$R$1700,11,0)</f>
        <v>-11.8954</v>
      </c>
      <c r="G19" s="66">
        <f t="shared" si="1"/>
        <v>6</v>
      </c>
      <c r="H19" s="65">
        <f>VLOOKUP($A19,'Return Data'!$B$7:$R$1700,12,0)</f>
        <v>-7.3243999999999998</v>
      </c>
      <c r="I19" s="66">
        <f t="shared" si="2"/>
        <v>9</v>
      </c>
      <c r="J19" s="65">
        <f>VLOOKUP($A19,'Return Data'!$B$7:$R$1700,13,0)</f>
        <v>-7.4793000000000003</v>
      </c>
      <c r="K19" s="66">
        <f t="shared" si="3"/>
        <v>4</v>
      </c>
      <c r="L19" s="65"/>
      <c r="M19" s="66"/>
      <c r="N19" s="65"/>
      <c r="O19" s="66"/>
      <c r="P19" s="65"/>
      <c r="Q19" s="66"/>
      <c r="R19" s="65">
        <f>VLOOKUP($A19,'Return Data'!$B$7:$R$1700,16,0)</f>
        <v>-3.9199000000000002</v>
      </c>
      <c r="S19" s="67">
        <f t="shared" si="7"/>
        <v>14</v>
      </c>
    </row>
    <row r="20" spans="1:19" x14ac:dyDescent="0.3">
      <c r="A20" s="63" t="s">
        <v>42</v>
      </c>
      <c r="B20" s="64">
        <f>VLOOKUP($A20,'Return Data'!$B$7:$R$1700,3,0)</f>
        <v>44015</v>
      </c>
      <c r="C20" s="65">
        <f>VLOOKUP($A20,'Return Data'!$B$7:$R$1700,4,0)</f>
        <v>9.0373000000000001</v>
      </c>
      <c r="D20" s="65">
        <f>VLOOKUP($A20,'Return Data'!$B$7:$R$1700,10,0)</f>
        <v>23.387899999999998</v>
      </c>
      <c r="E20" s="66">
        <f t="shared" si="0"/>
        <v>16</v>
      </c>
      <c r="F20" s="65">
        <f>VLOOKUP($A20,'Return Data'!$B$7:$R$1700,11,0)</f>
        <v>-11.002000000000001</v>
      </c>
      <c r="G20" s="66">
        <f t="shared" si="1"/>
        <v>4</v>
      </c>
      <c r="H20" s="65">
        <f>VLOOKUP($A20,'Return Data'!$B$7:$R$1700,12,0)</f>
        <v>-6.5970000000000004</v>
      </c>
      <c r="I20" s="66">
        <f t="shared" si="2"/>
        <v>6</v>
      </c>
      <c r="J20" s="65">
        <f>VLOOKUP($A20,'Return Data'!$B$7:$R$1700,13,0)</f>
        <v>-6.5448000000000004</v>
      </c>
      <c r="K20" s="66">
        <f t="shared" si="3"/>
        <v>2</v>
      </c>
      <c r="L20" s="65"/>
      <c r="M20" s="66"/>
      <c r="N20" s="65"/>
      <c r="O20" s="66"/>
      <c r="P20" s="65"/>
      <c r="Q20" s="66"/>
      <c r="R20" s="65">
        <f>VLOOKUP($A20,'Return Data'!$B$7:$R$1700,16,0)</f>
        <v>-5.1413000000000002</v>
      </c>
      <c r="S20" s="67">
        <f t="shared" si="7"/>
        <v>16</v>
      </c>
    </row>
    <row r="21" spans="1:19" x14ac:dyDescent="0.3">
      <c r="A21" s="63" t="s">
        <v>43</v>
      </c>
      <c r="B21" s="64">
        <f>VLOOKUP($A21,'Return Data'!$B$7:$R$1700,3,0)</f>
        <v>44015</v>
      </c>
      <c r="C21" s="65">
        <f>VLOOKUP($A21,'Return Data'!$B$7:$R$1700,4,0)</f>
        <v>198.97210000000001</v>
      </c>
      <c r="D21" s="65">
        <f>VLOOKUP($A21,'Return Data'!$B$7:$R$1700,10,0)</f>
        <v>29.169899999999998</v>
      </c>
      <c r="E21" s="66">
        <f t="shared" si="0"/>
        <v>9</v>
      </c>
      <c r="F21" s="65">
        <f>VLOOKUP($A21,'Return Data'!$B$7:$R$1700,11,0)</f>
        <v>-19.274999999999999</v>
      </c>
      <c r="G21" s="66">
        <f t="shared" si="1"/>
        <v>15</v>
      </c>
      <c r="H21" s="65">
        <f>VLOOKUP($A21,'Return Data'!$B$7:$R$1700,12,0)</f>
        <v>-12.219200000000001</v>
      </c>
      <c r="I21" s="66">
        <f t="shared" si="2"/>
        <v>15</v>
      </c>
      <c r="J21" s="65">
        <f>VLOOKUP($A21,'Return Data'!$B$7:$R$1700,13,0)</f>
        <v>-20.83</v>
      </c>
      <c r="K21" s="66">
        <f t="shared" si="3"/>
        <v>14</v>
      </c>
      <c r="L21" s="65">
        <f>VLOOKUP($A21,'Return Data'!$B$7:$R$1700,17,0)</f>
        <v>-11.218400000000001</v>
      </c>
      <c r="M21" s="66">
        <f t="shared" si="4"/>
        <v>10</v>
      </c>
      <c r="N21" s="65">
        <f>VLOOKUP($A21,'Return Data'!$B$7:$R$1700,14,0)</f>
        <v>-6.3479999999999999</v>
      </c>
      <c r="O21" s="66">
        <f t="shared" si="5"/>
        <v>9</v>
      </c>
      <c r="P21" s="65">
        <f>VLOOKUP($A21,'Return Data'!$B$7:$R$1700,15,0)</f>
        <v>1.0829</v>
      </c>
      <c r="Q21" s="66">
        <f t="shared" si="6"/>
        <v>9</v>
      </c>
      <c r="R21" s="65">
        <f>VLOOKUP($A21,'Return Data'!$B$7:$R$1700,16,0)</f>
        <v>14.4209</v>
      </c>
      <c r="S21" s="67">
        <f t="shared" si="7"/>
        <v>4</v>
      </c>
    </row>
    <row r="22" spans="1:19" x14ac:dyDescent="0.3">
      <c r="A22" s="63" t="s">
        <v>44</v>
      </c>
      <c r="B22" s="64">
        <f>VLOOKUP($A22,'Return Data'!$B$7:$R$1700,3,0)</f>
        <v>44015</v>
      </c>
      <c r="C22" s="65">
        <f>VLOOKUP($A22,'Return Data'!$B$7:$R$1700,4,0)</f>
        <v>9.84</v>
      </c>
      <c r="D22" s="65">
        <f>VLOOKUP($A22,'Return Data'!$B$7:$R$1700,10,0)</f>
        <v>32.614600000000003</v>
      </c>
      <c r="E22" s="66">
        <f t="shared" si="0"/>
        <v>4</v>
      </c>
      <c r="F22" s="65">
        <f>VLOOKUP($A22,'Return Data'!$B$7:$R$1700,11,0)</f>
        <v>-9.3923000000000005</v>
      </c>
      <c r="G22" s="66">
        <f t="shared" si="1"/>
        <v>2</v>
      </c>
      <c r="H22" s="65">
        <f>VLOOKUP($A22,'Return Data'!$B$7:$R$1700,12,0)</f>
        <v>-1.6982999999999999</v>
      </c>
      <c r="I22" s="66">
        <f t="shared" si="2"/>
        <v>2</v>
      </c>
      <c r="J22" s="65">
        <f>VLOOKUP($A22,'Return Data'!$B$7:$R$1700,13,0)</f>
        <v>-8.3798999999999992</v>
      </c>
      <c r="K22" s="66">
        <f t="shared" si="3"/>
        <v>5</v>
      </c>
      <c r="L22" s="65"/>
      <c r="M22" s="66"/>
      <c r="N22" s="65"/>
      <c r="O22" s="66"/>
      <c r="P22" s="65"/>
      <c r="Q22" s="66"/>
      <c r="R22" s="65">
        <f>VLOOKUP($A22,'Return Data'!$B$7:$R$1700,16,0)</f>
        <v>-1.0168999999999999</v>
      </c>
      <c r="S22" s="67">
        <f t="shared" si="7"/>
        <v>13</v>
      </c>
    </row>
    <row r="23" spans="1:19" x14ac:dyDescent="0.3">
      <c r="A23" s="63" t="s">
        <v>45</v>
      </c>
      <c r="B23" s="64">
        <f>VLOOKUP($A23,'Return Data'!$B$7:$R$1700,3,0)</f>
        <v>44015</v>
      </c>
      <c r="C23" s="65">
        <f>VLOOKUP($A23,'Return Data'!$B$7:$R$1700,4,0)</f>
        <v>57.912100000000002</v>
      </c>
      <c r="D23" s="65">
        <f>VLOOKUP($A23,'Return Data'!$B$7:$R$1700,10,0)</f>
        <v>29.4941</v>
      </c>
      <c r="E23" s="66">
        <f t="shared" si="0"/>
        <v>7</v>
      </c>
      <c r="F23" s="65">
        <f>VLOOKUP($A23,'Return Data'!$B$7:$R$1700,11,0)</f>
        <v>-10.7676</v>
      </c>
      <c r="G23" s="66">
        <f t="shared" si="1"/>
        <v>3</v>
      </c>
      <c r="H23" s="65">
        <f>VLOOKUP($A23,'Return Data'!$B$7:$R$1700,12,0)</f>
        <v>-2.3757000000000001</v>
      </c>
      <c r="I23" s="66">
        <f t="shared" si="2"/>
        <v>3</v>
      </c>
      <c r="J23" s="65">
        <f>VLOOKUP($A23,'Return Data'!$B$7:$R$1700,13,0)</f>
        <v>-6.1433</v>
      </c>
      <c r="K23" s="66">
        <f t="shared" si="3"/>
        <v>1</v>
      </c>
      <c r="L23" s="65">
        <f>VLOOKUP($A23,'Return Data'!$B$7:$R$1700,17,0)</f>
        <v>-1.3258000000000001</v>
      </c>
      <c r="M23" s="66">
        <f t="shared" si="4"/>
        <v>1</v>
      </c>
      <c r="N23" s="65">
        <f>VLOOKUP($A23,'Return Data'!$B$7:$R$1700,14,0)</f>
        <v>2.8898000000000001</v>
      </c>
      <c r="O23" s="66">
        <f t="shared" si="5"/>
        <v>1</v>
      </c>
      <c r="P23" s="65">
        <f>VLOOKUP($A23,'Return Data'!$B$7:$R$1700,15,0)</f>
        <v>3.6882999999999999</v>
      </c>
      <c r="Q23" s="66">
        <f t="shared" si="6"/>
        <v>6</v>
      </c>
      <c r="R23" s="65">
        <f>VLOOKUP($A23,'Return Data'!$B$7:$R$1700,16,0)</f>
        <v>12.4533</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28.93369375</v>
      </c>
      <c r="E25" s="74"/>
      <c r="F25" s="75">
        <f>AVERAGE(F8:F23)</f>
        <v>-13.278725</v>
      </c>
      <c r="G25" s="74"/>
      <c r="H25" s="75">
        <f>AVERAGE(H8:H23)</f>
        <v>-7.6928625000000004</v>
      </c>
      <c r="I25" s="74"/>
      <c r="J25" s="75">
        <f>AVERAGE(J8:J23)</f>
        <v>-13.15795625</v>
      </c>
      <c r="K25" s="74"/>
      <c r="L25" s="75">
        <f>AVERAGE(L8:L23)</f>
        <v>-7.1147083333333336</v>
      </c>
      <c r="M25" s="74"/>
      <c r="N25" s="75">
        <f>AVERAGE(N8:N23)</f>
        <v>-2.8830249999999999</v>
      </c>
      <c r="O25" s="74"/>
      <c r="P25" s="75">
        <f>AVERAGE(P8:P23)</f>
        <v>3.4397000000000002</v>
      </c>
      <c r="Q25" s="74"/>
      <c r="R25" s="75">
        <f>AVERAGE(R8:R23)</f>
        <v>8.4307687500000004</v>
      </c>
      <c r="S25" s="76"/>
    </row>
    <row r="26" spans="1:19" x14ac:dyDescent="0.3">
      <c r="A26" s="73" t="s">
        <v>28</v>
      </c>
      <c r="B26" s="74"/>
      <c r="C26" s="74"/>
      <c r="D26" s="75">
        <f>MIN(D8:D23)</f>
        <v>23.387899999999998</v>
      </c>
      <c r="E26" s="74"/>
      <c r="F26" s="75">
        <f>MIN(F8:F23)</f>
        <v>-20.5139</v>
      </c>
      <c r="G26" s="74"/>
      <c r="H26" s="75">
        <f>MIN(H8:H23)</f>
        <v>-14.9634</v>
      </c>
      <c r="I26" s="74"/>
      <c r="J26" s="75">
        <f>MIN(J8:J23)</f>
        <v>-24.3094</v>
      </c>
      <c r="K26" s="74"/>
      <c r="L26" s="75">
        <f>MIN(L8:L23)</f>
        <v>-15.6839</v>
      </c>
      <c r="M26" s="74"/>
      <c r="N26" s="75">
        <f>MIN(N8:N23)</f>
        <v>-9.2469000000000001</v>
      </c>
      <c r="O26" s="74"/>
      <c r="P26" s="75">
        <f>MIN(P8:P23)</f>
        <v>0.77539999999999998</v>
      </c>
      <c r="Q26" s="74"/>
      <c r="R26" s="75">
        <f>MIN(R8:R23)</f>
        <v>-5.1413000000000002</v>
      </c>
      <c r="S26" s="76"/>
    </row>
    <row r="27" spans="1:19" ht="15" thickBot="1" x14ac:dyDescent="0.35">
      <c r="A27" s="77" t="s">
        <v>29</v>
      </c>
      <c r="B27" s="78"/>
      <c r="C27" s="78"/>
      <c r="D27" s="79">
        <f>MAX(D8:D23)</f>
        <v>33.938499999999998</v>
      </c>
      <c r="E27" s="78"/>
      <c r="F27" s="79">
        <f>MAX(F8:F23)</f>
        <v>-4.7343000000000002</v>
      </c>
      <c r="G27" s="78"/>
      <c r="H27" s="79">
        <f>MAX(H8:H23)</f>
        <v>-0.53149999999999997</v>
      </c>
      <c r="I27" s="78"/>
      <c r="J27" s="79">
        <f>MAX(J8:J23)</f>
        <v>-6.1433</v>
      </c>
      <c r="K27" s="78"/>
      <c r="L27" s="79">
        <f>MAX(L8:L23)</f>
        <v>-1.3258000000000001</v>
      </c>
      <c r="M27" s="78"/>
      <c r="N27" s="79">
        <f>MAX(N8:N23)</f>
        <v>2.8898000000000001</v>
      </c>
      <c r="O27" s="78"/>
      <c r="P27" s="79">
        <f>MAX(P8:P23)</f>
        <v>6.7595999999999998</v>
      </c>
      <c r="Q27" s="78"/>
      <c r="R27" s="79">
        <f>MAX(R8:R23)</f>
        <v>17.8857</v>
      </c>
      <c r="S27" s="80"/>
    </row>
    <row r="28" spans="1:19" x14ac:dyDescent="0.3">
      <c r="A28" s="112" t="s">
        <v>433</v>
      </c>
    </row>
    <row r="29" spans="1:19" x14ac:dyDescent="0.3">
      <c r="A29" s="14" t="s">
        <v>340</v>
      </c>
    </row>
  </sheetData>
  <sheetProtection algorithmName="SHA-512" hashValue="aWYh5MdKmWBlxDQLG/KL0T8BeKgcFDoQ27nae2kgGWa6mhx0qlYZA4YbKjV22bEefzTfSrxoMZT0LL9Z1U/4WA==" saltValue="t5PeWU396wyZPhrSjdwAkQ=="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dimension ref="A1:S41"/>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1684</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1478</v>
      </c>
      <c r="B8" s="64">
        <f>VLOOKUP($A8,'Return Data'!$B$7:$R$1700,3,0)</f>
        <v>44015</v>
      </c>
      <c r="C8" s="65">
        <f>VLOOKUP($A8,'Return Data'!$B$7:$R$1700,4,0)</f>
        <v>36.328499999999998</v>
      </c>
      <c r="D8" s="65">
        <f>VLOOKUP($A8,'Return Data'!$B$7:$R$1700,9,0)</f>
        <v>30.600999999999999</v>
      </c>
      <c r="E8" s="66">
        <f t="shared" ref="E8:E35" si="0">RANK(D8,D$8:D$35,0)</f>
        <v>1</v>
      </c>
      <c r="F8" s="65">
        <f>VLOOKUP($A8,'Return Data'!$B$7:$R$1700,10,0)</f>
        <v>19.886700000000001</v>
      </c>
      <c r="G8" s="66">
        <f t="shared" ref="G8:G35" si="1">RANK(F8,F$8:F$35,0)</f>
        <v>1</v>
      </c>
      <c r="H8" s="65">
        <f>VLOOKUP($A8,'Return Data'!$B$7:$R$1700,11,0)</f>
        <v>11.6693</v>
      </c>
      <c r="I8" s="66">
        <f t="shared" ref="I8:I35" si="2">RANK(H8,H$8:H$35,0)</f>
        <v>18</v>
      </c>
      <c r="J8" s="65">
        <f>VLOOKUP($A8,'Return Data'!$B$7:$R$1700,12,0)</f>
        <v>10.1251</v>
      </c>
      <c r="K8" s="66">
        <f t="shared" ref="K8:K35" si="3">RANK(J8,J$8:J$35,0)</f>
        <v>18</v>
      </c>
      <c r="L8" s="65">
        <f>VLOOKUP($A8,'Return Data'!$B$7:$R$1700,13,0)</f>
        <v>10.7134</v>
      </c>
      <c r="M8" s="66">
        <f t="shared" ref="M8:M35" si="4">RANK(L8,L$8:L$35,0)</f>
        <v>18</v>
      </c>
      <c r="N8" s="65">
        <f>VLOOKUP($A8,'Return Data'!$B$7:$R$1700,17,0)</f>
        <v>10.1875</v>
      </c>
      <c r="O8" s="66">
        <f t="shared" ref="O8:O26" si="5">RANK(N8,N$8:N$35,0)</f>
        <v>11</v>
      </c>
      <c r="P8" s="65">
        <f>VLOOKUP($A8,'Return Data'!$B$7:$R$1700,14,0)</f>
        <v>8.5106999999999999</v>
      </c>
      <c r="Q8" s="66">
        <f t="shared" ref="Q8:Q26" si="6">RANK(P8,P$8:P$35,0)</f>
        <v>10</v>
      </c>
      <c r="R8" s="65">
        <f>VLOOKUP($A8,'Return Data'!$B$7:$R$1700,16,0)</f>
        <v>9.6412999999999993</v>
      </c>
      <c r="S8" s="67">
        <f t="shared" ref="S8:S35" si="7">RANK(R8,R$8:R$35,0)</f>
        <v>2</v>
      </c>
    </row>
    <row r="9" spans="1:19" x14ac:dyDescent="0.3">
      <c r="A9" s="82" t="s">
        <v>1479</v>
      </c>
      <c r="B9" s="64">
        <f>VLOOKUP($A9,'Return Data'!$B$7:$R$1700,3,0)</f>
        <v>44015</v>
      </c>
      <c r="C9" s="65">
        <f>VLOOKUP($A9,'Return Data'!$B$7:$R$1700,4,0)</f>
        <v>24.3736</v>
      </c>
      <c r="D9" s="65">
        <f>VLOOKUP($A9,'Return Data'!$B$7:$R$1700,9,0)</f>
        <v>22.9009</v>
      </c>
      <c r="E9" s="66">
        <f t="shared" si="0"/>
        <v>6</v>
      </c>
      <c r="F9" s="65">
        <f>VLOOKUP($A9,'Return Data'!$B$7:$R$1700,10,0)</f>
        <v>17.570499999999999</v>
      </c>
      <c r="G9" s="66">
        <f t="shared" si="1"/>
        <v>9</v>
      </c>
      <c r="H9" s="65">
        <f>VLOOKUP($A9,'Return Data'!$B$7:$R$1700,11,0)</f>
        <v>13.2338</v>
      </c>
      <c r="I9" s="66">
        <f t="shared" si="2"/>
        <v>5</v>
      </c>
      <c r="J9" s="65">
        <f>VLOOKUP($A9,'Return Data'!$B$7:$R$1700,12,0)</f>
        <v>12.1633</v>
      </c>
      <c r="K9" s="66">
        <f t="shared" si="3"/>
        <v>3</v>
      </c>
      <c r="L9" s="65">
        <f>VLOOKUP($A9,'Return Data'!$B$7:$R$1700,13,0)</f>
        <v>12.3263</v>
      </c>
      <c r="M9" s="66">
        <f t="shared" si="4"/>
        <v>3</v>
      </c>
      <c r="N9" s="65">
        <f>VLOOKUP($A9,'Return Data'!$B$7:$R$1700,17,0)</f>
        <v>10.8858</v>
      </c>
      <c r="O9" s="66">
        <f t="shared" si="5"/>
        <v>2</v>
      </c>
      <c r="P9" s="65">
        <f>VLOOKUP($A9,'Return Data'!$B$7:$R$1700,14,0)</f>
        <v>9.1098999999999997</v>
      </c>
      <c r="Q9" s="66">
        <f t="shared" si="6"/>
        <v>1</v>
      </c>
      <c r="R9" s="65">
        <f>VLOOKUP($A9,'Return Data'!$B$7:$R$1700,16,0)</f>
        <v>9.2756000000000007</v>
      </c>
      <c r="S9" s="67">
        <f t="shared" si="7"/>
        <v>5</v>
      </c>
    </row>
    <row r="10" spans="1:19" x14ac:dyDescent="0.3">
      <c r="A10" s="82" t="s">
        <v>1482</v>
      </c>
      <c r="B10" s="64">
        <f>VLOOKUP($A10,'Return Data'!$B$7:$R$1700,3,0)</f>
        <v>44015</v>
      </c>
      <c r="C10" s="65">
        <f>VLOOKUP($A10,'Return Data'!$B$7:$R$1700,4,0)</f>
        <v>23.0928</v>
      </c>
      <c r="D10" s="65">
        <f>VLOOKUP($A10,'Return Data'!$B$7:$R$1700,9,0)</f>
        <v>22.275700000000001</v>
      </c>
      <c r="E10" s="66">
        <f t="shared" si="0"/>
        <v>11</v>
      </c>
      <c r="F10" s="65">
        <f>VLOOKUP($A10,'Return Data'!$B$7:$R$1700,10,0)</f>
        <v>8.0545000000000009</v>
      </c>
      <c r="G10" s="66">
        <f t="shared" si="1"/>
        <v>23</v>
      </c>
      <c r="H10" s="65">
        <f>VLOOKUP($A10,'Return Data'!$B$7:$R$1700,11,0)</f>
        <v>8.8803999999999998</v>
      </c>
      <c r="I10" s="66">
        <f t="shared" si="2"/>
        <v>22</v>
      </c>
      <c r="J10" s="65">
        <f>VLOOKUP($A10,'Return Data'!$B$7:$R$1700,12,0)</f>
        <v>8.9083000000000006</v>
      </c>
      <c r="K10" s="66">
        <f t="shared" si="3"/>
        <v>19</v>
      </c>
      <c r="L10" s="65">
        <f>VLOOKUP($A10,'Return Data'!$B$7:$R$1700,13,0)</f>
        <v>9.3163999999999998</v>
      </c>
      <c r="M10" s="66">
        <f t="shared" si="4"/>
        <v>19</v>
      </c>
      <c r="N10" s="65">
        <f>VLOOKUP($A10,'Return Data'!$B$7:$R$1700,17,0)</f>
        <v>9.2922999999999991</v>
      </c>
      <c r="O10" s="66">
        <f t="shared" si="5"/>
        <v>15</v>
      </c>
      <c r="P10" s="65">
        <f>VLOOKUP($A10,'Return Data'!$B$7:$R$1700,14,0)</f>
        <v>8.4868000000000006</v>
      </c>
      <c r="Q10" s="66">
        <f t="shared" si="6"/>
        <v>11</v>
      </c>
      <c r="R10" s="65">
        <f>VLOOKUP($A10,'Return Data'!$B$7:$R$1700,16,0)</f>
        <v>9.1259999999999994</v>
      </c>
      <c r="S10" s="67">
        <f t="shared" si="7"/>
        <v>7</v>
      </c>
    </row>
    <row r="11" spans="1:19" x14ac:dyDescent="0.3">
      <c r="A11" s="82" t="s">
        <v>1484</v>
      </c>
      <c r="B11" s="64">
        <f>VLOOKUP($A11,'Return Data'!$B$7:$R$1700,3,0)</f>
        <v>44015</v>
      </c>
      <c r="C11" s="65">
        <f>VLOOKUP($A11,'Return Data'!$B$7:$R$1700,4,0)</f>
        <v>24.704599999999999</v>
      </c>
      <c r="D11" s="65">
        <f>VLOOKUP($A11,'Return Data'!$B$7:$R$1700,9,0)</f>
        <v>21.868400000000001</v>
      </c>
      <c r="E11" s="66">
        <f t="shared" si="0"/>
        <v>12</v>
      </c>
      <c r="F11" s="65">
        <f>VLOOKUP($A11,'Return Data'!$B$7:$R$1700,10,0)</f>
        <v>17.7866</v>
      </c>
      <c r="G11" s="66">
        <f t="shared" si="1"/>
        <v>7</v>
      </c>
      <c r="H11" s="65">
        <f>VLOOKUP($A11,'Return Data'!$B$7:$R$1700,11,0)</f>
        <v>12.931800000000001</v>
      </c>
      <c r="I11" s="66">
        <f t="shared" si="2"/>
        <v>10</v>
      </c>
      <c r="J11" s="65">
        <f>VLOOKUP($A11,'Return Data'!$B$7:$R$1700,12,0)</f>
        <v>11.868499999999999</v>
      </c>
      <c r="K11" s="66">
        <f t="shared" si="3"/>
        <v>6</v>
      </c>
      <c r="L11" s="65">
        <f>VLOOKUP($A11,'Return Data'!$B$7:$R$1700,13,0)</f>
        <v>12.2911</v>
      </c>
      <c r="M11" s="66">
        <f t="shared" si="4"/>
        <v>4</v>
      </c>
      <c r="N11" s="65">
        <f>VLOOKUP($A11,'Return Data'!$B$7:$R$1700,17,0)</f>
        <v>9.4749999999999996</v>
      </c>
      <c r="O11" s="66">
        <f t="shared" si="5"/>
        <v>14</v>
      </c>
      <c r="P11" s="65">
        <f>VLOOKUP($A11,'Return Data'!$B$7:$R$1700,14,0)</f>
        <v>8.2249999999999996</v>
      </c>
      <c r="Q11" s="66">
        <f t="shared" si="6"/>
        <v>14</v>
      </c>
      <c r="R11" s="65">
        <f>VLOOKUP($A11,'Return Data'!$B$7:$R$1700,16,0)</f>
        <v>8.7652999999999999</v>
      </c>
      <c r="S11" s="67">
        <f t="shared" si="7"/>
        <v>15</v>
      </c>
    </row>
    <row r="12" spans="1:19" x14ac:dyDescent="0.3">
      <c r="A12" s="82" t="s">
        <v>1485</v>
      </c>
      <c r="B12" s="64">
        <f>VLOOKUP($A12,'Return Data'!$B$7:$R$1700,3,0)</f>
        <v>44015</v>
      </c>
      <c r="C12" s="65">
        <f>VLOOKUP($A12,'Return Data'!$B$7:$R$1700,4,0)</f>
        <v>17.572500000000002</v>
      </c>
      <c r="D12" s="65">
        <f>VLOOKUP($A12,'Return Data'!$B$7:$R$1700,9,0)</f>
        <v>9.7992000000000008</v>
      </c>
      <c r="E12" s="66">
        <f t="shared" si="0"/>
        <v>25</v>
      </c>
      <c r="F12" s="65">
        <f>VLOOKUP($A12,'Return Data'!$B$7:$R$1700,10,0)</f>
        <v>-29.128900000000002</v>
      </c>
      <c r="G12" s="66">
        <f t="shared" si="1"/>
        <v>28</v>
      </c>
      <c r="H12" s="65">
        <f>VLOOKUP($A12,'Return Data'!$B$7:$R$1700,11,0)</f>
        <v>-7.0804</v>
      </c>
      <c r="I12" s="66">
        <f t="shared" si="2"/>
        <v>26</v>
      </c>
      <c r="J12" s="65">
        <f>VLOOKUP($A12,'Return Data'!$B$7:$R$1700,12,0)</f>
        <v>-1.4539</v>
      </c>
      <c r="K12" s="66">
        <f t="shared" si="3"/>
        <v>26</v>
      </c>
      <c r="L12" s="65">
        <f>VLOOKUP($A12,'Return Data'!$B$7:$R$1700,13,0)</f>
        <v>-7.3463000000000003</v>
      </c>
      <c r="M12" s="66">
        <f t="shared" si="4"/>
        <v>28</v>
      </c>
      <c r="N12" s="65">
        <f>VLOOKUP($A12,'Return Data'!$B$7:$R$1700,17,0)</f>
        <v>-6.5674000000000001</v>
      </c>
      <c r="O12" s="66">
        <f t="shared" si="5"/>
        <v>27</v>
      </c>
      <c r="P12" s="65">
        <f>VLOOKUP($A12,'Return Data'!$B$7:$R$1700,14,0)</f>
        <v>-2.6648999999999998</v>
      </c>
      <c r="Q12" s="66">
        <f t="shared" si="6"/>
        <v>26</v>
      </c>
      <c r="R12" s="65">
        <f>VLOOKUP($A12,'Return Data'!$B$7:$R$1700,16,0)</f>
        <v>4.5983000000000001</v>
      </c>
      <c r="S12" s="67">
        <f t="shared" si="7"/>
        <v>27</v>
      </c>
    </row>
    <row r="13" spans="1:19" x14ac:dyDescent="0.3">
      <c r="A13" s="82" t="s">
        <v>1487</v>
      </c>
      <c r="B13" s="64">
        <f>VLOOKUP($A13,'Return Data'!$B$7:$R$1700,3,0)</f>
        <v>44015</v>
      </c>
      <c r="C13" s="65">
        <f>VLOOKUP($A13,'Return Data'!$B$7:$R$1700,4,0)</f>
        <v>20.801500000000001</v>
      </c>
      <c r="D13" s="65">
        <f>VLOOKUP($A13,'Return Data'!$B$7:$R$1700,9,0)</f>
        <v>20.966899999999999</v>
      </c>
      <c r="E13" s="66">
        <f t="shared" si="0"/>
        <v>14</v>
      </c>
      <c r="F13" s="65">
        <f>VLOOKUP($A13,'Return Data'!$B$7:$R$1700,10,0)</f>
        <v>16.207599999999999</v>
      </c>
      <c r="G13" s="66">
        <f t="shared" si="1"/>
        <v>17</v>
      </c>
      <c r="H13" s="65">
        <f>VLOOKUP($A13,'Return Data'!$B$7:$R$1700,11,0)</f>
        <v>12.0726</v>
      </c>
      <c r="I13" s="66">
        <f t="shared" si="2"/>
        <v>14</v>
      </c>
      <c r="J13" s="65">
        <f>VLOOKUP($A13,'Return Data'!$B$7:$R$1700,12,0)</f>
        <v>10.7567</v>
      </c>
      <c r="K13" s="66">
        <f t="shared" si="3"/>
        <v>15</v>
      </c>
      <c r="L13" s="65">
        <f>VLOOKUP($A13,'Return Data'!$B$7:$R$1700,13,0)</f>
        <v>10.833</v>
      </c>
      <c r="M13" s="66">
        <f t="shared" si="4"/>
        <v>17</v>
      </c>
      <c r="N13" s="65">
        <f>VLOOKUP($A13,'Return Data'!$B$7:$R$1700,17,0)</f>
        <v>9.7850000000000001</v>
      </c>
      <c r="O13" s="66">
        <f t="shared" si="5"/>
        <v>13</v>
      </c>
      <c r="P13" s="65">
        <f>VLOOKUP($A13,'Return Data'!$B$7:$R$1700,14,0)</f>
        <v>8.2962000000000007</v>
      </c>
      <c r="Q13" s="66">
        <f t="shared" si="6"/>
        <v>13</v>
      </c>
      <c r="R13" s="65">
        <f>VLOOKUP($A13,'Return Data'!$B$7:$R$1700,16,0)</f>
        <v>8.2254000000000005</v>
      </c>
      <c r="S13" s="67">
        <f t="shared" si="7"/>
        <v>18</v>
      </c>
    </row>
    <row r="14" spans="1:19" x14ac:dyDescent="0.3">
      <c r="A14" s="82" t="s">
        <v>1489</v>
      </c>
      <c r="B14" s="64">
        <f>VLOOKUP($A14,'Return Data'!$B$7:$R$1700,3,0)</f>
        <v>44015</v>
      </c>
      <c r="C14" s="65">
        <f>VLOOKUP($A14,'Return Data'!$B$7:$R$1700,4,0)</f>
        <v>37.472299999999997</v>
      </c>
      <c r="D14" s="65">
        <f>VLOOKUP($A14,'Return Data'!$B$7:$R$1700,9,0)</f>
        <v>17.525300000000001</v>
      </c>
      <c r="E14" s="66">
        <f t="shared" si="0"/>
        <v>21</v>
      </c>
      <c r="F14" s="65">
        <f>VLOOKUP($A14,'Return Data'!$B$7:$R$1700,10,0)</f>
        <v>17.737100000000002</v>
      </c>
      <c r="G14" s="66">
        <f t="shared" si="1"/>
        <v>8</v>
      </c>
      <c r="H14" s="65">
        <f>VLOOKUP($A14,'Return Data'!$B$7:$R$1700,11,0)</f>
        <v>12.485099999999999</v>
      </c>
      <c r="I14" s="66">
        <f t="shared" si="2"/>
        <v>13</v>
      </c>
      <c r="J14" s="65">
        <f>VLOOKUP($A14,'Return Data'!$B$7:$R$1700,12,0)</f>
        <v>11.301600000000001</v>
      </c>
      <c r="K14" s="66">
        <f t="shared" si="3"/>
        <v>13</v>
      </c>
      <c r="L14" s="65">
        <f>VLOOKUP($A14,'Return Data'!$B$7:$R$1700,13,0)</f>
        <v>11.5989</v>
      </c>
      <c r="M14" s="66">
        <f t="shared" si="4"/>
        <v>13</v>
      </c>
      <c r="N14" s="65">
        <f>VLOOKUP($A14,'Return Data'!$B$7:$R$1700,17,0)</f>
        <v>10.472</v>
      </c>
      <c r="O14" s="66">
        <f t="shared" si="5"/>
        <v>9</v>
      </c>
      <c r="P14" s="65">
        <f>VLOOKUP($A14,'Return Data'!$B$7:$R$1700,14,0)</f>
        <v>8.5843000000000007</v>
      </c>
      <c r="Q14" s="66">
        <f t="shared" si="6"/>
        <v>9</v>
      </c>
      <c r="R14" s="65">
        <f>VLOOKUP($A14,'Return Data'!$B$7:$R$1700,16,0)</f>
        <v>9.0434000000000001</v>
      </c>
      <c r="S14" s="67">
        <f t="shared" si="7"/>
        <v>10</v>
      </c>
    </row>
    <row r="15" spans="1:19" x14ac:dyDescent="0.3">
      <c r="A15" s="82" t="s">
        <v>1491</v>
      </c>
      <c r="B15" s="64">
        <f>VLOOKUP($A15,'Return Data'!$B$7:$R$1700,3,0)</f>
        <v>44013</v>
      </c>
      <c r="C15" s="65">
        <f>VLOOKUP($A15,'Return Data'!$B$7:$R$1700,4,0)</f>
        <v>17.182700000000001</v>
      </c>
      <c r="D15" s="65">
        <f>VLOOKUP($A15,'Return Data'!$B$7:$R$1700,9,0)</f>
        <v>-22.203199999999999</v>
      </c>
      <c r="E15" s="66">
        <f t="shared" si="0"/>
        <v>28</v>
      </c>
      <c r="F15" s="65">
        <f>VLOOKUP($A15,'Return Data'!$B$7:$R$1700,10,0)</f>
        <v>2.1263000000000001</v>
      </c>
      <c r="G15" s="66">
        <f t="shared" si="1"/>
        <v>24</v>
      </c>
      <c r="H15" s="65">
        <f>VLOOKUP($A15,'Return Data'!$B$7:$R$1700,11,0)</f>
        <v>6.6092000000000004</v>
      </c>
      <c r="I15" s="66">
        <f t="shared" si="2"/>
        <v>24</v>
      </c>
      <c r="J15" s="65">
        <f>VLOOKUP($A15,'Return Data'!$B$7:$R$1700,12,0)</f>
        <v>7.9378000000000002</v>
      </c>
      <c r="K15" s="66">
        <f t="shared" si="3"/>
        <v>21</v>
      </c>
      <c r="L15" s="65">
        <f>VLOOKUP($A15,'Return Data'!$B$7:$R$1700,13,0)</f>
        <v>8.6312999999999995</v>
      </c>
      <c r="M15" s="66">
        <f t="shared" si="4"/>
        <v>20</v>
      </c>
      <c r="N15" s="65">
        <f>VLOOKUP($A15,'Return Data'!$B$7:$R$1700,17,0)</f>
        <v>3.2141999999999999</v>
      </c>
      <c r="O15" s="66">
        <f t="shared" si="5"/>
        <v>21</v>
      </c>
      <c r="P15" s="65">
        <f>VLOOKUP($A15,'Return Data'!$B$7:$R$1700,14,0)</f>
        <v>4.0823</v>
      </c>
      <c r="Q15" s="66">
        <f t="shared" si="6"/>
        <v>20</v>
      </c>
      <c r="R15" s="65">
        <f>VLOOKUP($A15,'Return Data'!$B$7:$R$1700,16,0)</f>
        <v>4.2779999999999996</v>
      </c>
      <c r="S15" s="67">
        <f t="shared" si="7"/>
        <v>28</v>
      </c>
    </row>
    <row r="16" spans="1:19" x14ac:dyDescent="0.3">
      <c r="A16" s="82" t="s">
        <v>1499</v>
      </c>
      <c r="B16" s="64">
        <f>VLOOKUP($A16,'Return Data'!$B$7:$R$1700,3,0)</f>
        <v>44015</v>
      </c>
      <c r="C16" s="65">
        <f>VLOOKUP($A16,'Return Data'!$B$7:$R$1700,4,0)</f>
        <v>3992.576</v>
      </c>
      <c r="D16" s="65">
        <f>VLOOKUP($A16,'Return Data'!$B$7:$R$1700,9,0)</f>
        <v>9.5112000000000005</v>
      </c>
      <c r="E16" s="66">
        <f t="shared" si="0"/>
        <v>26</v>
      </c>
      <c r="F16" s="65">
        <f>VLOOKUP($A16,'Return Data'!$B$7:$R$1700,10,0)</f>
        <v>-5.8708999999999998</v>
      </c>
      <c r="G16" s="66">
        <f t="shared" si="1"/>
        <v>25</v>
      </c>
      <c r="H16" s="65">
        <f>VLOOKUP($A16,'Return Data'!$B$7:$R$1700,11,0)</f>
        <v>-14.9572</v>
      </c>
      <c r="I16" s="66">
        <f t="shared" si="2"/>
        <v>28</v>
      </c>
      <c r="J16" s="65">
        <f>VLOOKUP($A16,'Return Data'!$B$7:$R$1700,12,0)</f>
        <v>-9.3272999999999993</v>
      </c>
      <c r="K16" s="66">
        <f t="shared" si="3"/>
        <v>28</v>
      </c>
      <c r="L16" s="65">
        <f>VLOOKUP($A16,'Return Data'!$B$7:$R$1700,13,0)</f>
        <v>-5.5212000000000003</v>
      </c>
      <c r="M16" s="66">
        <f t="shared" si="4"/>
        <v>27</v>
      </c>
      <c r="N16" s="65">
        <f>VLOOKUP($A16,'Return Data'!$B$7:$R$1700,17,0)</f>
        <v>1.5817000000000001</v>
      </c>
      <c r="O16" s="66">
        <f t="shared" si="5"/>
        <v>25</v>
      </c>
      <c r="P16" s="65">
        <f>VLOOKUP($A16,'Return Data'!$B$7:$R$1700,14,0)</f>
        <v>3.5226000000000002</v>
      </c>
      <c r="Q16" s="66">
        <f t="shared" si="6"/>
        <v>22</v>
      </c>
      <c r="R16" s="65">
        <f>VLOOKUP($A16,'Return Data'!$B$7:$R$1700,16,0)</f>
        <v>7.6013000000000002</v>
      </c>
      <c r="S16" s="67">
        <f t="shared" si="7"/>
        <v>21</v>
      </c>
    </row>
    <row r="17" spans="1:19" x14ac:dyDescent="0.3">
      <c r="A17" s="82" t="s">
        <v>1501</v>
      </c>
      <c r="B17" s="64">
        <f>VLOOKUP($A17,'Return Data'!$B$7:$R$1700,3,0)</f>
        <v>44015</v>
      </c>
      <c r="C17" s="65">
        <f>VLOOKUP($A17,'Return Data'!$B$7:$R$1700,4,0)</f>
        <v>23.8398</v>
      </c>
      <c r="D17" s="65">
        <f>VLOOKUP($A17,'Return Data'!$B$7:$R$1700,9,0)</f>
        <v>24.314900000000002</v>
      </c>
      <c r="E17" s="66">
        <f t="shared" si="0"/>
        <v>4</v>
      </c>
      <c r="F17" s="65">
        <f>VLOOKUP($A17,'Return Data'!$B$7:$R$1700,10,0)</f>
        <v>17.154900000000001</v>
      </c>
      <c r="G17" s="66">
        <f t="shared" si="1"/>
        <v>14</v>
      </c>
      <c r="H17" s="65">
        <f>VLOOKUP($A17,'Return Data'!$B$7:$R$1700,11,0)</f>
        <v>12.966900000000001</v>
      </c>
      <c r="I17" s="66">
        <f t="shared" si="2"/>
        <v>9</v>
      </c>
      <c r="J17" s="65">
        <f>VLOOKUP($A17,'Return Data'!$B$7:$R$1700,12,0)</f>
        <v>12.0314</v>
      </c>
      <c r="K17" s="66">
        <f t="shared" si="3"/>
        <v>4</v>
      </c>
      <c r="L17" s="65">
        <f>VLOOKUP($A17,'Return Data'!$B$7:$R$1700,13,0)</f>
        <v>12.0288</v>
      </c>
      <c r="M17" s="66">
        <f t="shared" si="4"/>
        <v>9</v>
      </c>
      <c r="N17" s="65">
        <f>VLOOKUP($A17,'Return Data'!$B$7:$R$1700,17,0)</f>
        <v>10.4818</v>
      </c>
      <c r="O17" s="66">
        <f t="shared" si="5"/>
        <v>8</v>
      </c>
      <c r="P17" s="65">
        <f>VLOOKUP($A17,'Return Data'!$B$7:$R$1700,14,0)</f>
        <v>8.9154</v>
      </c>
      <c r="Q17" s="66">
        <f t="shared" si="6"/>
        <v>5</v>
      </c>
      <c r="R17" s="65">
        <f>VLOOKUP($A17,'Return Data'!$B$7:$R$1700,16,0)</f>
        <v>9.0420999999999996</v>
      </c>
      <c r="S17" s="67">
        <f t="shared" si="7"/>
        <v>11</v>
      </c>
    </row>
    <row r="18" spans="1:19" x14ac:dyDescent="0.3">
      <c r="A18" s="82" t="s">
        <v>1503</v>
      </c>
      <c r="B18" s="64">
        <f>VLOOKUP($A18,'Return Data'!$B$7:$R$1700,3,0)</f>
        <v>44015</v>
      </c>
      <c r="C18" s="65">
        <f>VLOOKUP($A18,'Return Data'!$B$7:$R$1700,4,0)</f>
        <v>29.922699999999999</v>
      </c>
      <c r="D18" s="65">
        <f>VLOOKUP($A18,'Return Data'!$B$7:$R$1700,9,0)</f>
        <v>18.077999999999999</v>
      </c>
      <c r="E18" s="66">
        <f t="shared" si="0"/>
        <v>20</v>
      </c>
      <c r="F18" s="65">
        <f>VLOOKUP($A18,'Return Data'!$B$7:$R$1700,10,0)</f>
        <v>-25.497699999999998</v>
      </c>
      <c r="G18" s="66">
        <f t="shared" si="1"/>
        <v>27</v>
      </c>
      <c r="H18" s="65">
        <f>VLOOKUP($A18,'Return Data'!$B$7:$R$1700,11,0)</f>
        <v>-8.8437999999999999</v>
      </c>
      <c r="I18" s="66">
        <f t="shared" si="2"/>
        <v>27</v>
      </c>
      <c r="J18" s="65">
        <f>VLOOKUP($A18,'Return Data'!$B$7:$R$1700,12,0)</f>
        <v>-3.4628000000000001</v>
      </c>
      <c r="K18" s="66">
        <f t="shared" si="3"/>
        <v>27</v>
      </c>
      <c r="L18" s="65">
        <f>VLOOKUP($A18,'Return Data'!$B$7:$R$1700,13,0)</f>
        <v>3.7699999999999997E-2</v>
      </c>
      <c r="M18" s="66">
        <f t="shared" si="4"/>
        <v>26</v>
      </c>
      <c r="N18" s="65">
        <f>VLOOKUP($A18,'Return Data'!$B$7:$R$1700,17,0)</f>
        <v>-0.11459999999999999</v>
      </c>
      <c r="O18" s="66">
        <f t="shared" si="5"/>
        <v>26</v>
      </c>
      <c r="P18" s="65">
        <f>VLOOKUP($A18,'Return Data'!$B$7:$R$1700,14,0)</f>
        <v>1.6657</v>
      </c>
      <c r="Q18" s="66">
        <f t="shared" si="6"/>
        <v>25</v>
      </c>
      <c r="R18" s="65">
        <f>VLOOKUP($A18,'Return Data'!$B$7:$R$1700,16,0)</f>
        <v>6.0518999999999998</v>
      </c>
      <c r="S18" s="67">
        <f t="shared" si="7"/>
        <v>26</v>
      </c>
    </row>
    <row r="19" spans="1:19" x14ac:dyDescent="0.3">
      <c r="A19" s="82" t="s">
        <v>1505</v>
      </c>
      <c r="B19" s="64">
        <f>VLOOKUP($A19,'Return Data'!$B$7:$R$1700,3,0)</f>
        <v>44015</v>
      </c>
      <c r="C19" s="65">
        <f>VLOOKUP($A19,'Return Data'!$B$7:$R$1700,4,0)</f>
        <v>46.306800000000003</v>
      </c>
      <c r="D19" s="65">
        <f>VLOOKUP($A19,'Return Data'!$B$7:$R$1700,9,0)</f>
        <v>22.995999999999999</v>
      </c>
      <c r="E19" s="66">
        <f t="shared" si="0"/>
        <v>5</v>
      </c>
      <c r="F19" s="65">
        <f>VLOOKUP($A19,'Return Data'!$B$7:$R$1700,10,0)</f>
        <v>18.242799999999999</v>
      </c>
      <c r="G19" s="66">
        <f t="shared" si="1"/>
        <v>4</v>
      </c>
      <c r="H19" s="65">
        <f>VLOOKUP($A19,'Return Data'!$B$7:$R$1700,11,0)</f>
        <v>13.0527</v>
      </c>
      <c r="I19" s="66">
        <f t="shared" si="2"/>
        <v>8</v>
      </c>
      <c r="J19" s="65">
        <f>VLOOKUP($A19,'Return Data'!$B$7:$R$1700,12,0)</f>
        <v>12.2273</v>
      </c>
      <c r="K19" s="66">
        <f t="shared" si="3"/>
        <v>2</v>
      </c>
      <c r="L19" s="65">
        <f>VLOOKUP($A19,'Return Data'!$B$7:$R$1700,13,0)</f>
        <v>12.168699999999999</v>
      </c>
      <c r="M19" s="66">
        <f t="shared" si="4"/>
        <v>6</v>
      </c>
      <c r="N19" s="65">
        <f>VLOOKUP($A19,'Return Data'!$B$7:$R$1700,17,0)</f>
        <v>10.7949</v>
      </c>
      <c r="O19" s="66">
        <f t="shared" si="5"/>
        <v>4</v>
      </c>
      <c r="P19" s="65">
        <f>VLOOKUP($A19,'Return Data'!$B$7:$R$1700,14,0)</f>
        <v>8.9192</v>
      </c>
      <c r="Q19" s="66">
        <f t="shared" si="6"/>
        <v>4</v>
      </c>
      <c r="R19" s="65">
        <f>VLOOKUP($A19,'Return Data'!$B$7:$R$1700,16,0)</f>
        <v>9.4949999999999992</v>
      </c>
      <c r="S19" s="67">
        <f t="shared" si="7"/>
        <v>3</v>
      </c>
    </row>
    <row r="20" spans="1:19" x14ac:dyDescent="0.3">
      <c r="A20" s="82" t="s">
        <v>1507</v>
      </c>
      <c r="B20" s="64">
        <f>VLOOKUP($A20,'Return Data'!$B$7:$R$1700,3,0)</f>
        <v>44015</v>
      </c>
      <c r="C20" s="65">
        <f>VLOOKUP($A20,'Return Data'!$B$7:$R$1700,4,0)</f>
        <v>20.370899999999999</v>
      </c>
      <c r="D20" s="65">
        <f>VLOOKUP($A20,'Return Data'!$B$7:$R$1700,9,0)</f>
        <v>18.474799999999998</v>
      </c>
      <c r="E20" s="66">
        <f t="shared" si="0"/>
        <v>19</v>
      </c>
      <c r="F20" s="65">
        <f>VLOOKUP($A20,'Return Data'!$B$7:$R$1700,10,0)</f>
        <v>15.2597</v>
      </c>
      <c r="G20" s="66">
        <f t="shared" si="1"/>
        <v>19</v>
      </c>
      <c r="H20" s="65">
        <f>VLOOKUP($A20,'Return Data'!$B$7:$R$1700,11,0)</f>
        <v>11.154199999999999</v>
      </c>
      <c r="I20" s="66">
        <f t="shared" si="2"/>
        <v>19</v>
      </c>
      <c r="J20" s="65">
        <f>VLOOKUP($A20,'Return Data'!$B$7:$R$1700,12,0)</f>
        <v>6.3494999999999999</v>
      </c>
      <c r="K20" s="66">
        <f t="shared" si="3"/>
        <v>23</v>
      </c>
      <c r="L20" s="65">
        <f>VLOOKUP($A20,'Return Data'!$B$7:$R$1700,13,0)</f>
        <v>6.8963999999999999</v>
      </c>
      <c r="M20" s="66">
        <f t="shared" si="4"/>
        <v>21</v>
      </c>
      <c r="N20" s="65">
        <f>VLOOKUP($A20,'Return Data'!$B$7:$R$1700,17,0)</f>
        <v>5.4077000000000002</v>
      </c>
      <c r="O20" s="66">
        <f t="shared" si="5"/>
        <v>18</v>
      </c>
      <c r="P20" s="65">
        <f>VLOOKUP($A20,'Return Data'!$B$7:$R$1700,14,0)</f>
        <v>5.7896000000000001</v>
      </c>
      <c r="Q20" s="66">
        <f t="shared" si="6"/>
        <v>17</v>
      </c>
      <c r="R20" s="65">
        <f>VLOOKUP($A20,'Return Data'!$B$7:$R$1700,16,0)</f>
        <v>7.6077000000000004</v>
      </c>
      <c r="S20" s="67">
        <f t="shared" si="7"/>
        <v>20</v>
      </c>
    </row>
    <row r="21" spans="1:19" x14ac:dyDescent="0.3">
      <c r="A21" s="82" t="s">
        <v>1508</v>
      </c>
      <c r="B21" s="64">
        <f>VLOOKUP($A21,'Return Data'!$B$7:$R$1700,3,0)</f>
        <v>44015</v>
      </c>
      <c r="C21" s="65">
        <f>VLOOKUP($A21,'Return Data'!$B$7:$R$1700,4,0)</f>
        <v>45.233899999999998</v>
      </c>
      <c r="D21" s="65">
        <f>VLOOKUP($A21,'Return Data'!$B$7:$R$1700,9,0)</f>
        <v>22.4239</v>
      </c>
      <c r="E21" s="66">
        <f t="shared" si="0"/>
        <v>9</v>
      </c>
      <c r="F21" s="65">
        <f>VLOOKUP($A21,'Return Data'!$B$7:$R$1700,10,0)</f>
        <v>17.4724</v>
      </c>
      <c r="G21" s="66">
        <f t="shared" si="1"/>
        <v>11</v>
      </c>
      <c r="H21" s="65">
        <f>VLOOKUP($A21,'Return Data'!$B$7:$R$1700,11,0)</f>
        <v>13.0953</v>
      </c>
      <c r="I21" s="66">
        <f t="shared" si="2"/>
        <v>6</v>
      </c>
      <c r="J21" s="65">
        <f>VLOOKUP($A21,'Return Data'!$B$7:$R$1700,12,0)</f>
        <v>11.815300000000001</v>
      </c>
      <c r="K21" s="66">
        <f t="shared" si="3"/>
        <v>8</v>
      </c>
      <c r="L21" s="65">
        <f>VLOOKUP($A21,'Return Data'!$B$7:$R$1700,13,0)</f>
        <v>12.0824</v>
      </c>
      <c r="M21" s="66">
        <f t="shared" si="4"/>
        <v>8</v>
      </c>
      <c r="N21" s="65">
        <f>VLOOKUP($A21,'Return Data'!$B$7:$R$1700,17,0)</f>
        <v>10.872999999999999</v>
      </c>
      <c r="O21" s="66">
        <f t="shared" si="5"/>
        <v>3</v>
      </c>
      <c r="P21" s="65">
        <f>VLOOKUP($A21,'Return Data'!$B$7:$R$1700,14,0)</f>
        <v>8.952</v>
      </c>
      <c r="Q21" s="66">
        <f t="shared" si="6"/>
        <v>3</v>
      </c>
      <c r="R21" s="65">
        <f>VLOOKUP($A21,'Return Data'!$B$7:$R$1700,16,0)</f>
        <v>9.0710999999999995</v>
      </c>
      <c r="S21" s="67">
        <f t="shared" si="7"/>
        <v>8</v>
      </c>
    </row>
    <row r="22" spans="1:19" x14ac:dyDescent="0.3">
      <c r="A22" s="82" t="s">
        <v>1511</v>
      </c>
      <c r="B22" s="64">
        <f>VLOOKUP($A22,'Return Data'!$B$7:$R$1700,3,0)</f>
        <v>44015</v>
      </c>
      <c r="C22" s="65">
        <f>VLOOKUP($A22,'Return Data'!$B$7:$R$1700,4,0)</f>
        <v>1785.3583000000001</v>
      </c>
      <c r="D22" s="65">
        <f>VLOOKUP($A22,'Return Data'!$B$7:$R$1700,9,0)</f>
        <v>11.4238</v>
      </c>
      <c r="E22" s="66">
        <f t="shared" si="0"/>
        <v>24</v>
      </c>
      <c r="F22" s="65">
        <f>VLOOKUP($A22,'Return Data'!$B$7:$R$1700,10,0)</f>
        <v>10.8771</v>
      </c>
      <c r="G22" s="66">
        <f t="shared" si="1"/>
        <v>22</v>
      </c>
      <c r="H22" s="65">
        <f>VLOOKUP($A22,'Return Data'!$B$7:$R$1700,11,0)</f>
        <v>8.5366999999999997</v>
      </c>
      <c r="I22" s="66">
        <f t="shared" si="2"/>
        <v>23</v>
      </c>
      <c r="J22" s="65">
        <f>VLOOKUP($A22,'Return Data'!$B$7:$R$1700,12,0)</f>
        <v>6.5422000000000002</v>
      </c>
      <c r="K22" s="66">
        <f t="shared" si="3"/>
        <v>22</v>
      </c>
      <c r="L22" s="65">
        <f>VLOOKUP($A22,'Return Data'!$B$7:$R$1700,13,0)</f>
        <v>5.6440999999999999</v>
      </c>
      <c r="M22" s="66">
        <f t="shared" si="4"/>
        <v>22</v>
      </c>
      <c r="N22" s="65">
        <f>VLOOKUP($A22,'Return Data'!$B$7:$R$1700,17,0)</f>
        <v>7.6932</v>
      </c>
      <c r="O22" s="66">
        <f t="shared" si="5"/>
        <v>16</v>
      </c>
      <c r="P22" s="65">
        <f>VLOOKUP($A22,'Return Data'!$B$7:$R$1700,14,0)</f>
        <v>7.3963000000000001</v>
      </c>
      <c r="Q22" s="66">
        <f t="shared" si="6"/>
        <v>15</v>
      </c>
      <c r="R22" s="65">
        <f>VLOOKUP($A22,'Return Data'!$B$7:$R$1700,16,0)</f>
        <v>8.8577999999999992</v>
      </c>
      <c r="S22" s="67">
        <f t="shared" si="7"/>
        <v>14</v>
      </c>
    </row>
    <row r="23" spans="1:19" x14ac:dyDescent="0.3">
      <c r="A23" s="82" t="s">
        <v>1513</v>
      </c>
      <c r="B23" s="64">
        <f>VLOOKUP($A23,'Return Data'!$B$7:$R$1700,3,0)</f>
        <v>44015</v>
      </c>
      <c r="C23" s="65">
        <f>VLOOKUP($A23,'Return Data'!$B$7:$R$1700,4,0)</f>
        <v>2933.5074</v>
      </c>
      <c r="D23" s="65">
        <f>VLOOKUP($A23,'Return Data'!$B$7:$R$1700,9,0)</f>
        <v>24.4604</v>
      </c>
      <c r="E23" s="66">
        <f t="shared" si="0"/>
        <v>3</v>
      </c>
      <c r="F23" s="65">
        <f>VLOOKUP($A23,'Return Data'!$B$7:$R$1700,10,0)</f>
        <v>17.879899999999999</v>
      </c>
      <c r="G23" s="66">
        <f t="shared" si="1"/>
        <v>6</v>
      </c>
      <c r="H23" s="65">
        <f>VLOOKUP($A23,'Return Data'!$B$7:$R$1700,11,0)</f>
        <v>13.614000000000001</v>
      </c>
      <c r="I23" s="66">
        <f t="shared" si="2"/>
        <v>3</v>
      </c>
      <c r="J23" s="65">
        <f>VLOOKUP($A23,'Return Data'!$B$7:$R$1700,12,0)</f>
        <v>11.865600000000001</v>
      </c>
      <c r="K23" s="66">
        <f t="shared" si="3"/>
        <v>7</v>
      </c>
      <c r="L23" s="65">
        <f>VLOOKUP($A23,'Return Data'!$B$7:$R$1700,13,0)</f>
        <v>12.2011</v>
      </c>
      <c r="M23" s="66">
        <f t="shared" si="4"/>
        <v>5</v>
      </c>
      <c r="N23" s="65">
        <f>VLOOKUP($A23,'Return Data'!$B$7:$R$1700,17,0)</f>
        <v>10.6708</v>
      </c>
      <c r="O23" s="66">
        <f t="shared" si="5"/>
        <v>5</v>
      </c>
      <c r="P23" s="65">
        <f>VLOOKUP($A23,'Return Data'!$B$7:$R$1700,14,0)</f>
        <v>8.6920999999999999</v>
      </c>
      <c r="Q23" s="66">
        <f t="shared" si="6"/>
        <v>8</v>
      </c>
      <c r="R23" s="65">
        <f>VLOOKUP($A23,'Return Data'!$B$7:$R$1700,16,0)</f>
        <v>8.7558000000000007</v>
      </c>
      <c r="S23" s="67">
        <f t="shared" si="7"/>
        <v>16</v>
      </c>
    </row>
    <row r="24" spans="1:19" x14ac:dyDescent="0.3">
      <c r="A24" s="82" t="s">
        <v>1515</v>
      </c>
      <c r="B24" s="64">
        <f>VLOOKUP($A24,'Return Data'!$B$7:$R$1700,3,0)</f>
        <v>44015</v>
      </c>
      <c r="C24" s="65">
        <f>VLOOKUP($A24,'Return Data'!$B$7:$R$1700,4,0)</f>
        <v>26.125900000000001</v>
      </c>
      <c r="D24" s="65">
        <f>VLOOKUP($A24,'Return Data'!$B$7:$R$1700,9,0)</f>
        <v>9.1682000000000006</v>
      </c>
      <c r="E24" s="66">
        <f t="shared" si="0"/>
        <v>27</v>
      </c>
      <c r="F24" s="65">
        <f>VLOOKUP($A24,'Return Data'!$B$7:$R$1700,10,0)</f>
        <v>13.3901</v>
      </c>
      <c r="G24" s="66">
        <f t="shared" si="1"/>
        <v>21</v>
      </c>
      <c r="H24" s="65">
        <f>VLOOKUP($A24,'Return Data'!$B$7:$R$1700,11,0)</f>
        <v>9.8246000000000002</v>
      </c>
      <c r="I24" s="66">
        <f t="shared" si="2"/>
        <v>21</v>
      </c>
      <c r="J24" s="65">
        <f>VLOOKUP($A24,'Return Data'!$B$7:$R$1700,12,0)</f>
        <v>3.5651999999999999</v>
      </c>
      <c r="K24" s="66">
        <f t="shared" si="3"/>
        <v>24</v>
      </c>
      <c r="L24" s="65">
        <f>VLOOKUP($A24,'Return Data'!$B$7:$R$1700,13,0)</f>
        <v>2.5175999999999998</v>
      </c>
      <c r="M24" s="66">
        <f t="shared" si="4"/>
        <v>25</v>
      </c>
      <c r="N24" s="65">
        <f>VLOOKUP($A24,'Return Data'!$B$7:$R$1700,17,0)</f>
        <v>2.1581999999999999</v>
      </c>
      <c r="O24" s="66">
        <f t="shared" si="5"/>
        <v>23</v>
      </c>
      <c r="P24" s="65">
        <f>VLOOKUP($A24,'Return Data'!$B$7:$R$1700,14,0)</f>
        <v>3.1019000000000001</v>
      </c>
      <c r="Q24" s="66">
        <f t="shared" si="6"/>
        <v>23</v>
      </c>
      <c r="R24" s="65">
        <f>VLOOKUP($A24,'Return Data'!$B$7:$R$1700,16,0)</f>
        <v>6.3451000000000004</v>
      </c>
      <c r="S24" s="67">
        <f t="shared" si="7"/>
        <v>25</v>
      </c>
    </row>
    <row r="25" spans="1:19" x14ac:dyDescent="0.3">
      <c r="A25" s="82" t="s">
        <v>1517</v>
      </c>
      <c r="B25" s="64">
        <f>VLOOKUP($A25,'Return Data'!$B$7:$R$1700,3,0)</f>
        <v>44015</v>
      </c>
      <c r="C25" s="65">
        <f>VLOOKUP($A25,'Return Data'!$B$7:$R$1700,4,0)</f>
        <v>41.819299999999998</v>
      </c>
      <c r="D25" s="65">
        <f>VLOOKUP($A25,'Return Data'!$B$7:$R$1700,9,0)</f>
        <v>22.372399999999999</v>
      </c>
      <c r="E25" s="66">
        <f t="shared" si="0"/>
        <v>10</v>
      </c>
      <c r="F25" s="65">
        <f>VLOOKUP($A25,'Return Data'!$B$7:$R$1700,10,0)</f>
        <v>17.415400000000002</v>
      </c>
      <c r="G25" s="66">
        <f t="shared" si="1"/>
        <v>12</v>
      </c>
      <c r="H25" s="65">
        <f>VLOOKUP($A25,'Return Data'!$B$7:$R$1700,11,0)</f>
        <v>13.059900000000001</v>
      </c>
      <c r="I25" s="66">
        <f t="shared" si="2"/>
        <v>7</v>
      </c>
      <c r="J25" s="65">
        <f>VLOOKUP($A25,'Return Data'!$B$7:$R$1700,12,0)</f>
        <v>11.7972</v>
      </c>
      <c r="K25" s="66">
        <f t="shared" si="3"/>
        <v>10</v>
      </c>
      <c r="L25" s="65">
        <f>VLOOKUP($A25,'Return Data'!$B$7:$R$1700,13,0)</f>
        <v>11.994300000000001</v>
      </c>
      <c r="M25" s="66">
        <f t="shared" si="4"/>
        <v>10</v>
      </c>
      <c r="N25" s="65">
        <f>VLOOKUP($A25,'Return Data'!$B$7:$R$1700,17,0)</f>
        <v>10.936299999999999</v>
      </c>
      <c r="O25" s="66">
        <f t="shared" si="5"/>
        <v>1</v>
      </c>
      <c r="P25" s="65">
        <f>VLOOKUP($A25,'Return Data'!$B$7:$R$1700,14,0)</f>
        <v>9.0444999999999993</v>
      </c>
      <c r="Q25" s="66">
        <f t="shared" si="6"/>
        <v>2</v>
      </c>
      <c r="R25" s="65">
        <f>VLOOKUP($A25,'Return Data'!$B$7:$R$1700,16,0)</f>
        <v>9.1689000000000007</v>
      </c>
      <c r="S25" s="67">
        <f t="shared" si="7"/>
        <v>6</v>
      </c>
    </row>
    <row r="26" spans="1:19" x14ac:dyDescent="0.3">
      <c r="A26" s="82" t="s">
        <v>1518</v>
      </c>
      <c r="B26" s="64">
        <f>VLOOKUP($A26,'Return Data'!$B$7:$R$1700,3,0)</f>
        <v>44015</v>
      </c>
      <c r="C26" s="65">
        <f>VLOOKUP($A26,'Return Data'!$B$7:$R$1700,4,0)</f>
        <v>20.981100000000001</v>
      </c>
      <c r="D26" s="65">
        <f>VLOOKUP($A26,'Return Data'!$B$7:$R$1700,9,0)</f>
        <v>17.022600000000001</v>
      </c>
      <c r="E26" s="66">
        <f t="shared" si="0"/>
        <v>22</v>
      </c>
      <c r="F26" s="65">
        <f>VLOOKUP($A26,'Return Data'!$B$7:$R$1700,10,0)</f>
        <v>17.253599999999999</v>
      </c>
      <c r="G26" s="66">
        <f t="shared" si="1"/>
        <v>13</v>
      </c>
      <c r="H26" s="65">
        <f>VLOOKUP($A26,'Return Data'!$B$7:$R$1700,11,0)</f>
        <v>13.345800000000001</v>
      </c>
      <c r="I26" s="66">
        <f t="shared" si="2"/>
        <v>4</v>
      </c>
      <c r="J26" s="65">
        <f>VLOOKUP($A26,'Return Data'!$B$7:$R$1700,12,0)</f>
        <v>11.810600000000001</v>
      </c>
      <c r="K26" s="66">
        <f t="shared" si="3"/>
        <v>9</v>
      </c>
      <c r="L26" s="65">
        <f>VLOOKUP($A26,'Return Data'!$B$7:$R$1700,13,0)</f>
        <v>11.867900000000001</v>
      </c>
      <c r="M26" s="66">
        <f t="shared" si="4"/>
        <v>12</v>
      </c>
      <c r="N26" s="65">
        <f>VLOOKUP($A26,'Return Data'!$B$7:$R$1700,17,0)</f>
        <v>10.5884</v>
      </c>
      <c r="O26" s="66">
        <f t="shared" si="5"/>
        <v>6</v>
      </c>
      <c r="P26" s="65">
        <f>VLOOKUP($A26,'Return Data'!$B$7:$R$1700,14,0)</f>
        <v>8.9040999999999997</v>
      </c>
      <c r="Q26" s="66">
        <f t="shared" si="6"/>
        <v>6</v>
      </c>
      <c r="R26" s="65">
        <f>VLOOKUP($A26,'Return Data'!$B$7:$R$1700,16,0)</f>
        <v>8.9695999999999998</v>
      </c>
      <c r="S26" s="67">
        <f t="shared" si="7"/>
        <v>13</v>
      </c>
    </row>
    <row r="27" spans="1:19" x14ac:dyDescent="0.3">
      <c r="A27" s="82" t="s">
        <v>1520</v>
      </c>
      <c r="B27" s="64">
        <f>VLOOKUP($A27,'Return Data'!$B$7:$R$1700,3,0)</f>
        <v>44015</v>
      </c>
      <c r="C27" s="65">
        <f>VLOOKUP($A27,'Return Data'!$B$7:$R$1700,4,0)</f>
        <v>11.618499999999999</v>
      </c>
      <c r="D27" s="65">
        <f>VLOOKUP($A27,'Return Data'!$B$7:$R$1700,9,0)</f>
        <v>18.476400000000002</v>
      </c>
      <c r="E27" s="66">
        <f t="shared" si="0"/>
        <v>18</v>
      </c>
      <c r="F27" s="65">
        <f>VLOOKUP($A27,'Return Data'!$B$7:$R$1700,10,0)</f>
        <v>17.5367</v>
      </c>
      <c r="G27" s="66">
        <f t="shared" si="1"/>
        <v>10</v>
      </c>
      <c r="H27" s="65">
        <f>VLOOKUP($A27,'Return Data'!$B$7:$R$1700,11,0)</f>
        <v>12.0436</v>
      </c>
      <c r="I27" s="66">
        <f t="shared" si="2"/>
        <v>15</v>
      </c>
      <c r="J27" s="65">
        <f>VLOOKUP($A27,'Return Data'!$B$7:$R$1700,12,0)</f>
        <v>10.6311</v>
      </c>
      <c r="K27" s="66">
        <f t="shared" si="3"/>
        <v>16</v>
      </c>
      <c r="L27" s="65">
        <f>VLOOKUP($A27,'Return Data'!$B$7:$R$1700,13,0)</f>
        <v>11.0929</v>
      </c>
      <c r="M27" s="66">
        <f t="shared" si="4"/>
        <v>15</v>
      </c>
      <c r="N27" s="65"/>
      <c r="O27" s="66"/>
      <c r="P27" s="65"/>
      <c r="Q27" s="66"/>
      <c r="R27" s="65">
        <f>VLOOKUP($A27,'Return Data'!$B$7:$R$1700,16,0)</f>
        <v>11.1493</v>
      </c>
      <c r="S27" s="67">
        <f t="shared" si="7"/>
        <v>1</v>
      </c>
    </row>
    <row r="28" spans="1:19" x14ac:dyDescent="0.3">
      <c r="A28" s="82" t="s">
        <v>1523</v>
      </c>
      <c r="B28" s="64">
        <f>VLOOKUP($A28,'Return Data'!$B$7:$R$1700,3,0)</f>
        <v>44015</v>
      </c>
      <c r="C28" s="65">
        <f>VLOOKUP($A28,'Return Data'!$B$7:$R$1700,4,0)</f>
        <v>12.2691</v>
      </c>
      <c r="D28" s="65">
        <f>VLOOKUP($A28,'Return Data'!$B$7:$R$1700,9,0)</f>
        <v>16.534300000000002</v>
      </c>
      <c r="E28" s="66">
        <f t="shared" si="0"/>
        <v>23</v>
      </c>
      <c r="F28" s="65">
        <f>VLOOKUP($A28,'Return Data'!$B$7:$R$1700,10,0)</f>
        <v>14.93</v>
      </c>
      <c r="G28" s="66">
        <f t="shared" si="1"/>
        <v>20</v>
      </c>
      <c r="H28" s="65">
        <f>VLOOKUP($A28,'Return Data'!$B$7:$R$1700,11,0)</f>
        <v>11.9269</v>
      </c>
      <c r="I28" s="66">
        <f t="shared" si="2"/>
        <v>16</v>
      </c>
      <c r="J28" s="65">
        <f>VLOOKUP($A28,'Return Data'!$B$7:$R$1700,12,0)</f>
        <v>10.604699999999999</v>
      </c>
      <c r="K28" s="66">
        <f t="shared" si="3"/>
        <v>17</v>
      </c>
      <c r="L28" s="65">
        <f>VLOOKUP($A28,'Return Data'!$B$7:$R$1700,13,0)</f>
        <v>11.0556</v>
      </c>
      <c r="M28" s="66">
        <f t="shared" si="4"/>
        <v>16</v>
      </c>
      <c r="N28" s="65">
        <f>VLOOKUP($A28,'Return Data'!$B$7:$R$1700,17,0)</f>
        <v>10.161300000000001</v>
      </c>
      <c r="O28" s="66">
        <f t="shared" ref="O28:O35" si="8">RANK(N28,N$8:N$35,0)</f>
        <v>12</v>
      </c>
      <c r="P28" s="65"/>
      <c r="Q28" s="66"/>
      <c r="R28" s="65">
        <f>VLOOKUP($A28,'Return Data'!$B$7:$R$1700,16,0)</f>
        <v>9.2927</v>
      </c>
      <c r="S28" s="67">
        <f t="shared" si="7"/>
        <v>4</v>
      </c>
    </row>
    <row r="29" spans="1:19" x14ac:dyDescent="0.3">
      <c r="A29" s="82" t="s">
        <v>1525</v>
      </c>
      <c r="B29" s="64">
        <f>VLOOKUP($A29,'Return Data'!$B$7:$R$1700,3,0)</f>
        <v>44015</v>
      </c>
      <c r="C29" s="65">
        <f>VLOOKUP($A29,'Return Data'!$B$7:$R$1700,4,0)</f>
        <v>41.084600000000002</v>
      </c>
      <c r="D29" s="65">
        <f>VLOOKUP($A29,'Return Data'!$B$7:$R$1700,9,0)</f>
        <v>22.4512</v>
      </c>
      <c r="E29" s="66">
        <f t="shared" si="0"/>
        <v>8</v>
      </c>
      <c r="F29" s="65">
        <f>VLOOKUP($A29,'Return Data'!$B$7:$R$1700,10,0)</f>
        <v>16.028400000000001</v>
      </c>
      <c r="G29" s="66">
        <f t="shared" si="1"/>
        <v>18</v>
      </c>
      <c r="H29" s="65">
        <f>VLOOKUP($A29,'Return Data'!$B$7:$R$1700,11,0)</f>
        <v>11.904999999999999</v>
      </c>
      <c r="I29" s="66">
        <f t="shared" si="2"/>
        <v>17</v>
      </c>
      <c r="J29" s="65">
        <f>VLOOKUP($A29,'Return Data'!$B$7:$R$1700,12,0)</f>
        <v>11.1419</v>
      </c>
      <c r="K29" s="66">
        <f t="shared" si="3"/>
        <v>14</v>
      </c>
      <c r="L29" s="65">
        <f>VLOOKUP($A29,'Return Data'!$B$7:$R$1700,13,0)</f>
        <v>11.466699999999999</v>
      </c>
      <c r="M29" s="66">
        <f t="shared" si="4"/>
        <v>14</v>
      </c>
      <c r="N29" s="65">
        <f>VLOOKUP($A29,'Return Data'!$B$7:$R$1700,17,0)</f>
        <v>10.230399999999999</v>
      </c>
      <c r="O29" s="66">
        <f t="shared" si="8"/>
        <v>10</v>
      </c>
      <c r="P29" s="65">
        <f>VLOOKUP($A29,'Return Data'!$B$7:$R$1700,14,0)</f>
        <v>8.3678000000000008</v>
      </c>
      <c r="Q29" s="66">
        <f t="shared" ref="Q29:Q35" si="9">RANK(P29,P$8:P$35,0)</f>
        <v>12</v>
      </c>
      <c r="R29" s="65">
        <f>VLOOKUP($A29,'Return Data'!$B$7:$R$1700,16,0)</f>
        <v>9.0662000000000003</v>
      </c>
      <c r="S29" s="67">
        <f t="shared" si="7"/>
        <v>9</v>
      </c>
    </row>
    <row r="30" spans="1:19" x14ac:dyDescent="0.3">
      <c r="A30" s="82" t="s">
        <v>1527</v>
      </c>
      <c r="B30" s="64">
        <f>VLOOKUP($A30,'Return Data'!$B$7:$R$1700,3,0)</f>
        <v>44015</v>
      </c>
      <c r="C30" s="65">
        <f>VLOOKUP($A30,'Return Data'!$B$7:$R$1700,4,0)</f>
        <v>36.680799999999998</v>
      </c>
      <c r="D30" s="65">
        <f>VLOOKUP($A30,'Return Data'!$B$7:$R$1700,9,0)</f>
        <v>18.7805</v>
      </c>
      <c r="E30" s="66">
        <f t="shared" si="0"/>
        <v>17</v>
      </c>
      <c r="F30" s="65">
        <f>VLOOKUP($A30,'Return Data'!$B$7:$R$1700,10,0)</f>
        <v>16.592300000000002</v>
      </c>
      <c r="G30" s="66">
        <f t="shared" si="1"/>
        <v>16</v>
      </c>
      <c r="H30" s="65">
        <f>VLOOKUP($A30,'Return Data'!$B$7:$R$1700,11,0)</f>
        <v>10.4611</v>
      </c>
      <c r="I30" s="66">
        <f t="shared" si="2"/>
        <v>20</v>
      </c>
      <c r="J30" s="65">
        <f>VLOOKUP($A30,'Return Data'!$B$7:$R$1700,12,0)</f>
        <v>8.5305999999999997</v>
      </c>
      <c r="K30" s="66">
        <f t="shared" si="3"/>
        <v>20</v>
      </c>
      <c r="L30" s="65">
        <f>VLOOKUP($A30,'Return Data'!$B$7:$R$1700,13,0)</f>
        <v>15.4811</v>
      </c>
      <c r="M30" s="66">
        <f t="shared" si="4"/>
        <v>1</v>
      </c>
      <c r="N30" s="65">
        <f>VLOOKUP($A30,'Return Data'!$B$7:$R$1700,17,0)</f>
        <v>4.6947000000000001</v>
      </c>
      <c r="O30" s="66">
        <f t="shared" si="8"/>
        <v>19</v>
      </c>
      <c r="P30" s="65">
        <f>VLOOKUP($A30,'Return Data'!$B$7:$R$1700,14,0)</f>
        <v>5.0380000000000003</v>
      </c>
      <c r="Q30" s="66">
        <f t="shared" si="9"/>
        <v>18</v>
      </c>
      <c r="R30" s="65">
        <f>VLOOKUP($A30,'Return Data'!$B$7:$R$1700,16,0)</f>
        <v>8.0120000000000005</v>
      </c>
      <c r="S30" s="67">
        <f t="shared" si="7"/>
        <v>19</v>
      </c>
    </row>
    <row r="31" spans="1:19" x14ac:dyDescent="0.3">
      <c r="A31" s="82" t="s">
        <v>1529</v>
      </c>
      <c r="B31" s="64">
        <f>VLOOKUP($A31,'Return Data'!$B$7:$R$1700,3,0)</f>
        <v>44015</v>
      </c>
      <c r="C31" s="65">
        <f>VLOOKUP($A31,'Return Data'!$B$7:$R$1700,4,0)</f>
        <v>33.054900000000004</v>
      </c>
      <c r="D31" s="65">
        <f>VLOOKUP($A31,'Return Data'!$B$7:$R$1700,9,0)</f>
        <v>19.692799999999998</v>
      </c>
      <c r="E31" s="66">
        <f t="shared" si="0"/>
        <v>15</v>
      </c>
      <c r="F31" s="65">
        <f>VLOOKUP($A31,'Return Data'!$B$7:$R$1700,10,0)</f>
        <v>-6.4131</v>
      </c>
      <c r="G31" s="66">
        <f t="shared" si="1"/>
        <v>26</v>
      </c>
      <c r="H31" s="65">
        <f>VLOOKUP($A31,'Return Data'!$B$7:$R$1700,11,0)</f>
        <v>0.76429999999999998</v>
      </c>
      <c r="I31" s="66">
        <f t="shared" si="2"/>
        <v>25</v>
      </c>
      <c r="J31" s="65">
        <f>VLOOKUP($A31,'Return Data'!$B$7:$R$1700,12,0)</f>
        <v>2.9043000000000001</v>
      </c>
      <c r="K31" s="66">
        <f t="shared" si="3"/>
        <v>25</v>
      </c>
      <c r="L31" s="65">
        <f>VLOOKUP($A31,'Return Data'!$B$7:$R$1700,13,0)</f>
        <v>4.6727999999999996</v>
      </c>
      <c r="M31" s="66">
        <f t="shared" si="4"/>
        <v>24</v>
      </c>
      <c r="N31" s="65">
        <f>VLOOKUP($A31,'Return Data'!$B$7:$R$1700,17,0)</f>
        <v>1.7195</v>
      </c>
      <c r="O31" s="66">
        <f t="shared" si="8"/>
        <v>24</v>
      </c>
      <c r="P31" s="65">
        <f>VLOOKUP($A31,'Return Data'!$B$7:$R$1700,14,0)</f>
        <v>2.9628000000000001</v>
      </c>
      <c r="Q31" s="66">
        <f t="shared" si="9"/>
        <v>24</v>
      </c>
      <c r="R31" s="65">
        <f>VLOOKUP($A31,'Return Data'!$B$7:$R$1700,16,0)</f>
        <v>6.7708000000000004</v>
      </c>
      <c r="S31" s="67">
        <f t="shared" si="7"/>
        <v>24</v>
      </c>
    </row>
    <row r="32" spans="1:19" x14ac:dyDescent="0.3">
      <c r="A32" s="82" t="s">
        <v>1530</v>
      </c>
      <c r="B32" s="64">
        <f>VLOOKUP($A32,'Return Data'!$B$7:$R$1700,3,0)</f>
        <v>44015</v>
      </c>
      <c r="C32" s="65">
        <f>VLOOKUP($A32,'Return Data'!$B$7:$R$1700,4,0)</f>
        <v>25.188600000000001</v>
      </c>
      <c r="D32" s="65">
        <f>VLOOKUP($A32,'Return Data'!$B$7:$R$1700,9,0)</f>
        <v>19.0395</v>
      </c>
      <c r="E32" s="66">
        <f t="shared" si="0"/>
        <v>16</v>
      </c>
      <c r="F32" s="65">
        <f>VLOOKUP($A32,'Return Data'!$B$7:$R$1700,10,0)</f>
        <v>18.136800000000001</v>
      </c>
      <c r="G32" s="66">
        <f t="shared" si="1"/>
        <v>5</v>
      </c>
      <c r="H32" s="65">
        <f>VLOOKUP($A32,'Return Data'!$B$7:$R$1700,11,0)</f>
        <v>12.835100000000001</v>
      </c>
      <c r="I32" s="66">
        <f t="shared" si="2"/>
        <v>11</v>
      </c>
      <c r="J32" s="65">
        <f>VLOOKUP($A32,'Return Data'!$B$7:$R$1700,12,0)</f>
        <v>11.5425</v>
      </c>
      <c r="K32" s="66">
        <f t="shared" si="3"/>
        <v>11</v>
      </c>
      <c r="L32" s="65">
        <f>VLOOKUP($A32,'Return Data'!$B$7:$R$1700,13,0)</f>
        <v>11.9276</v>
      </c>
      <c r="M32" s="66">
        <f t="shared" si="4"/>
        <v>11</v>
      </c>
      <c r="N32" s="65">
        <f>VLOOKUP($A32,'Return Data'!$B$7:$R$1700,17,0)</f>
        <v>10.485300000000001</v>
      </c>
      <c r="O32" s="66">
        <f t="shared" si="8"/>
        <v>7</v>
      </c>
      <c r="P32" s="65">
        <f>VLOOKUP($A32,'Return Data'!$B$7:$R$1700,14,0)</f>
        <v>8.6986000000000008</v>
      </c>
      <c r="Q32" s="66">
        <f t="shared" si="9"/>
        <v>7</v>
      </c>
      <c r="R32" s="65">
        <f>VLOOKUP($A32,'Return Data'!$B$7:$R$1700,16,0)</f>
        <v>8.9756999999999998</v>
      </c>
      <c r="S32" s="67">
        <f t="shared" si="7"/>
        <v>12</v>
      </c>
    </row>
    <row r="33" spans="1:19" x14ac:dyDescent="0.3">
      <c r="A33" s="82" t="s">
        <v>1533</v>
      </c>
      <c r="B33" s="64">
        <f>VLOOKUP($A33,'Return Data'!$B$7:$R$1700,3,0)</f>
        <v>44015</v>
      </c>
      <c r="C33" s="65">
        <f>VLOOKUP($A33,'Return Data'!$B$7:$R$1700,4,0)</f>
        <v>33.354500000000002</v>
      </c>
      <c r="D33" s="65">
        <f>VLOOKUP($A33,'Return Data'!$B$7:$R$1700,9,0)</f>
        <v>21.209900000000001</v>
      </c>
      <c r="E33" s="66">
        <f t="shared" si="0"/>
        <v>13</v>
      </c>
      <c r="F33" s="65">
        <f>VLOOKUP($A33,'Return Data'!$B$7:$R$1700,10,0)</f>
        <v>16.9529</v>
      </c>
      <c r="G33" s="66">
        <f t="shared" si="1"/>
        <v>15</v>
      </c>
      <c r="H33" s="65">
        <f>VLOOKUP($A33,'Return Data'!$B$7:$R$1700,11,0)</f>
        <v>12.812799999999999</v>
      </c>
      <c r="I33" s="66">
        <f t="shared" si="2"/>
        <v>12</v>
      </c>
      <c r="J33" s="65">
        <f>VLOOKUP($A33,'Return Data'!$B$7:$R$1700,12,0)</f>
        <v>11.318199999999999</v>
      </c>
      <c r="K33" s="66">
        <f t="shared" si="3"/>
        <v>12</v>
      </c>
      <c r="L33" s="65">
        <f>VLOOKUP($A33,'Return Data'!$B$7:$R$1700,13,0)</f>
        <v>5.5686999999999998</v>
      </c>
      <c r="M33" s="66">
        <f t="shared" si="4"/>
        <v>23</v>
      </c>
      <c r="N33" s="65">
        <f>VLOOKUP($A33,'Return Data'!$B$7:$R$1700,17,0)</f>
        <v>2.9622999999999999</v>
      </c>
      <c r="O33" s="66">
        <f t="shared" si="8"/>
        <v>22</v>
      </c>
      <c r="P33" s="65">
        <f>VLOOKUP($A33,'Return Data'!$B$7:$R$1700,14,0)</f>
        <v>3.9575999999999998</v>
      </c>
      <c r="Q33" s="66">
        <f t="shared" si="9"/>
        <v>21</v>
      </c>
      <c r="R33" s="65">
        <f>VLOOKUP($A33,'Return Data'!$B$7:$R$1700,16,0)</f>
        <v>7.3357000000000001</v>
      </c>
      <c r="S33" s="67">
        <f t="shared" si="7"/>
        <v>23</v>
      </c>
    </row>
    <row r="34" spans="1:19" x14ac:dyDescent="0.3">
      <c r="A34" s="82" t="s">
        <v>1535</v>
      </c>
      <c r="B34" s="64">
        <f>VLOOKUP($A34,'Return Data'!$B$7:$R$1700,3,0)</f>
        <v>44015</v>
      </c>
      <c r="C34" s="65">
        <f>VLOOKUP($A34,'Return Data'!$B$7:$R$1700,4,0)</f>
        <v>39.066400000000002</v>
      </c>
      <c r="D34" s="65">
        <f>VLOOKUP($A34,'Return Data'!$B$7:$R$1700,9,0)</f>
        <v>25.802600000000002</v>
      </c>
      <c r="E34" s="66">
        <f t="shared" si="0"/>
        <v>2</v>
      </c>
      <c r="F34" s="65">
        <f>VLOOKUP($A34,'Return Data'!$B$7:$R$1700,10,0)</f>
        <v>18.274000000000001</v>
      </c>
      <c r="G34" s="66">
        <f t="shared" si="1"/>
        <v>3</v>
      </c>
      <c r="H34" s="65">
        <f>VLOOKUP($A34,'Return Data'!$B$7:$R$1700,11,0)</f>
        <v>13.652200000000001</v>
      </c>
      <c r="I34" s="66">
        <f t="shared" si="2"/>
        <v>2</v>
      </c>
      <c r="J34" s="65">
        <f>VLOOKUP($A34,'Return Data'!$B$7:$R$1700,12,0)</f>
        <v>12.022399999999999</v>
      </c>
      <c r="K34" s="66">
        <f t="shared" si="3"/>
        <v>5</v>
      </c>
      <c r="L34" s="65">
        <f>VLOOKUP($A34,'Return Data'!$B$7:$R$1700,13,0)</f>
        <v>12.0855</v>
      </c>
      <c r="M34" s="66">
        <f t="shared" si="4"/>
        <v>7</v>
      </c>
      <c r="N34" s="65">
        <f>VLOOKUP($A34,'Return Data'!$B$7:$R$1700,17,0)</f>
        <v>7.5018000000000002</v>
      </c>
      <c r="O34" s="66">
        <f t="shared" si="8"/>
        <v>17</v>
      </c>
      <c r="P34" s="65">
        <f>VLOOKUP($A34,'Return Data'!$B$7:$R$1700,14,0)</f>
        <v>6.7343000000000002</v>
      </c>
      <c r="Q34" s="66">
        <f t="shared" si="9"/>
        <v>16</v>
      </c>
      <c r="R34" s="65">
        <f>VLOOKUP($A34,'Return Data'!$B$7:$R$1700,16,0)</f>
        <v>8.5114999999999998</v>
      </c>
      <c r="S34" s="67">
        <f t="shared" si="7"/>
        <v>17</v>
      </c>
    </row>
    <row r="35" spans="1:19" x14ac:dyDescent="0.3">
      <c r="A35" s="82" t="s">
        <v>1536</v>
      </c>
      <c r="B35" s="64">
        <f>VLOOKUP($A35,'Return Data'!$B$7:$R$1700,3,0)</f>
        <v>44015</v>
      </c>
      <c r="C35" s="65">
        <f>VLOOKUP($A35,'Return Data'!$B$7:$R$1700,4,0)</f>
        <v>23.445599999999999</v>
      </c>
      <c r="D35" s="65">
        <f>VLOOKUP($A35,'Return Data'!$B$7:$R$1700,9,0)</f>
        <v>22.558700000000002</v>
      </c>
      <c r="E35" s="66">
        <f t="shared" si="0"/>
        <v>7</v>
      </c>
      <c r="F35" s="65">
        <f>VLOOKUP($A35,'Return Data'!$B$7:$R$1700,10,0)</f>
        <v>19.801300000000001</v>
      </c>
      <c r="G35" s="66">
        <f t="shared" si="1"/>
        <v>2</v>
      </c>
      <c r="H35" s="65">
        <f>VLOOKUP($A35,'Return Data'!$B$7:$R$1700,11,0)</f>
        <v>13.7927</v>
      </c>
      <c r="I35" s="66">
        <f t="shared" si="2"/>
        <v>1</v>
      </c>
      <c r="J35" s="65">
        <f>VLOOKUP($A35,'Return Data'!$B$7:$R$1700,12,0)</f>
        <v>12.322800000000001</v>
      </c>
      <c r="K35" s="66">
        <f t="shared" si="3"/>
        <v>1</v>
      </c>
      <c r="L35" s="65">
        <f>VLOOKUP($A35,'Return Data'!$B$7:$R$1700,13,0)</f>
        <v>12.5884</v>
      </c>
      <c r="M35" s="66">
        <f t="shared" si="4"/>
        <v>2</v>
      </c>
      <c r="N35" s="65">
        <f>VLOOKUP($A35,'Return Data'!$B$7:$R$1700,17,0)</f>
        <v>3.5708000000000002</v>
      </c>
      <c r="O35" s="66">
        <f t="shared" si="8"/>
        <v>20</v>
      </c>
      <c r="P35" s="65">
        <f>VLOOKUP($A35,'Return Data'!$B$7:$R$1700,14,0)</f>
        <v>4.1837999999999997</v>
      </c>
      <c r="Q35" s="66">
        <f t="shared" si="9"/>
        <v>19</v>
      </c>
      <c r="R35" s="65">
        <f>VLOOKUP($A35,'Return Data'!$B$7:$R$1700,16,0)</f>
        <v>7.4847999999999999</v>
      </c>
      <c r="S35" s="67">
        <f t="shared" si="7"/>
        <v>22</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18.16165357142857</v>
      </c>
      <c r="E37" s="88"/>
      <c r="F37" s="89">
        <f>AVERAGE(F8:F35)</f>
        <v>11.273464285714287</v>
      </c>
      <c r="G37" s="88"/>
      <c r="H37" s="89">
        <f>AVERAGE(H8:H35)</f>
        <v>9.1373071428571428</v>
      </c>
      <c r="I37" s="88"/>
      <c r="J37" s="89">
        <f>AVERAGE(J8:J35)</f>
        <v>8.4942892857142844</v>
      </c>
      <c r="K37" s="88"/>
      <c r="L37" s="89">
        <f>AVERAGE(L8:L35)</f>
        <v>8.7936142857142858</v>
      </c>
      <c r="M37" s="88"/>
      <c r="N37" s="89">
        <f>AVERAGE(N8:N35)</f>
        <v>7.0052555555555562</v>
      </c>
      <c r="O37" s="88"/>
      <c r="P37" s="89">
        <f>AVERAGE(P8:P35)</f>
        <v>6.4414076923076919</v>
      </c>
      <c r="Q37" s="88"/>
      <c r="R37" s="89">
        <f>AVERAGE(R8:R35)</f>
        <v>8.2327964285714295</v>
      </c>
      <c r="S37" s="90"/>
    </row>
    <row r="38" spans="1:19" x14ac:dyDescent="0.3">
      <c r="A38" s="87" t="s">
        <v>28</v>
      </c>
      <c r="B38" s="88"/>
      <c r="C38" s="88"/>
      <c r="D38" s="89">
        <f>MIN(D8:D35)</f>
        <v>-22.203199999999999</v>
      </c>
      <c r="E38" s="88"/>
      <c r="F38" s="89">
        <f>MIN(F8:F35)</f>
        <v>-29.128900000000002</v>
      </c>
      <c r="G38" s="88"/>
      <c r="H38" s="89">
        <f>MIN(H8:H35)</f>
        <v>-14.9572</v>
      </c>
      <c r="I38" s="88"/>
      <c r="J38" s="89">
        <f>MIN(J8:J35)</f>
        <v>-9.3272999999999993</v>
      </c>
      <c r="K38" s="88"/>
      <c r="L38" s="89">
        <f>MIN(L8:L35)</f>
        <v>-7.3463000000000003</v>
      </c>
      <c r="M38" s="88"/>
      <c r="N38" s="89">
        <f>MIN(N8:N35)</f>
        <v>-6.5674000000000001</v>
      </c>
      <c r="O38" s="88"/>
      <c r="P38" s="89">
        <f>MIN(P8:P35)</f>
        <v>-2.6648999999999998</v>
      </c>
      <c r="Q38" s="88"/>
      <c r="R38" s="89">
        <f>MIN(R8:R35)</f>
        <v>4.2779999999999996</v>
      </c>
      <c r="S38" s="90"/>
    </row>
    <row r="39" spans="1:19" ht="15" thickBot="1" x14ac:dyDescent="0.35">
      <c r="A39" s="91" t="s">
        <v>29</v>
      </c>
      <c r="B39" s="92"/>
      <c r="C39" s="92"/>
      <c r="D39" s="93">
        <f>MAX(D8:D35)</f>
        <v>30.600999999999999</v>
      </c>
      <c r="E39" s="92"/>
      <c r="F39" s="93">
        <f>MAX(F8:F35)</f>
        <v>19.886700000000001</v>
      </c>
      <c r="G39" s="92"/>
      <c r="H39" s="93">
        <f>MAX(H8:H35)</f>
        <v>13.7927</v>
      </c>
      <c r="I39" s="92"/>
      <c r="J39" s="93">
        <f>MAX(J8:J35)</f>
        <v>12.322800000000001</v>
      </c>
      <c r="K39" s="92"/>
      <c r="L39" s="93">
        <f>MAX(L8:L35)</f>
        <v>15.4811</v>
      </c>
      <c r="M39" s="92"/>
      <c r="N39" s="93">
        <f>MAX(N8:N35)</f>
        <v>10.936299999999999</v>
      </c>
      <c r="O39" s="92"/>
      <c r="P39" s="93">
        <f>MAX(P8:P35)</f>
        <v>9.1098999999999997</v>
      </c>
      <c r="Q39" s="92"/>
      <c r="R39" s="93">
        <f>MAX(R8:R35)</f>
        <v>11.1493</v>
      </c>
      <c r="S39" s="94"/>
    </row>
    <row r="40" spans="1:19" x14ac:dyDescent="0.3">
      <c r="A40" s="112" t="s">
        <v>434</v>
      </c>
    </row>
    <row r="41" spans="1:19" x14ac:dyDescent="0.3">
      <c r="A41" s="14" t="s">
        <v>340</v>
      </c>
    </row>
  </sheetData>
  <sheetProtection algorithmName="SHA-512" hashValue="mrB3rOvrfvmVEae9MML2jKJ0pnwBlRRmKqc7GLmAiyXyXCY4l413IPua+noFSkDfOTVeAjFe2TwR8KuRsURsTg==" saltValue="749U8rauVRx6s+KYlZlj3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603AAC1-5468-4F87-9EDA-77BB926DECA4}"/>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dimension ref="A1:S41"/>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1685</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1477</v>
      </c>
      <c r="B8" s="64">
        <f>VLOOKUP($A8,'Return Data'!$B$7:$R$1700,3,0)</f>
        <v>44015</v>
      </c>
      <c r="C8" s="65">
        <f>VLOOKUP($A8,'Return Data'!$B$7:$R$1700,4,0)</f>
        <v>34.723700000000001</v>
      </c>
      <c r="D8" s="65">
        <f>VLOOKUP($A8,'Return Data'!$B$7:$R$1700,9,0)</f>
        <v>29.897099999999998</v>
      </c>
      <c r="E8" s="66">
        <f t="shared" ref="E8:E35" si="0">RANK(D8,D$8:D$35,0)</f>
        <v>1</v>
      </c>
      <c r="F8" s="65">
        <f>VLOOKUP($A8,'Return Data'!$B$7:$R$1700,10,0)</f>
        <v>19.155100000000001</v>
      </c>
      <c r="G8" s="66">
        <f t="shared" ref="G8:G35" si="1">RANK(F8,F$8:F$35,0)</f>
        <v>2</v>
      </c>
      <c r="H8" s="65">
        <f>VLOOKUP($A8,'Return Data'!$B$7:$R$1700,11,0)</f>
        <v>10.9445</v>
      </c>
      <c r="I8" s="66">
        <f t="shared" ref="I8:I35" si="2">RANK(H8,H$8:H$35,0)</f>
        <v>17</v>
      </c>
      <c r="J8" s="65">
        <f>VLOOKUP($A8,'Return Data'!$B$7:$R$1700,12,0)</f>
        <v>9.3795000000000002</v>
      </c>
      <c r="K8" s="66">
        <f t="shared" ref="K8:K35" si="3">RANK(J8,J$8:J$35,0)</f>
        <v>18</v>
      </c>
      <c r="L8" s="65">
        <f>VLOOKUP($A8,'Return Data'!$B$7:$R$1700,13,0)</f>
        <v>9.9425000000000008</v>
      </c>
      <c r="M8" s="66">
        <f t="shared" ref="M8:M35" si="4">RANK(L8,L$8:L$35,0)</f>
        <v>17</v>
      </c>
      <c r="N8" s="65">
        <f>VLOOKUP($A8,'Return Data'!$B$7:$R$1700,17,0)</f>
        <v>9.4276</v>
      </c>
      <c r="O8" s="66">
        <f t="shared" ref="O8:O26" si="5">RANK(N8,N$8:N$35,0)</f>
        <v>10</v>
      </c>
      <c r="P8" s="65">
        <f>VLOOKUP($A8,'Return Data'!$B$7:$R$1700,14,0)</f>
        <v>7.7893999999999997</v>
      </c>
      <c r="Q8" s="66">
        <f t="shared" ref="Q8:Q26" si="6">RANK(P8,P$8:P$35,0)</f>
        <v>9</v>
      </c>
      <c r="R8" s="65">
        <f>VLOOKUP($A8,'Return Data'!$B$7:$R$1700,16,0)</f>
        <v>7.5218999999999996</v>
      </c>
      <c r="S8" s="67">
        <f t="shared" ref="S8:S35" si="7">RANK(R8,R$8:R$35,0)</f>
        <v>15</v>
      </c>
    </row>
    <row r="9" spans="1:19" x14ac:dyDescent="0.3">
      <c r="A9" s="82" t="s">
        <v>1480</v>
      </c>
      <c r="B9" s="64">
        <f>VLOOKUP($A9,'Return Data'!$B$7:$R$1700,3,0)</f>
        <v>44015</v>
      </c>
      <c r="C9" s="65">
        <f>VLOOKUP($A9,'Return Data'!$B$7:$R$1700,4,0)</f>
        <v>23.044599999999999</v>
      </c>
      <c r="D9" s="65">
        <f>VLOOKUP($A9,'Return Data'!$B$7:$R$1700,9,0)</f>
        <v>22.197299999999998</v>
      </c>
      <c r="E9" s="66">
        <f t="shared" si="0"/>
        <v>6</v>
      </c>
      <c r="F9" s="65">
        <f>VLOOKUP($A9,'Return Data'!$B$7:$R$1700,10,0)</f>
        <v>16.8658</v>
      </c>
      <c r="G9" s="66">
        <f t="shared" si="1"/>
        <v>11</v>
      </c>
      <c r="H9" s="65">
        <f>VLOOKUP($A9,'Return Data'!$B$7:$R$1700,11,0)</f>
        <v>12.519</v>
      </c>
      <c r="I9" s="66">
        <f t="shared" si="2"/>
        <v>7</v>
      </c>
      <c r="J9" s="65">
        <f>VLOOKUP($A9,'Return Data'!$B$7:$R$1700,12,0)</f>
        <v>11.442600000000001</v>
      </c>
      <c r="K9" s="66">
        <f t="shared" si="3"/>
        <v>3</v>
      </c>
      <c r="L9" s="65">
        <f>VLOOKUP($A9,'Return Data'!$B$7:$R$1700,13,0)</f>
        <v>11.597300000000001</v>
      </c>
      <c r="M9" s="66">
        <f t="shared" si="4"/>
        <v>4</v>
      </c>
      <c r="N9" s="65">
        <f>VLOOKUP($A9,'Return Data'!$B$7:$R$1700,17,0)</f>
        <v>10.1722</v>
      </c>
      <c r="O9" s="66">
        <f t="shared" si="5"/>
        <v>3</v>
      </c>
      <c r="P9" s="65">
        <f>VLOOKUP($A9,'Return Data'!$B$7:$R$1700,14,0)</f>
        <v>8.3867999999999991</v>
      </c>
      <c r="Q9" s="66">
        <f t="shared" si="6"/>
        <v>3</v>
      </c>
      <c r="R9" s="65">
        <f>VLOOKUP($A9,'Return Data'!$B$7:$R$1700,16,0)</f>
        <v>8.3149999999999995</v>
      </c>
      <c r="S9" s="67">
        <f t="shared" si="7"/>
        <v>5</v>
      </c>
    </row>
    <row r="10" spans="1:19" x14ac:dyDescent="0.3">
      <c r="A10" s="82" t="s">
        <v>1481</v>
      </c>
      <c r="B10" s="64">
        <f>VLOOKUP($A10,'Return Data'!$B$7:$R$1700,3,0)</f>
        <v>44015</v>
      </c>
      <c r="C10" s="65">
        <f>VLOOKUP($A10,'Return Data'!$B$7:$R$1700,4,0)</f>
        <v>22.026199999999999</v>
      </c>
      <c r="D10" s="65">
        <f>VLOOKUP($A10,'Return Data'!$B$7:$R$1700,9,0)</f>
        <v>21.536000000000001</v>
      </c>
      <c r="E10" s="66">
        <f t="shared" si="0"/>
        <v>11</v>
      </c>
      <c r="F10" s="65">
        <f>VLOOKUP($A10,'Return Data'!$B$7:$R$1700,10,0)</f>
        <v>7.33</v>
      </c>
      <c r="G10" s="66">
        <f t="shared" si="1"/>
        <v>23</v>
      </c>
      <c r="H10" s="65">
        <f>VLOOKUP($A10,'Return Data'!$B$7:$R$1700,11,0)</f>
        <v>8.1485000000000003</v>
      </c>
      <c r="I10" s="66">
        <f t="shared" si="2"/>
        <v>22</v>
      </c>
      <c r="J10" s="65">
        <f>VLOOKUP($A10,'Return Data'!$B$7:$R$1700,12,0)</f>
        <v>8.1705000000000005</v>
      </c>
      <c r="K10" s="66">
        <f t="shared" si="3"/>
        <v>19</v>
      </c>
      <c r="L10" s="65">
        <f>VLOOKUP($A10,'Return Data'!$B$7:$R$1700,13,0)</f>
        <v>8.5645000000000007</v>
      </c>
      <c r="M10" s="66">
        <f t="shared" si="4"/>
        <v>19</v>
      </c>
      <c r="N10" s="65">
        <f>VLOOKUP($A10,'Return Data'!$B$7:$R$1700,17,0)</f>
        <v>8.5587999999999997</v>
      </c>
      <c r="O10" s="66">
        <f t="shared" si="5"/>
        <v>14</v>
      </c>
      <c r="P10" s="65">
        <f>VLOOKUP($A10,'Return Data'!$B$7:$R$1700,14,0)</f>
        <v>7.7470999999999997</v>
      </c>
      <c r="Q10" s="66">
        <f t="shared" si="6"/>
        <v>11</v>
      </c>
      <c r="R10" s="65">
        <f>VLOOKUP($A10,'Return Data'!$B$7:$R$1700,16,0)</f>
        <v>8.2026000000000003</v>
      </c>
      <c r="S10" s="67">
        <f t="shared" si="7"/>
        <v>7</v>
      </c>
    </row>
    <row r="11" spans="1:19" x14ac:dyDescent="0.3">
      <c r="A11" s="82" t="s">
        <v>1483</v>
      </c>
      <c r="B11" s="64">
        <f>VLOOKUP($A11,'Return Data'!$B$7:$R$1700,3,0)</f>
        <v>44015</v>
      </c>
      <c r="C11" s="65">
        <f>VLOOKUP($A11,'Return Data'!$B$7:$R$1700,4,0)</f>
        <v>23.6068</v>
      </c>
      <c r="D11" s="65">
        <f>VLOOKUP($A11,'Return Data'!$B$7:$R$1700,9,0)</f>
        <v>21.248200000000001</v>
      </c>
      <c r="E11" s="66">
        <f t="shared" si="0"/>
        <v>12</v>
      </c>
      <c r="F11" s="65">
        <f>VLOOKUP($A11,'Return Data'!$B$7:$R$1700,10,0)</f>
        <v>17.089400000000001</v>
      </c>
      <c r="G11" s="66">
        <f t="shared" si="1"/>
        <v>6</v>
      </c>
      <c r="H11" s="65">
        <f>VLOOKUP($A11,'Return Data'!$B$7:$R$1700,11,0)</f>
        <v>12.132</v>
      </c>
      <c r="I11" s="66">
        <f t="shared" si="2"/>
        <v>11</v>
      </c>
      <c r="J11" s="65">
        <f>VLOOKUP($A11,'Return Data'!$B$7:$R$1700,12,0)</f>
        <v>11.019500000000001</v>
      </c>
      <c r="K11" s="66">
        <f t="shared" si="3"/>
        <v>7</v>
      </c>
      <c r="L11" s="65">
        <f>VLOOKUP($A11,'Return Data'!$B$7:$R$1700,13,0)</f>
        <v>11.399900000000001</v>
      </c>
      <c r="M11" s="66">
        <f t="shared" si="4"/>
        <v>6</v>
      </c>
      <c r="N11" s="65">
        <f>VLOOKUP($A11,'Return Data'!$B$7:$R$1700,17,0)</f>
        <v>8.5509000000000004</v>
      </c>
      <c r="O11" s="66">
        <f t="shared" si="5"/>
        <v>15</v>
      </c>
      <c r="P11" s="65">
        <f>VLOOKUP($A11,'Return Data'!$B$7:$R$1700,14,0)</f>
        <v>7.4280999999999997</v>
      </c>
      <c r="Q11" s="66">
        <f t="shared" si="6"/>
        <v>14</v>
      </c>
      <c r="R11" s="65">
        <f>VLOOKUP($A11,'Return Data'!$B$7:$R$1700,16,0)</f>
        <v>5.5819000000000001</v>
      </c>
      <c r="S11" s="67">
        <f t="shared" si="7"/>
        <v>26</v>
      </c>
    </row>
    <row r="12" spans="1:19" x14ac:dyDescent="0.3">
      <c r="A12" s="82" t="s">
        <v>1486</v>
      </c>
      <c r="B12" s="64">
        <f>VLOOKUP($A12,'Return Data'!$B$7:$R$1700,3,0)</f>
        <v>44015</v>
      </c>
      <c r="C12" s="65">
        <f>VLOOKUP($A12,'Return Data'!$B$7:$R$1700,4,0)</f>
        <v>16.539200000000001</v>
      </c>
      <c r="D12" s="65">
        <f>VLOOKUP($A12,'Return Data'!$B$7:$R$1700,9,0)</f>
        <v>9.2429000000000006</v>
      </c>
      <c r="E12" s="66">
        <f t="shared" si="0"/>
        <v>25</v>
      </c>
      <c r="F12" s="65">
        <f>VLOOKUP($A12,'Return Data'!$B$7:$R$1700,10,0)</f>
        <v>-29.637499999999999</v>
      </c>
      <c r="G12" s="66">
        <f t="shared" si="1"/>
        <v>28</v>
      </c>
      <c r="H12" s="65">
        <f>VLOOKUP($A12,'Return Data'!$B$7:$R$1700,11,0)</f>
        <v>-7.6307999999999998</v>
      </c>
      <c r="I12" s="66">
        <f t="shared" si="2"/>
        <v>26</v>
      </c>
      <c r="J12" s="65">
        <f>VLOOKUP($A12,'Return Data'!$B$7:$R$1700,12,0)</f>
        <v>-2.0093999999999999</v>
      </c>
      <c r="K12" s="66">
        <f t="shared" si="3"/>
        <v>26</v>
      </c>
      <c r="L12" s="65">
        <f>VLOOKUP($A12,'Return Data'!$B$7:$R$1700,13,0)</f>
        <v>-7.8616999999999999</v>
      </c>
      <c r="M12" s="66">
        <f t="shared" si="4"/>
        <v>28</v>
      </c>
      <c r="N12" s="65">
        <f>VLOOKUP($A12,'Return Data'!$B$7:$R$1700,17,0)</f>
        <v>-7.0815000000000001</v>
      </c>
      <c r="O12" s="66">
        <f t="shared" si="5"/>
        <v>27</v>
      </c>
      <c r="P12" s="65">
        <f>VLOOKUP($A12,'Return Data'!$B$7:$R$1700,14,0)</f>
        <v>-3.2562000000000002</v>
      </c>
      <c r="Q12" s="66">
        <f t="shared" si="6"/>
        <v>26</v>
      </c>
      <c r="R12" s="65">
        <f>VLOOKUP($A12,'Return Data'!$B$7:$R$1700,16,0)</f>
        <v>4.4532999999999996</v>
      </c>
      <c r="S12" s="67">
        <f t="shared" si="7"/>
        <v>28</v>
      </c>
    </row>
    <row r="13" spans="1:19" x14ac:dyDescent="0.3">
      <c r="A13" s="82" t="s">
        <v>1488</v>
      </c>
      <c r="B13" s="64">
        <f>VLOOKUP($A13,'Return Data'!$B$7:$R$1700,3,0)</f>
        <v>44015</v>
      </c>
      <c r="C13" s="65">
        <f>VLOOKUP($A13,'Return Data'!$B$7:$R$1700,4,0)</f>
        <v>19.6571</v>
      </c>
      <c r="D13" s="65">
        <f>VLOOKUP($A13,'Return Data'!$B$7:$R$1700,9,0)</f>
        <v>20.325900000000001</v>
      </c>
      <c r="E13" s="66">
        <f t="shared" si="0"/>
        <v>14</v>
      </c>
      <c r="F13" s="65">
        <f>VLOOKUP($A13,'Return Data'!$B$7:$R$1700,10,0)</f>
        <v>15.553599999999999</v>
      </c>
      <c r="G13" s="66">
        <f t="shared" si="1"/>
        <v>17</v>
      </c>
      <c r="H13" s="65">
        <f>VLOOKUP($A13,'Return Data'!$B$7:$R$1700,11,0)</f>
        <v>11.403600000000001</v>
      </c>
      <c r="I13" s="66">
        <f t="shared" si="2"/>
        <v>14</v>
      </c>
      <c r="J13" s="65">
        <f>VLOOKUP($A13,'Return Data'!$B$7:$R$1700,12,0)</f>
        <v>10.0471</v>
      </c>
      <c r="K13" s="66">
        <f t="shared" si="3"/>
        <v>15</v>
      </c>
      <c r="L13" s="65">
        <f>VLOOKUP($A13,'Return Data'!$B$7:$R$1700,13,0)</f>
        <v>10.075799999999999</v>
      </c>
      <c r="M13" s="66">
        <f t="shared" si="4"/>
        <v>16</v>
      </c>
      <c r="N13" s="65">
        <f>VLOOKUP($A13,'Return Data'!$B$7:$R$1700,17,0)</f>
        <v>9.0091999999999999</v>
      </c>
      <c r="O13" s="66">
        <f t="shared" si="5"/>
        <v>13</v>
      </c>
      <c r="P13" s="65">
        <f>VLOOKUP($A13,'Return Data'!$B$7:$R$1700,14,0)</f>
        <v>7.5225</v>
      </c>
      <c r="Q13" s="66">
        <f t="shared" si="6"/>
        <v>13</v>
      </c>
      <c r="R13" s="65">
        <f>VLOOKUP($A13,'Return Data'!$B$7:$R$1700,16,0)</f>
        <v>7.6252000000000004</v>
      </c>
      <c r="S13" s="67">
        <f t="shared" si="7"/>
        <v>13</v>
      </c>
    </row>
    <row r="14" spans="1:19" x14ac:dyDescent="0.3">
      <c r="A14" s="82" t="s">
        <v>1490</v>
      </c>
      <c r="B14" s="64">
        <f>VLOOKUP($A14,'Return Data'!$B$7:$R$1700,3,0)</f>
        <v>44015</v>
      </c>
      <c r="C14" s="65">
        <f>VLOOKUP($A14,'Return Data'!$B$7:$R$1700,4,0)</f>
        <v>35.572299999999998</v>
      </c>
      <c r="D14" s="65">
        <f>VLOOKUP($A14,'Return Data'!$B$7:$R$1700,9,0)</f>
        <v>16.887899999999998</v>
      </c>
      <c r="E14" s="66">
        <f t="shared" si="0"/>
        <v>21</v>
      </c>
      <c r="F14" s="65">
        <f>VLOOKUP($A14,'Return Data'!$B$7:$R$1700,10,0)</f>
        <v>17.081099999999999</v>
      </c>
      <c r="G14" s="66">
        <f t="shared" si="1"/>
        <v>7</v>
      </c>
      <c r="H14" s="65">
        <f>VLOOKUP($A14,'Return Data'!$B$7:$R$1700,11,0)</f>
        <v>11.815099999999999</v>
      </c>
      <c r="I14" s="66">
        <f t="shared" si="2"/>
        <v>13</v>
      </c>
      <c r="J14" s="65">
        <f>VLOOKUP($A14,'Return Data'!$B$7:$R$1700,12,0)</f>
        <v>10.5793</v>
      </c>
      <c r="K14" s="66">
        <f t="shared" si="3"/>
        <v>13</v>
      </c>
      <c r="L14" s="65">
        <f>VLOOKUP($A14,'Return Data'!$B$7:$R$1700,13,0)</f>
        <v>10.836499999999999</v>
      </c>
      <c r="M14" s="66">
        <f t="shared" si="4"/>
        <v>13</v>
      </c>
      <c r="N14" s="65">
        <f>VLOOKUP($A14,'Return Data'!$B$7:$R$1700,17,0)</f>
        <v>9.6795000000000009</v>
      </c>
      <c r="O14" s="66">
        <f t="shared" si="5"/>
        <v>9</v>
      </c>
      <c r="P14" s="65">
        <f>VLOOKUP($A14,'Return Data'!$B$7:$R$1700,14,0)</f>
        <v>7.7964000000000002</v>
      </c>
      <c r="Q14" s="66">
        <f t="shared" si="6"/>
        <v>8</v>
      </c>
      <c r="R14" s="65">
        <f>VLOOKUP($A14,'Return Data'!$B$7:$R$1700,16,0)</f>
        <v>7.3776000000000002</v>
      </c>
      <c r="S14" s="67">
        <f t="shared" si="7"/>
        <v>17</v>
      </c>
    </row>
    <row r="15" spans="1:19" x14ac:dyDescent="0.3">
      <c r="A15" s="82" t="s">
        <v>1492</v>
      </c>
      <c r="B15" s="64">
        <f>VLOOKUP($A15,'Return Data'!$B$7:$R$1700,3,0)</f>
        <v>44013</v>
      </c>
      <c r="C15" s="65">
        <f>VLOOKUP($A15,'Return Data'!$B$7:$R$1700,4,0)</f>
        <v>16.666</v>
      </c>
      <c r="D15" s="65">
        <f>VLOOKUP($A15,'Return Data'!$B$7:$R$1700,9,0)</f>
        <v>-22.878699999999998</v>
      </c>
      <c r="E15" s="66">
        <f t="shared" si="0"/>
        <v>28</v>
      </c>
      <c r="F15" s="65">
        <f>VLOOKUP($A15,'Return Data'!$B$7:$R$1700,10,0)</f>
        <v>1.4335</v>
      </c>
      <c r="G15" s="66">
        <f t="shared" si="1"/>
        <v>24</v>
      </c>
      <c r="H15" s="65">
        <f>VLOOKUP($A15,'Return Data'!$B$7:$R$1700,11,0)</f>
        <v>5.8989000000000003</v>
      </c>
      <c r="I15" s="66">
        <f t="shared" si="2"/>
        <v>24</v>
      </c>
      <c r="J15" s="65">
        <f>VLOOKUP($A15,'Return Data'!$B$7:$R$1700,12,0)</f>
        <v>7.2115999999999998</v>
      </c>
      <c r="K15" s="66">
        <f t="shared" si="3"/>
        <v>21</v>
      </c>
      <c r="L15" s="65">
        <f>VLOOKUP($A15,'Return Data'!$B$7:$R$1700,13,0)</f>
        <v>7.8874000000000004</v>
      </c>
      <c r="M15" s="66">
        <f t="shared" si="4"/>
        <v>20</v>
      </c>
      <c r="N15" s="65">
        <f>VLOOKUP($A15,'Return Data'!$B$7:$R$1700,17,0)</f>
        <v>2.5709</v>
      </c>
      <c r="O15" s="66">
        <f t="shared" si="5"/>
        <v>21</v>
      </c>
      <c r="P15" s="65">
        <f>VLOOKUP($A15,'Return Data'!$B$7:$R$1700,14,0)</f>
        <v>3.5074000000000001</v>
      </c>
      <c r="Q15" s="66">
        <f t="shared" si="6"/>
        <v>20</v>
      </c>
      <c r="R15" s="65">
        <f>VLOOKUP($A15,'Return Data'!$B$7:$R$1700,16,0)</f>
        <v>5.0959000000000003</v>
      </c>
      <c r="S15" s="67">
        <f t="shared" si="7"/>
        <v>27</v>
      </c>
    </row>
    <row r="16" spans="1:19" x14ac:dyDescent="0.3">
      <c r="A16" s="82" t="s">
        <v>1498</v>
      </c>
      <c r="B16" s="64">
        <f>VLOOKUP($A16,'Return Data'!$B$7:$R$1700,3,0)</f>
        <v>44015</v>
      </c>
      <c r="C16" s="65">
        <f>VLOOKUP($A16,'Return Data'!$B$7:$R$1700,4,0)</f>
        <v>3783.04487951807</v>
      </c>
      <c r="D16" s="65">
        <f>VLOOKUP($A16,'Return Data'!$B$7:$R$1700,9,0)</f>
        <v>8.7554999999999996</v>
      </c>
      <c r="E16" s="66">
        <f t="shared" si="0"/>
        <v>27</v>
      </c>
      <c r="F16" s="65">
        <f>VLOOKUP($A16,'Return Data'!$B$7:$R$1700,10,0)</f>
        <v>-6.6021000000000001</v>
      </c>
      <c r="G16" s="66">
        <f t="shared" si="1"/>
        <v>25</v>
      </c>
      <c r="H16" s="65">
        <f>VLOOKUP($A16,'Return Data'!$B$7:$R$1700,11,0)</f>
        <v>-15.623699999999999</v>
      </c>
      <c r="I16" s="66">
        <f t="shared" si="2"/>
        <v>28</v>
      </c>
      <c r="J16" s="65">
        <f>VLOOKUP($A16,'Return Data'!$B$7:$R$1700,12,0)</f>
        <v>-10.0067</v>
      </c>
      <c r="K16" s="66">
        <f t="shared" si="3"/>
        <v>28</v>
      </c>
      <c r="L16" s="65">
        <f>VLOOKUP($A16,'Return Data'!$B$7:$R$1700,13,0)</f>
        <v>-6.2172999999999998</v>
      </c>
      <c r="M16" s="66">
        <f t="shared" si="4"/>
        <v>27</v>
      </c>
      <c r="N16" s="65">
        <f>VLOOKUP($A16,'Return Data'!$B$7:$R$1700,17,0)</f>
        <v>0.81599999999999995</v>
      </c>
      <c r="O16" s="66">
        <f t="shared" si="5"/>
        <v>25</v>
      </c>
      <c r="P16" s="65">
        <f>VLOOKUP($A16,'Return Data'!$B$7:$R$1700,14,0)</f>
        <v>2.7566000000000002</v>
      </c>
      <c r="Q16" s="66">
        <f t="shared" si="6"/>
        <v>23</v>
      </c>
      <c r="R16" s="65">
        <f>VLOOKUP($A16,'Return Data'!$B$7:$R$1700,16,0)</f>
        <v>7.4851000000000001</v>
      </c>
      <c r="S16" s="67">
        <f t="shared" si="7"/>
        <v>16</v>
      </c>
    </row>
    <row r="17" spans="1:19" x14ac:dyDescent="0.3">
      <c r="A17" s="82" t="s">
        <v>1500</v>
      </c>
      <c r="B17" s="64">
        <f>VLOOKUP($A17,'Return Data'!$B$7:$R$1700,3,0)</f>
        <v>44015</v>
      </c>
      <c r="C17" s="65">
        <f>VLOOKUP($A17,'Return Data'!$B$7:$R$1700,4,0)</f>
        <v>23.566600000000001</v>
      </c>
      <c r="D17" s="65">
        <f>VLOOKUP($A17,'Return Data'!$B$7:$R$1700,9,0)</f>
        <v>23.9634</v>
      </c>
      <c r="E17" s="66">
        <f t="shared" si="0"/>
        <v>3</v>
      </c>
      <c r="F17" s="65">
        <f>VLOOKUP($A17,'Return Data'!$B$7:$R$1700,10,0)</f>
        <v>16.908999999999999</v>
      </c>
      <c r="G17" s="66">
        <f t="shared" si="1"/>
        <v>10</v>
      </c>
      <c r="H17" s="65">
        <f>VLOOKUP($A17,'Return Data'!$B$7:$R$1700,11,0)</f>
        <v>12.7356</v>
      </c>
      <c r="I17" s="66">
        <f t="shared" si="2"/>
        <v>3</v>
      </c>
      <c r="J17" s="65">
        <f>VLOOKUP($A17,'Return Data'!$B$7:$R$1700,12,0)</f>
        <v>11.8102</v>
      </c>
      <c r="K17" s="66">
        <f t="shared" si="3"/>
        <v>2</v>
      </c>
      <c r="L17" s="65">
        <f>VLOOKUP($A17,'Return Data'!$B$7:$R$1700,13,0)</f>
        <v>11.8162</v>
      </c>
      <c r="M17" s="66">
        <f t="shared" si="4"/>
        <v>3</v>
      </c>
      <c r="N17" s="65">
        <f>VLOOKUP($A17,'Return Data'!$B$7:$R$1700,17,0)</f>
        <v>10.2941</v>
      </c>
      <c r="O17" s="66">
        <f t="shared" si="5"/>
        <v>2</v>
      </c>
      <c r="P17" s="65">
        <f>VLOOKUP($A17,'Return Data'!$B$7:$R$1700,14,0)</f>
        <v>8.7378</v>
      </c>
      <c r="Q17" s="66">
        <f t="shared" si="6"/>
        <v>1</v>
      </c>
      <c r="R17" s="65">
        <f>VLOOKUP($A17,'Return Data'!$B$7:$R$1700,16,0)</f>
        <v>8.9225999999999992</v>
      </c>
      <c r="S17" s="67">
        <f t="shared" si="7"/>
        <v>2</v>
      </c>
    </row>
    <row r="18" spans="1:19" x14ac:dyDescent="0.3">
      <c r="A18" s="82" t="s">
        <v>1502</v>
      </c>
      <c r="B18" s="64">
        <f>VLOOKUP($A18,'Return Data'!$B$7:$R$1700,3,0)</f>
        <v>44015</v>
      </c>
      <c r="C18" s="65">
        <f>VLOOKUP($A18,'Return Data'!$B$7:$R$1700,4,0)</f>
        <v>27.957999999999998</v>
      </c>
      <c r="D18" s="65">
        <f>VLOOKUP($A18,'Return Data'!$B$7:$R$1700,9,0)</f>
        <v>17.0106</v>
      </c>
      <c r="E18" s="66">
        <f t="shared" si="0"/>
        <v>20</v>
      </c>
      <c r="F18" s="65">
        <f>VLOOKUP($A18,'Return Data'!$B$7:$R$1700,10,0)</f>
        <v>-26.431000000000001</v>
      </c>
      <c r="G18" s="66">
        <f t="shared" si="1"/>
        <v>27</v>
      </c>
      <c r="H18" s="65">
        <f>VLOOKUP($A18,'Return Data'!$B$7:$R$1700,11,0)</f>
        <v>-9.7721999999999998</v>
      </c>
      <c r="I18" s="66">
        <f t="shared" si="2"/>
        <v>27</v>
      </c>
      <c r="J18" s="65">
        <f>VLOOKUP($A18,'Return Data'!$B$7:$R$1700,12,0)</f>
        <v>-4.3996000000000004</v>
      </c>
      <c r="K18" s="66">
        <f t="shared" si="3"/>
        <v>27</v>
      </c>
      <c r="L18" s="65">
        <f>VLOOKUP($A18,'Return Data'!$B$7:$R$1700,13,0)</f>
        <v>-0.91920000000000002</v>
      </c>
      <c r="M18" s="66">
        <f t="shared" si="4"/>
        <v>26</v>
      </c>
      <c r="N18" s="65">
        <f>VLOOKUP($A18,'Return Data'!$B$7:$R$1700,17,0)</f>
        <v>-1.0640000000000001</v>
      </c>
      <c r="O18" s="66">
        <f t="shared" si="5"/>
        <v>26</v>
      </c>
      <c r="P18" s="65">
        <f>VLOOKUP($A18,'Return Data'!$B$7:$R$1700,14,0)</f>
        <v>0.70709999999999995</v>
      </c>
      <c r="Q18" s="66">
        <f t="shared" si="6"/>
        <v>25</v>
      </c>
      <c r="R18" s="65">
        <f>VLOOKUP($A18,'Return Data'!$B$7:$R$1700,16,0)</f>
        <v>6.0243000000000002</v>
      </c>
      <c r="S18" s="67">
        <f t="shared" si="7"/>
        <v>24</v>
      </c>
    </row>
    <row r="19" spans="1:19" x14ac:dyDescent="0.3">
      <c r="A19" s="82" t="s">
        <v>1504</v>
      </c>
      <c r="B19" s="64">
        <f>VLOOKUP($A19,'Return Data'!$B$7:$R$1700,3,0)</f>
        <v>44015</v>
      </c>
      <c r="C19" s="65">
        <f>VLOOKUP($A19,'Return Data'!$B$7:$R$1700,4,0)</f>
        <v>43.929000000000002</v>
      </c>
      <c r="D19" s="65">
        <f>VLOOKUP($A19,'Return Data'!$B$7:$R$1700,9,0)</f>
        <v>22.2319</v>
      </c>
      <c r="E19" s="66">
        <f t="shared" si="0"/>
        <v>5</v>
      </c>
      <c r="F19" s="65">
        <f>VLOOKUP($A19,'Return Data'!$B$7:$R$1700,10,0)</f>
        <v>17.459199999999999</v>
      </c>
      <c r="G19" s="66">
        <f t="shared" si="1"/>
        <v>4</v>
      </c>
      <c r="H19" s="65">
        <f>VLOOKUP($A19,'Return Data'!$B$7:$R$1700,11,0)</f>
        <v>12.256600000000001</v>
      </c>
      <c r="I19" s="66">
        <f t="shared" si="2"/>
        <v>9</v>
      </c>
      <c r="J19" s="65">
        <f>VLOOKUP($A19,'Return Data'!$B$7:$R$1700,12,0)</f>
        <v>11.412100000000001</v>
      </c>
      <c r="K19" s="66">
        <f t="shared" si="3"/>
        <v>4</v>
      </c>
      <c r="L19" s="65">
        <f>VLOOKUP($A19,'Return Data'!$B$7:$R$1700,13,0)</f>
        <v>11.3322</v>
      </c>
      <c r="M19" s="66">
        <f t="shared" si="4"/>
        <v>8</v>
      </c>
      <c r="N19" s="65">
        <f>VLOOKUP($A19,'Return Data'!$B$7:$R$1700,17,0)</f>
        <v>9.9564000000000004</v>
      </c>
      <c r="O19" s="66">
        <f t="shared" si="5"/>
        <v>6</v>
      </c>
      <c r="P19" s="65">
        <f>VLOOKUP($A19,'Return Data'!$B$7:$R$1700,14,0)</f>
        <v>8.0440000000000005</v>
      </c>
      <c r="Q19" s="66">
        <f t="shared" si="6"/>
        <v>7</v>
      </c>
      <c r="R19" s="65">
        <f>VLOOKUP($A19,'Return Data'!$B$7:$R$1700,16,0)</f>
        <v>8.2354000000000003</v>
      </c>
      <c r="S19" s="67">
        <f t="shared" si="7"/>
        <v>6</v>
      </c>
    </row>
    <row r="20" spans="1:19" x14ac:dyDescent="0.3">
      <c r="A20" s="82" t="s">
        <v>1506</v>
      </c>
      <c r="B20" s="64">
        <f>VLOOKUP($A20,'Return Data'!$B$7:$R$1700,3,0)</f>
        <v>44015</v>
      </c>
      <c r="C20" s="65">
        <f>VLOOKUP($A20,'Return Data'!$B$7:$R$1700,4,0)</f>
        <v>19.089700000000001</v>
      </c>
      <c r="D20" s="65">
        <f>VLOOKUP($A20,'Return Data'!$B$7:$R$1700,9,0)</f>
        <v>17.783100000000001</v>
      </c>
      <c r="E20" s="66">
        <f t="shared" si="0"/>
        <v>18</v>
      </c>
      <c r="F20" s="65">
        <f>VLOOKUP($A20,'Return Data'!$B$7:$R$1700,10,0)</f>
        <v>14.485799999999999</v>
      </c>
      <c r="G20" s="66">
        <f t="shared" si="1"/>
        <v>19</v>
      </c>
      <c r="H20" s="65">
        <f>VLOOKUP($A20,'Return Data'!$B$7:$R$1700,11,0)</f>
        <v>10.3507</v>
      </c>
      <c r="I20" s="66">
        <f t="shared" si="2"/>
        <v>19</v>
      </c>
      <c r="J20" s="65">
        <f>VLOOKUP($A20,'Return Data'!$B$7:$R$1700,12,0)</f>
        <v>5.5612000000000004</v>
      </c>
      <c r="K20" s="66">
        <f t="shared" si="3"/>
        <v>22</v>
      </c>
      <c r="L20" s="65">
        <f>VLOOKUP($A20,'Return Data'!$B$7:$R$1700,13,0)</f>
        <v>6.1615000000000002</v>
      </c>
      <c r="M20" s="66">
        <f t="shared" si="4"/>
        <v>21</v>
      </c>
      <c r="N20" s="65">
        <f>VLOOKUP($A20,'Return Data'!$B$7:$R$1700,17,0)</f>
        <v>4.5271999999999997</v>
      </c>
      <c r="O20" s="66">
        <f t="shared" si="5"/>
        <v>18</v>
      </c>
      <c r="P20" s="65">
        <f>VLOOKUP($A20,'Return Data'!$B$7:$R$1700,14,0)</f>
        <v>4.7808000000000002</v>
      </c>
      <c r="Q20" s="66">
        <f t="shared" si="6"/>
        <v>17</v>
      </c>
      <c r="R20" s="65">
        <f>VLOOKUP($A20,'Return Data'!$B$7:$R$1700,16,0)</f>
        <v>7.2096</v>
      </c>
      <c r="S20" s="67">
        <f t="shared" si="7"/>
        <v>19</v>
      </c>
    </row>
    <row r="21" spans="1:19" x14ac:dyDescent="0.3">
      <c r="A21" s="82" t="s">
        <v>1509</v>
      </c>
      <c r="B21" s="64">
        <f>VLOOKUP($A21,'Return Data'!$B$7:$R$1700,3,0)</f>
        <v>44015</v>
      </c>
      <c r="C21" s="65">
        <f>VLOOKUP($A21,'Return Data'!$B$7:$R$1700,4,0)</f>
        <v>43.277700000000003</v>
      </c>
      <c r="D21" s="65">
        <f>VLOOKUP($A21,'Return Data'!$B$7:$R$1700,9,0)</f>
        <v>21.8935</v>
      </c>
      <c r="E21" s="66">
        <f t="shared" si="0"/>
        <v>8</v>
      </c>
      <c r="F21" s="65">
        <f>VLOOKUP($A21,'Return Data'!$B$7:$R$1700,10,0)</f>
        <v>16.932700000000001</v>
      </c>
      <c r="G21" s="66">
        <f t="shared" si="1"/>
        <v>9</v>
      </c>
      <c r="H21" s="65">
        <f>VLOOKUP($A21,'Return Data'!$B$7:$R$1700,11,0)</f>
        <v>12.5482</v>
      </c>
      <c r="I21" s="66">
        <f t="shared" si="2"/>
        <v>6</v>
      </c>
      <c r="J21" s="65">
        <f>VLOOKUP($A21,'Return Data'!$B$7:$R$1700,12,0)</f>
        <v>11.2585</v>
      </c>
      <c r="K21" s="66">
        <f t="shared" si="3"/>
        <v>6</v>
      </c>
      <c r="L21" s="65">
        <f>VLOOKUP($A21,'Return Data'!$B$7:$R$1700,13,0)</f>
        <v>11.5115</v>
      </c>
      <c r="M21" s="66">
        <f t="shared" si="4"/>
        <v>5</v>
      </c>
      <c r="N21" s="65">
        <f>VLOOKUP($A21,'Return Data'!$B$7:$R$1700,17,0)</f>
        <v>10.3201</v>
      </c>
      <c r="O21" s="66">
        <f t="shared" si="5"/>
        <v>1</v>
      </c>
      <c r="P21" s="65">
        <f>VLOOKUP($A21,'Return Data'!$B$7:$R$1700,14,0)</f>
        <v>8.4125999999999994</v>
      </c>
      <c r="Q21" s="66">
        <f t="shared" si="6"/>
        <v>2</v>
      </c>
      <c r="R21" s="65">
        <f>VLOOKUP($A21,'Return Data'!$B$7:$R$1700,16,0)</f>
        <v>7.7759</v>
      </c>
      <c r="S21" s="67">
        <f t="shared" si="7"/>
        <v>11</v>
      </c>
    </row>
    <row r="22" spans="1:19" x14ac:dyDescent="0.3">
      <c r="A22" s="82" t="s">
        <v>1510</v>
      </c>
      <c r="B22" s="64">
        <f>VLOOKUP($A22,'Return Data'!$B$7:$R$1700,3,0)</f>
        <v>44015</v>
      </c>
      <c r="C22" s="65">
        <f>VLOOKUP($A22,'Return Data'!$B$7:$R$1700,4,0)</f>
        <v>1649.9</v>
      </c>
      <c r="D22" s="65">
        <f>VLOOKUP($A22,'Return Data'!$B$7:$R$1700,9,0)</f>
        <v>10.112399999999999</v>
      </c>
      <c r="E22" s="66">
        <f t="shared" si="0"/>
        <v>24</v>
      </c>
      <c r="F22" s="65">
        <f>VLOOKUP($A22,'Return Data'!$B$7:$R$1700,10,0)</f>
        <v>9.5466999999999995</v>
      </c>
      <c r="G22" s="66">
        <f t="shared" si="1"/>
        <v>22</v>
      </c>
      <c r="H22" s="65">
        <f>VLOOKUP($A22,'Return Data'!$B$7:$R$1700,11,0)</f>
        <v>7.2584</v>
      </c>
      <c r="I22" s="66">
        <f t="shared" si="2"/>
        <v>23</v>
      </c>
      <c r="J22" s="65">
        <f>VLOOKUP($A22,'Return Data'!$B$7:$R$1700,12,0)</f>
        <v>5.3365999999999998</v>
      </c>
      <c r="K22" s="66">
        <f t="shared" si="3"/>
        <v>23</v>
      </c>
      <c r="L22" s="65">
        <f>VLOOKUP($A22,'Return Data'!$B$7:$R$1700,13,0)</f>
        <v>4.4724000000000004</v>
      </c>
      <c r="M22" s="66">
        <f t="shared" si="4"/>
        <v>23</v>
      </c>
      <c r="N22" s="65">
        <f>VLOOKUP($A22,'Return Data'!$B$7:$R$1700,17,0)</f>
        <v>6.4904000000000002</v>
      </c>
      <c r="O22" s="66">
        <f t="shared" si="5"/>
        <v>17</v>
      </c>
      <c r="P22" s="65">
        <f>VLOOKUP($A22,'Return Data'!$B$7:$R$1700,14,0)</f>
        <v>6.2309999999999999</v>
      </c>
      <c r="Q22" s="66">
        <f t="shared" si="6"/>
        <v>15</v>
      </c>
      <c r="R22" s="65">
        <f>VLOOKUP($A22,'Return Data'!$B$7:$R$1700,16,0)</f>
        <v>7.6318000000000001</v>
      </c>
      <c r="S22" s="67">
        <f t="shared" si="7"/>
        <v>12</v>
      </c>
    </row>
    <row r="23" spans="1:19" x14ac:dyDescent="0.3">
      <c r="A23" s="82" t="s">
        <v>1512</v>
      </c>
      <c r="B23" s="64">
        <f>VLOOKUP($A23,'Return Data'!$B$7:$R$1700,3,0)</f>
        <v>44015</v>
      </c>
      <c r="C23" s="65">
        <f>VLOOKUP($A23,'Return Data'!$B$7:$R$1700,4,0)</f>
        <v>2753.1421999999998</v>
      </c>
      <c r="D23" s="65">
        <f>VLOOKUP($A23,'Return Data'!$B$7:$R$1700,9,0)</f>
        <v>23.595600000000001</v>
      </c>
      <c r="E23" s="66">
        <f t="shared" si="0"/>
        <v>4</v>
      </c>
      <c r="F23" s="65">
        <f>VLOOKUP($A23,'Return Data'!$B$7:$R$1700,10,0)</f>
        <v>16.995000000000001</v>
      </c>
      <c r="G23" s="66">
        <f t="shared" si="1"/>
        <v>8</v>
      </c>
      <c r="H23" s="65">
        <f>VLOOKUP($A23,'Return Data'!$B$7:$R$1700,11,0)</f>
        <v>12.7117</v>
      </c>
      <c r="I23" s="66">
        <f t="shared" si="2"/>
        <v>4</v>
      </c>
      <c r="J23" s="65">
        <f>VLOOKUP($A23,'Return Data'!$B$7:$R$1700,12,0)</f>
        <v>10.9466</v>
      </c>
      <c r="K23" s="66">
        <f t="shared" si="3"/>
        <v>10</v>
      </c>
      <c r="L23" s="65">
        <f>VLOOKUP($A23,'Return Data'!$B$7:$R$1700,13,0)</f>
        <v>11.254799999999999</v>
      </c>
      <c r="M23" s="66">
        <f t="shared" si="4"/>
        <v>10</v>
      </c>
      <c r="N23" s="65">
        <f>VLOOKUP($A23,'Return Data'!$B$7:$R$1700,17,0)</f>
        <v>9.7363</v>
      </c>
      <c r="O23" s="66">
        <f t="shared" si="5"/>
        <v>8</v>
      </c>
      <c r="P23" s="65">
        <f>VLOOKUP($A23,'Return Data'!$B$7:$R$1700,14,0)</f>
        <v>7.7830000000000004</v>
      </c>
      <c r="Q23" s="66">
        <f t="shared" si="6"/>
        <v>10</v>
      </c>
      <c r="R23" s="65">
        <f>VLOOKUP($A23,'Return Data'!$B$7:$R$1700,16,0)</f>
        <v>7.9196</v>
      </c>
      <c r="S23" s="67">
        <f t="shared" si="7"/>
        <v>9</v>
      </c>
    </row>
    <row r="24" spans="1:19" x14ac:dyDescent="0.3">
      <c r="A24" s="82" t="s">
        <v>1514</v>
      </c>
      <c r="B24" s="64">
        <f>VLOOKUP($A24,'Return Data'!$B$7:$R$1700,3,0)</f>
        <v>44015</v>
      </c>
      <c r="C24" s="65">
        <f>VLOOKUP($A24,'Return Data'!$B$7:$R$1700,4,0)</f>
        <v>25.636399999999998</v>
      </c>
      <c r="D24" s="65">
        <f>VLOOKUP($A24,'Return Data'!$B$7:$R$1700,9,0)</f>
        <v>8.9159000000000006</v>
      </c>
      <c r="E24" s="66">
        <f t="shared" si="0"/>
        <v>26</v>
      </c>
      <c r="F24" s="65">
        <f>VLOOKUP($A24,'Return Data'!$B$7:$R$1700,10,0)</f>
        <v>13.121499999999999</v>
      </c>
      <c r="G24" s="66">
        <f t="shared" si="1"/>
        <v>21</v>
      </c>
      <c r="H24" s="65">
        <f>VLOOKUP($A24,'Return Data'!$B$7:$R$1700,11,0)</f>
        <v>9.5569000000000006</v>
      </c>
      <c r="I24" s="66">
        <f t="shared" si="2"/>
        <v>21</v>
      </c>
      <c r="J24" s="65">
        <f>VLOOKUP($A24,'Return Data'!$B$7:$R$1700,12,0)</f>
        <v>3.2988</v>
      </c>
      <c r="K24" s="66">
        <f t="shared" si="3"/>
        <v>24</v>
      </c>
      <c r="L24" s="65">
        <f>VLOOKUP($A24,'Return Data'!$B$7:$R$1700,13,0)</f>
        <v>2.2538999999999998</v>
      </c>
      <c r="M24" s="66">
        <f t="shared" si="4"/>
        <v>25</v>
      </c>
      <c r="N24" s="65">
        <f>VLOOKUP($A24,'Return Data'!$B$7:$R$1700,17,0)</f>
        <v>1.9001999999999999</v>
      </c>
      <c r="O24" s="66">
        <f t="shared" si="5"/>
        <v>23</v>
      </c>
      <c r="P24" s="65">
        <f>VLOOKUP($A24,'Return Data'!$B$7:$R$1700,14,0)</f>
        <v>2.8426</v>
      </c>
      <c r="Q24" s="66">
        <f t="shared" si="6"/>
        <v>22</v>
      </c>
      <c r="R24" s="65">
        <f>VLOOKUP($A24,'Return Data'!$B$7:$R$1700,16,0)</f>
        <v>5.6051000000000002</v>
      </c>
      <c r="S24" s="67">
        <f t="shared" si="7"/>
        <v>25</v>
      </c>
    </row>
    <row r="25" spans="1:19" x14ac:dyDescent="0.3">
      <c r="A25" s="82" t="s">
        <v>1516</v>
      </c>
      <c r="B25" s="64">
        <f>VLOOKUP($A25,'Return Data'!$B$7:$R$1700,3,0)</f>
        <v>44015</v>
      </c>
      <c r="C25" s="65">
        <f>VLOOKUP($A25,'Return Data'!$B$7:$R$1700,4,0)</f>
        <v>39.532600000000002</v>
      </c>
      <c r="D25" s="65">
        <f>VLOOKUP($A25,'Return Data'!$B$7:$R$1700,9,0)</f>
        <v>21.5396</v>
      </c>
      <c r="E25" s="66">
        <f t="shared" si="0"/>
        <v>10</v>
      </c>
      <c r="F25" s="65">
        <f>VLOOKUP($A25,'Return Data'!$B$7:$R$1700,10,0)</f>
        <v>16.560500000000001</v>
      </c>
      <c r="G25" s="66">
        <f t="shared" si="1"/>
        <v>13</v>
      </c>
      <c r="H25" s="65">
        <f>VLOOKUP($A25,'Return Data'!$B$7:$R$1700,11,0)</f>
        <v>12.1899</v>
      </c>
      <c r="I25" s="66">
        <f t="shared" si="2"/>
        <v>10</v>
      </c>
      <c r="J25" s="65">
        <f>VLOOKUP($A25,'Return Data'!$B$7:$R$1700,12,0)</f>
        <v>10.908799999999999</v>
      </c>
      <c r="K25" s="66">
        <f t="shared" si="3"/>
        <v>11</v>
      </c>
      <c r="L25" s="65">
        <f>VLOOKUP($A25,'Return Data'!$B$7:$R$1700,13,0)</f>
        <v>11.0815</v>
      </c>
      <c r="M25" s="66">
        <f t="shared" si="4"/>
        <v>11</v>
      </c>
      <c r="N25" s="65">
        <f>VLOOKUP($A25,'Return Data'!$B$7:$R$1700,17,0)</f>
        <v>10.0261</v>
      </c>
      <c r="O25" s="66">
        <f t="shared" si="5"/>
        <v>5</v>
      </c>
      <c r="P25" s="65">
        <f>VLOOKUP($A25,'Return Data'!$B$7:$R$1700,14,0)</f>
        <v>8.1393000000000004</v>
      </c>
      <c r="Q25" s="66">
        <f t="shared" si="6"/>
        <v>5</v>
      </c>
      <c r="R25" s="65">
        <f>VLOOKUP($A25,'Return Data'!$B$7:$R$1700,16,0)</f>
        <v>7.8522999999999996</v>
      </c>
      <c r="S25" s="67">
        <f t="shared" si="7"/>
        <v>10</v>
      </c>
    </row>
    <row r="26" spans="1:19" x14ac:dyDescent="0.3">
      <c r="A26" s="82" t="s">
        <v>1519</v>
      </c>
      <c r="B26" s="64">
        <f>VLOOKUP($A26,'Return Data'!$B$7:$R$1700,3,0)</f>
        <v>44015</v>
      </c>
      <c r="C26" s="65">
        <f>VLOOKUP($A26,'Return Data'!$B$7:$R$1700,4,0)</f>
        <v>20.270600000000002</v>
      </c>
      <c r="D26" s="65">
        <f>VLOOKUP($A26,'Return Data'!$B$7:$R$1700,9,0)</f>
        <v>16.516999999999999</v>
      </c>
      <c r="E26" s="66">
        <f t="shared" si="0"/>
        <v>22</v>
      </c>
      <c r="F26" s="65">
        <f>VLOOKUP($A26,'Return Data'!$B$7:$R$1700,10,0)</f>
        <v>16.739899999999999</v>
      </c>
      <c r="G26" s="66">
        <f t="shared" si="1"/>
        <v>12</v>
      </c>
      <c r="H26" s="65">
        <f>VLOOKUP($A26,'Return Data'!$B$7:$R$1700,11,0)</f>
        <v>12.827500000000001</v>
      </c>
      <c r="I26" s="66">
        <f t="shared" si="2"/>
        <v>2</v>
      </c>
      <c r="J26" s="65">
        <f>VLOOKUP($A26,'Return Data'!$B$7:$R$1700,12,0)</f>
        <v>11.2849</v>
      </c>
      <c r="K26" s="66">
        <f t="shared" si="3"/>
        <v>5</v>
      </c>
      <c r="L26" s="65">
        <f>VLOOKUP($A26,'Return Data'!$B$7:$R$1700,13,0)</f>
        <v>11.3294</v>
      </c>
      <c r="M26" s="66">
        <f t="shared" si="4"/>
        <v>9</v>
      </c>
      <c r="N26" s="65">
        <f>VLOOKUP($A26,'Return Data'!$B$7:$R$1700,17,0)</f>
        <v>10.0443</v>
      </c>
      <c r="O26" s="66">
        <f t="shared" si="5"/>
        <v>4</v>
      </c>
      <c r="P26" s="65">
        <f>VLOOKUP($A26,'Return Data'!$B$7:$R$1700,14,0)</f>
        <v>8.3618000000000006</v>
      </c>
      <c r="Q26" s="66">
        <f t="shared" si="6"/>
        <v>4</v>
      </c>
      <c r="R26" s="65">
        <f>VLOOKUP($A26,'Return Data'!$B$7:$R$1700,16,0)</f>
        <v>8.6433999999999997</v>
      </c>
      <c r="S26" s="67">
        <f t="shared" si="7"/>
        <v>3</v>
      </c>
    </row>
    <row r="27" spans="1:19" x14ac:dyDescent="0.3">
      <c r="A27" s="82" t="s">
        <v>1521</v>
      </c>
      <c r="B27" s="64">
        <f>VLOOKUP($A27,'Return Data'!$B$7:$R$1700,3,0)</f>
        <v>44015</v>
      </c>
      <c r="C27" s="65">
        <f>VLOOKUP($A27,'Return Data'!$B$7:$R$1700,4,0)</f>
        <v>11.446</v>
      </c>
      <c r="D27" s="65">
        <f>VLOOKUP($A27,'Return Data'!$B$7:$R$1700,9,0)</f>
        <v>17.401599999999998</v>
      </c>
      <c r="E27" s="66">
        <f t="shared" si="0"/>
        <v>19</v>
      </c>
      <c r="F27" s="65">
        <f>VLOOKUP($A27,'Return Data'!$B$7:$R$1700,10,0)</f>
        <v>16.4297</v>
      </c>
      <c r="G27" s="66">
        <f t="shared" si="1"/>
        <v>14</v>
      </c>
      <c r="H27" s="65">
        <f>VLOOKUP($A27,'Return Data'!$B$7:$R$1700,11,0)</f>
        <v>10.9267</v>
      </c>
      <c r="I27" s="66">
        <f t="shared" si="2"/>
        <v>18</v>
      </c>
      <c r="J27" s="65">
        <f>VLOOKUP($A27,'Return Data'!$B$7:$R$1700,12,0)</f>
        <v>9.4969000000000001</v>
      </c>
      <c r="K27" s="66">
        <f t="shared" si="3"/>
        <v>17</v>
      </c>
      <c r="L27" s="65">
        <f>VLOOKUP($A27,'Return Data'!$B$7:$R$1700,13,0)</f>
        <v>9.9290000000000003</v>
      </c>
      <c r="M27" s="66">
        <f t="shared" si="4"/>
        <v>18</v>
      </c>
      <c r="N27" s="65"/>
      <c r="O27" s="66"/>
      <c r="P27" s="65"/>
      <c r="Q27" s="66"/>
      <c r="R27" s="65">
        <f>VLOOKUP($A27,'Return Data'!$B$7:$R$1700,16,0)</f>
        <v>9.984</v>
      </c>
      <c r="S27" s="67">
        <f t="shared" si="7"/>
        <v>1</v>
      </c>
    </row>
    <row r="28" spans="1:19" x14ac:dyDescent="0.3">
      <c r="A28" s="82" t="s">
        <v>1522</v>
      </c>
      <c r="B28" s="64">
        <f>VLOOKUP($A28,'Return Data'!$B$7:$R$1700,3,0)</f>
        <v>44015</v>
      </c>
      <c r="C28" s="65">
        <f>VLOOKUP($A28,'Return Data'!$B$7:$R$1700,4,0)</f>
        <v>12.056100000000001</v>
      </c>
      <c r="D28" s="65">
        <f>VLOOKUP($A28,'Return Data'!$B$7:$R$1700,9,0)</f>
        <v>15.731999999999999</v>
      </c>
      <c r="E28" s="66">
        <f t="shared" si="0"/>
        <v>23</v>
      </c>
      <c r="F28" s="65">
        <f>VLOOKUP($A28,'Return Data'!$B$7:$R$1700,10,0)</f>
        <v>13.985200000000001</v>
      </c>
      <c r="G28" s="66">
        <f t="shared" si="1"/>
        <v>20</v>
      </c>
      <c r="H28" s="65">
        <f>VLOOKUP($A28,'Return Data'!$B$7:$R$1700,11,0)</f>
        <v>11.022500000000001</v>
      </c>
      <c r="I28" s="66">
        <f t="shared" si="2"/>
        <v>16</v>
      </c>
      <c r="J28" s="65">
        <f>VLOOKUP($A28,'Return Data'!$B$7:$R$1700,12,0)</f>
        <v>9.7394999999999996</v>
      </c>
      <c r="K28" s="66">
        <f t="shared" si="3"/>
        <v>16</v>
      </c>
      <c r="L28" s="65">
        <f>VLOOKUP($A28,'Return Data'!$B$7:$R$1700,13,0)</f>
        <v>10.1922</v>
      </c>
      <c r="M28" s="66">
        <f t="shared" si="4"/>
        <v>15</v>
      </c>
      <c r="N28" s="65">
        <f>VLOOKUP($A28,'Return Data'!$B$7:$R$1700,17,0)</f>
        <v>9.3276000000000003</v>
      </c>
      <c r="O28" s="66">
        <f t="shared" ref="O28:O35" si="8">RANK(N28,N$8:N$35,0)</f>
        <v>12</v>
      </c>
      <c r="P28" s="65"/>
      <c r="Q28" s="66"/>
      <c r="R28" s="65">
        <f>VLOOKUP($A28,'Return Data'!$B$7:$R$1700,16,0)</f>
        <v>8.4641999999999999</v>
      </c>
      <c r="S28" s="67">
        <f t="shared" si="7"/>
        <v>4</v>
      </c>
    </row>
    <row r="29" spans="1:19" x14ac:dyDescent="0.3">
      <c r="A29" s="82" t="s">
        <v>1524</v>
      </c>
      <c r="B29" s="64">
        <f>VLOOKUP($A29,'Return Data'!$B$7:$R$1700,3,0)</f>
        <v>44015</v>
      </c>
      <c r="C29" s="65">
        <f>VLOOKUP($A29,'Return Data'!$B$7:$R$1700,4,0)</f>
        <v>39.171399999999998</v>
      </c>
      <c r="D29" s="65">
        <f>VLOOKUP($A29,'Return Data'!$B$7:$R$1700,9,0)</f>
        <v>21.6355</v>
      </c>
      <c r="E29" s="66">
        <f t="shared" si="0"/>
        <v>9</v>
      </c>
      <c r="F29" s="65">
        <f>VLOOKUP($A29,'Return Data'!$B$7:$R$1700,10,0)</f>
        <v>15.1974</v>
      </c>
      <c r="G29" s="66">
        <f t="shared" si="1"/>
        <v>18</v>
      </c>
      <c r="H29" s="65">
        <f>VLOOKUP($A29,'Return Data'!$B$7:$R$1700,11,0)</f>
        <v>11.0604</v>
      </c>
      <c r="I29" s="66">
        <f t="shared" si="2"/>
        <v>15</v>
      </c>
      <c r="J29" s="65">
        <f>VLOOKUP($A29,'Return Data'!$B$7:$R$1700,12,0)</f>
        <v>10.279199999999999</v>
      </c>
      <c r="K29" s="66">
        <f t="shared" si="3"/>
        <v>14</v>
      </c>
      <c r="L29" s="65">
        <f>VLOOKUP($A29,'Return Data'!$B$7:$R$1700,13,0)</f>
        <v>10.58</v>
      </c>
      <c r="M29" s="66">
        <f t="shared" si="4"/>
        <v>14</v>
      </c>
      <c r="N29" s="65">
        <f>VLOOKUP($A29,'Return Data'!$B$7:$R$1700,17,0)</f>
        <v>9.4153000000000002</v>
      </c>
      <c r="O29" s="66">
        <f t="shared" si="8"/>
        <v>11</v>
      </c>
      <c r="P29" s="65">
        <f>VLOOKUP($A29,'Return Data'!$B$7:$R$1700,14,0)</f>
        <v>7.6120000000000001</v>
      </c>
      <c r="Q29" s="66">
        <f t="shared" ref="Q29:Q35" si="9">RANK(P29,P$8:P$35,0)</f>
        <v>12</v>
      </c>
      <c r="R29" s="65">
        <f>VLOOKUP($A29,'Return Data'!$B$7:$R$1700,16,0)</f>
        <v>8.0888000000000009</v>
      </c>
      <c r="S29" s="67">
        <f t="shared" si="7"/>
        <v>8</v>
      </c>
    </row>
    <row r="30" spans="1:19" x14ac:dyDescent="0.3">
      <c r="A30" s="82" t="s">
        <v>1526</v>
      </c>
      <c r="B30" s="64">
        <f>VLOOKUP($A30,'Return Data'!$B$7:$R$1700,3,0)</f>
        <v>44015</v>
      </c>
      <c r="C30" s="65">
        <f>VLOOKUP($A30,'Return Data'!$B$7:$R$1700,4,0)</f>
        <v>34.435699999999997</v>
      </c>
      <c r="D30" s="65">
        <f>VLOOKUP($A30,'Return Data'!$B$7:$R$1700,9,0)</f>
        <v>17.7987</v>
      </c>
      <c r="E30" s="66">
        <f t="shared" si="0"/>
        <v>17</v>
      </c>
      <c r="F30" s="65">
        <f>VLOOKUP($A30,'Return Data'!$B$7:$R$1700,10,0)</f>
        <v>15.7362</v>
      </c>
      <c r="G30" s="66">
        <f t="shared" si="1"/>
        <v>16</v>
      </c>
      <c r="H30" s="65">
        <f>VLOOKUP($A30,'Return Data'!$B$7:$R$1700,11,0)</f>
        <v>9.625</v>
      </c>
      <c r="I30" s="66">
        <f t="shared" si="2"/>
        <v>20</v>
      </c>
      <c r="J30" s="65">
        <f>VLOOKUP($A30,'Return Data'!$B$7:$R$1700,12,0)</f>
        <v>7.6947999999999999</v>
      </c>
      <c r="K30" s="66">
        <f t="shared" si="3"/>
        <v>20</v>
      </c>
      <c r="L30" s="65">
        <f>VLOOKUP($A30,'Return Data'!$B$7:$R$1700,13,0)</f>
        <v>14.661</v>
      </c>
      <c r="M30" s="66">
        <f t="shared" si="4"/>
        <v>1</v>
      </c>
      <c r="N30" s="65">
        <f>VLOOKUP($A30,'Return Data'!$B$7:$R$1700,17,0)</f>
        <v>3.8388</v>
      </c>
      <c r="O30" s="66">
        <f t="shared" si="8"/>
        <v>19</v>
      </c>
      <c r="P30" s="65">
        <f>VLOOKUP($A30,'Return Data'!$B$7:$R$1700,14,0)</f>
        <v>4.1630000000000003</v>
      </c>
      <c r="Q30" s="66">
        <f t="shared" si="9"/>
        <v>18</v>
      </c>
      <c r="R30" s="65">
        <f>VLOOKUP($A30,'Return Data'!$B$7:$R$1700,16,0)</f>
        <v>7.3457999999999997</v>
      </c>
      <c r="S30" s="67">
        <f t="shared" si="7"/>
        <v>18</v>
      </c>
    </row>
    <row r="31" spans="1:19" x14ac:dyDescent="0.3">
      <c r="A31" s="82" t="s">
        <v>1528</v>
      </c>
      <c r="B31" s="64">
        <f>VLOOKUP($A31,'Return Data'!$B$7:$R$1700,3,0)</f>
        <v>44015</v>
      </c>
      <c r="C31" s="65">
        <f>VLOOKUP($A31,'Return Data'!$B$7:$R$1700,4,0)</f>
        <v>31.3582</v>
      </c>
      <c r="D31" s="65">
        <f>VLOOKUP($A31,'Return Data'!$B$7:$R$1700,9,0)</f>
        <v>19.257200000000001</v>
      </c>
      <c r="E31" s="66">
        <f t="shared" si="0"/>
        <v>15</v>
      </c>
      <c r="F31" s="65">
        <f>VLOOKUP($A31,'Return Data'!$B$7:$R$1700,10,0)</f>
        <v>-6.8631000000000002</v>
      </c>
      <c r="G31" s="66">
        <f t="shared" si="1"/>
        <v>26</v>
      </c>
      <c r="H31" s="65">
        <f>VLOOKUP($A31,'Return Data'!$B$7:$R$1700,11,0)</f>
        <v>0.32540000000000002</v>
      </c>
      <c r="I31" s="66">
        <f t="shared" si="2"/>
        <v>25</v>
      </c>
      <c r="J31" s="65">
        <f>VLOOKUP($A31,'Return Data'!$B$7:$R$1700,12,0)</f>
        <v>2.4839000000000002</v>
      </c>
      <c r="K31" s="66">
        <f t="shared" si="3"/>
        <v>25</v>
      </c>
      <c r="L31" s="65">
        <f>VLOOKUP($A31,'Return Data'!$B$7:$R$1700,13,0)</f>
        <v>4.2283999999999997</v>
      </c>
      <c r="M31" s="66">
        <f t="shared" si="4"/>
        <v>24</v>
      </c>
      <c r="N31" s="65">
        <f>VLOOKUP($A31,'Return Data'!$B$7:$R$1700,17,0)</f>
        <v>1.1457999999999999</v>
      </c>
      <c r="O31" s="66">
        <f t="shared" si="8"/>
        <v>24</v>
      </c>
      <c r="P31" s="65">
        <f>VLOOKUP($A31,'Return Data'!$B$7:$R$1700,14,0)</f>
        <v>2.2797000000000001</v>
      </c>
      <c r="Q31" s="66">
        <f t="shared" si="9"/>
        <v>24</v>
      </c>
      <c r="R31" s="65">
        <f>VLOOKUP($A31,'Return Data'!$B$7:$R$1700,16,0)</f>
        <v>6.8803000000000001</v>
      </c>
      <c r="S31" s="67">
        <f t="shared" si="7"/>
        <v>21</v>
      </c>
    </row>
    <row r="32" spans="1:19" x14ac:dyDescent="0.3">
      <c r="A32" s="82" t="s">
        <v>1531</v>
      </c>
      <c r="B32" s="64">
        <f>VLOOKUP($A32,'Return Data'!$B$7:$R$1700,3,0)</f>
        <v>44015</v>
      </c>
      <c r="C32" s="65">
        <f>VLOOKUP($A32,'Return Data'!$B$7:$R$1700,4,0)</f>
        <v>24.304600000000001</v>
      </c>
      <c r="D32" s="65">
        <f>VLOOKUP($A32,'Return Data'!$B$7:$R$1700,9,0)</f>
        <v>18.529499999999999</v>
      </c>
      <c r="E32" s="66">
        <f t="shared" si="0"/>
        <v>16</v>
      </c>
      <c r="F32" s="65">
        <f>VLOOKUP($A32,'Return Data'!$B$7:$R$1700,10,0)</f>
        <v>17.611799999999999</v>
      </c>
      <c r="G32" s="66">
        <f t="shared" si="1"/>
        <v>3</v>
      </c>
      <c r="H32" s="65">
        <f>VLOOKUP($A32,'Return Data'!$B$7:$R$1700,11,0)</f>
        <v>12.299099999999999</v>
      </c>
      <c r="I32" s="66">
        <f t="shared" si="2"/>
        <v>8</v>
      </c>
      <c r="J32" s="65">
        <f>VLOOKUP($A32,'Return Data'!$B$7:$R$1700,12,0)</f>
        <v>10.998200000000001</v>
      </c>
      <c r="K32" s="66">
        <f t="shared" si="3"/>
        <v>9</v>
      </c>
      <c r="L32" s="65">
        <f>VLOOKUP($A32,'Return Data'!$B$7:$R$1700,13,0)</f>
        <v>11.368399999999999</v>
      </c>
      <c r="M32" s="66">
        <f t="shared" si="4"/>
        <v>7</v>
      </c>
      <c r="N32" s="65">
        <f>VLOOKUP($A32,'Return Data'!$B$7:$R$1700,17,0)</f>
        <v>9.9047000000000001</v>
      </c>
      <c r="O32" s="66">
        <f t="shared" si="8"/>
        <v>7</v>
      </c>
      <c r="P32" s="65">
        <f>VLOOKUP($A32,'Return Data'!$B$7:$R$1700,14,0)</f>
        <v>8.0901999999999994</v>
      </c>
      <c r="Q32" s="66">
        <f t="shared" si="9"/>
        <v>6</v>
      </c>
      <c r="R32" s="65">
        <f>VLOOKUP($A32,'Return Data'!$B$7:$R$1700,16,0)</f>
        <v>7.0994999999999999</v>
      </c>
      <c r="S32" s="67">
        <f t="shared" si="7"/>
        <v>20</v>
      </c>
    </row>
    <row r="33" spans="1:19" x14ac:dyDescent="0.3">
      <c r="A33" s="82" t="s">
        <v>1532</v>
      </c>
      <c r="B33" s="64">
        <f>VLOOKUP($A33,'Return Data'!$B$7:$R$1700,3,0)</f>
        <v>44015</v>
      </c>
      <c r="C33" s="65">
        <f>VLOOKUP($A33,'Return Data'!$B$7:$R$1700,4,0)</f>
        <v>31.366499999999998</v>
      </c>
      <c r="D33" s="65">
        <f>VLOOKUP($A33,'Return Data'!$B$7:$R$1700,9,0)</f>
        <v>20.466000000000001</v>
      </c>
      <c r="E33" s="66">
        <f t="shared" si="0"/>
        <v>13</v>
      </c>
      <c r="F33" s="65">
        <f>VLOOKUP($A33,'Return Data'!$B$7:$R$1700,10,0)</f>
        <v>16.290199999999999</v>
      </c>
      <c r="G33" s="66">
        <f t="shared" si="1"/>
        <v>15</v>
      </c>
      <c r="H33" s="65">
        <f>VLOOKUP($A33,'Return Data'!$B$7:$R$1700,11,0)</f>
        <v>12.1252</v>
      </c>
      <c r="I33" s="66">
        <f t="shared" si="2"/>
        <v>12</v>
      </c>
      <c r="J33" s="65">
        <f>VLOOKUP($A33,'Return Data'!$B$7:$R$1700,12,0)</f>
        <v>10.6136</v>
      </c>
      <c r="K33" s="66">
        <f t="shared" si="3"/>
        <v>12</v>
      </c>
      <c r="L33" s="65">
        <f>VLOOKUP($A33,'Return Data'!$B$7:$R$1700,13,0)</f>
        <v>4.8815</v>
      </c>
      <c r="M33" s="66">
        <f t="shared" si="4"/>
        <v>22</v>
      </c>
      <c r="N33" s="65">
        <f>VLOOKUP($A33,'Return Data'!$B$7:$R$1700,17,0)</f>
        <v>2.2517</v>
      </c>
      <c r="O33" s="66">
        <f t="shared" si="8"/>
        <v>22</v>
      </c>
      <c r="P33" s="65">
        <f>VLOOKUP($A33,'Return Data'!$B$7:$R$1700,14,0)</f>
        <v>3.1351</v>
      </c>
      <c r="Q33" s="66">
        <f t="shared" si="9"/>
        <v>21</v>
      </c>
      <c r="R33" s="65">
        <f>VLOOKUP($A33,'Return Data'!$B$7:$R$1700,16,0)</f>
        <v>6.6172000000000004</v>
      </c>
      <c r="S33" s="67">
        <f t="shared" si="7"/>
        <v>22</v>
      </c>
    </row>
    <row r="34" spans="1:19" x14ac:dyDescent="0.3">
      <c r="A34" s="82" t="s">
        <v>1534</v>
      </c>
      <c r="B34" s="64">
        <f>VLOOKUP($A34,'Return Data'!$B$7:$R$1700,3,0)</f>
        <v>44015</v>
      </c>
      <c r="C34" s="65">
        <f>VLOOKUP($A34,'Return Data'!$B$7:$R$1700,4,0)</f>
        <v>36.864100000000001</v>
      </c>
      <c r="D34" s="65">
        <f>VLOOKUP($A34,'Return Data'!$B$7:$R$1700,9,0)</f>
        <v>24.851199999999999</v>
      </c>
      <c r="E34" s="66">
        <f t="shared" si="0"/>
        <v>2</v>
      </c>
      <c r="F34" s="65">
        <f>VLOOKUP($A34,'Return Data'!$B$7:$R$1700,10,0)</f>
        <v>17.323</v>
      </c>
      <c r="G34" s="66">
        <f t="shared" si="1"/>
        <v>5</v>
      </c>
      <c r="H34" s="65">
        <f>VLOOKUP($A34,'Return Data'!$B$7:$R$1700,11,0)</f>
        <v>12.657400000000001</v>
      </c>
      <c r="I34" s="66">
        <f t="shared" si="2"/>
        <v>5</v>
      </c>
      <c r="J34" s="65">
        <f>VLOOKUP($A34,'Return Data'!$B$7:$R$1700,12,0)</f>
        <v>11.014099999999999</v>
      </c>
      <c r="K34" s="66">
        <f t="shared" si="3"/>
        <v>8</v>
      </c>
      <c r="L34" s="65">
        <f>VLOOKUP($A34,'Return Data'!$B$7:$R$1700,13,0)</f>
        <v>11.048</v>
      </c>
      <c r="M34" s="66">
        <f t="shared" si="4"/>
        <v>12</v>
      </c>
      <c r="N34" s="65">
        <f>VLOOKUP($A34,'Return Data'!$B$7:$R$1700,17,0)</f>
        <v>6.5437000000000003</v>
      </c>
      <c r="O34" s="66">
        <f t="shared" si="8"/>
        <v>16</v>
      </c>
      <c r="P34" s="65">
        <f>VLOOKUP($A34,'Return Data'!$B$7:$R$1700,14,0)</f>
        <v>5.8006000000000002</v>
      </c>
      <c r="Q34" s="66">
        <f t="shared" si="9"/>
        <v>16</v>
      </c>
      <c r="R34" s="65">
        <f>VLOOKUP($A34,'Return Data'!$B$7:$R$1700,16,0)</f>
        <v>7.5541999999999998</v>
      </c>
      <c r="S34" s="67">
        <f t="shared" si="7"/>
        <v>14</v>
      </c>
    </row>
    <row r="35" spans="1:19" x14ac:dyDescent="0.3">
      <c r="A35" s="82" t="s">
        <v>1537</v>
      </c>
      <c r="B35" s="64">
        <f>VLOOKUP($A35,'Return Data'!$B$7:$R$1700,3,0)</f>
        <v>44015</v>
      </c>
      <c r="C35" s="65">
        <f>VLOOKUP($A35,'Return Data'!$B$7:$R$1700,4,0)</f>
        <v>22.658300000000001</v>
      </c>
      <c r="D35" s="65">
        <f>VLOOKUP($A35,'Return Data'!$B$7:$R$1700,9,0)</f>
        <v>22.181799999999999</v>
      </c>
      <c r="E35" s="66">
        <f t="shared" si="0"/>
        <v>7</v>
      </c>
      <c r="F35" s="65">
        <f>VLOOKUP($A35,'Return Data'!$B$7:$R$1700,10,0)</f>
        <v>19.410599999999999</v>
      </c>
      <c r="G35" s="66">
        <f t="shared" si="1"/>
        <v>1</v>
      </c>
      <c r="H35" s="65">
        <f>VLOOKUP($A35,'Return Data'!$B$7:$R$1700,11,0)</f>
        <v>13.390700000000001</v>
      </c>
      <c r="I35" s="66">
        <f t="shared" si="2"/>
        <v>1</v>
      </c>
      <c r="J35" s="65">
        <f>VLOOKUP($A35,'Return Data'!$B$7:$R$1700,12,0)</f>
        <v>11.9069</v>
      </c>
      <c r="K35" s="66">
        <f t="shared" si="3"/>
        <v>1</v>
      </c>
      <c r="L35" s="65">
        <f>VLOOKUP($A35,'Return Data'!$B$7:$R$1700,13,0)</f>
        <v>12.157</v>
      </c>
      <c r="M35" s="66">
        <f t="shared" si="4"/>
        <v>2</v>
      </c>
      <c r="N35" s="65">
        <f>VLOOKUP($A35,'Return Data'!$B$7:$R$1700,17,0)</f>
        <v>3.1189</v>
      </c>
      <c r="O35" s="66">
        <f t="shared" si="8"/>
        <v>20</v>
      </c>
      <c r="P35" s="65">
        <f>VLOOKUP($A35,'Return Data'!$B$7:$R$1700,14,0)</f>
        <v>3.7088999999999999</v>
      </c>
      <c r="Q35" s="66">
        <f t="shared" si="9"/>
        <v>19</v>
      </c>
      <c r="R35" s="65">
        <f>VLOOKUP($A35,'Return Data'!$B$7:$R$1700,16,0)</f>
        <v>6.5987999999999998</v>
      </c>
      <c r="S35" s="67">
        <f t="shared" si="7"/>
        <v>23</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17.451021428571426</v>
      </c>
      <c r="E37" s="88"/>
      <c r="F37" s="89">
        <f>AVERAGE(F8:F35)</f>
        <v>10.561042857142855</v>
      </c>
      <c r="G37" s="88"/>
      <c r="H37" s="89">
        <f>AVERAGE(H8:H35)</f>
        <v>8.4179571428571442</v>
      </c>
      <c r="I37" s="88"/>
      <c r="J37" s="89">
        <f>AVERAGE(J8:J35)</f>
        <v>7.7671142857142854</v>
      </c>
      <c r="K37" s="88"/>
      <c r="L37" s="89">
        <f>AVERAGE(L8:L35)</f>
        <v>8.0558785714285737</v>
      </c>
      <c r="M37" s="88"/>
      <c r="N37" s="89">
        <f>AVERAGE(N8:N35)</f>
        <v>6.2770814814814804</v>
      </c>
      <c r="O37" s="88"/>
      <c r="P37" s="89">
        <f>AVERAGE(P8:P35)</f>
        <v>5.7118307692307688</v>
      </c>
      <c r="Q37" s="88"/>
      <c r="R37" s="89">
        <f>AVERAGE(R8:R35)</f>
        <v>7.3611178571428582</v>
      </c>
      <c r="S37" s="90"/>
    </row>
    <row r="38" spans="1:19" x14ac:dyDescent="0.3">
      <c r="A38" s="87" t="s">
        <v>28</v>
      </c>
      <c r="B38" s="88"/>
      <c r="C38" s="88"/>
      <c r="D38" s="89">
        <f>MIN(D8:D35)</f>
        <v>-22.878699999999998</v>
      </c>
      <c r="E38" s="88"/>
      <c r="F38" s="89">
        <f>MIN(F8:F35)</f>
        <v>-29.637499999999999</v>
      </c>
      <c r="G38" s="88"/>
      <c r="H38" s="89">
        <f>MIN(H8:H35)</f>
        <v>-15.623699999999999</v>
      </c>
      <c r="I38" s="88"/>
      <c r="J38" s="89">
        <f>MIN(J8:J35)</f>
        <v>-10.0067</v>
      </c>
      <c r="K38" s="88"/>
      <c r="L38" s="89">
        <f>MIN(L8:L35)</f>
        <v>-7.8616999999999999</v>
      </c>
      <c r="M38" s="88"/>
      <c r="N38" s="89">
        <f>MIN(N8:N35)</f>
        <v>-7.0815000000000001</v>
      </c>
      <c r="O38" s="88"/>
      <c r="P38" s="89">
        <f>MIN(P8:P35)</f>
        <v>-3.2562000000000002</v>
      </c>
      <c r="Q38" s="88"/>
      <c r="R38" s="89">
        <f>MIN(R8:R35)</f>
        <v>4.4532999999999996</v>
      </c>
      <c r="S38" s="90"/>
    </row>
    <row r="39" spans="1:19" ht="15" thickBot="1" x14ac:dyDescent="0.35">
      <c r="A39" s="91" t="s">
        <v>29</v>
      </c>
      <c r="B39" s="92"/>
      <c r="C39" s="92"/>
      <c r="D39" s="93">
        <f>MAX(D8:D35)</f>
        <v>29.897099999999998</v>
      </c>
      <c r="E39" s="92"/>
      <c r="F39" s="93">
        <f>MAX(F8:F35)</f>
        <v>19.410599999999999</v>
      </c>
      <c r="G39" s="92"/>
      <c r="H39" s="93">
        <f>MAX(H8:H35)</f>
        <v>13.390700000000001</v>
      </c>
      <c r="I39" s="92"/>
      <c r="J39" s="93">
        <f>MAX(J8:J35)</f>
        <v>11.9069</v>
      </c>
      <c r="K39" s="92"/>
      <c r="L39" s="93">
        <f>MAX(L8:L35)</f>
        <v>14.661</v>
      </c>
      <c r="M39" s="92"/>
      <c r="N39" s="93">
        <f>MAX(N8:N35)</f>
        <v>10.3201</v>
      </c>
      <c r="O39" s="92"/>
      <c r="P39" s="93">
        <f>MAX(P8:P35)</f>
        <v>8.7378</v>
      </c>
      <c r="Q39" s="92"/>
      <c r="R39" s="93">
        <f>MAX(R8:R35)</f>
        <v>9.984</v>
      </c>
      <c r="S39" s="94"/>
    </row>
    <row r="40" spans="1:19" x14ac:dyDescent="0.3">
      <c r="A40" s="112" t="s">
        <v>434</v>
      </c>
    </row>
    <row r="41" spans="1:19" x14ac:dyDescent="0.3">
      <c r="A41" s="14" t="s">
        <v>340</v>
      </c>
    </row>
  </sheetData>
  <sheetProtection algorithmName="SHA-512" hashValue="Tim1Y9GIAWUcyaHkE+B1K6aw72HfsYgrv01ytF6EFExTTDRUegBbxrHYG+brfVxzDZaDSy9AUrHUTpwODag96Q==" saltValue="OahB0W4x5vgD916XExgi6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4319557-55CE-46FA-AD10-4A3EEB2B0996}"/>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dimension ref="A1:S4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1686</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1107</v>
      </c>
      <c r="B8" s="64">
        <f>VLOOKUP($A8,'Return Data'!$B$7:$R$1700,3,0)</f>
        <v>44015</v>
      </c>
      <c r="C8" s="65">
        <f>VLOOKUP($A8,'Return Data'!$B$7:$R$1700,4,0)</f>
        <v>23.4603</v>
      </c>
      <c r="D8" s="65">
        <f>VLOOKUP($A8,'Return Data'!$B$7:$R$1700,9,0)</f>
        <v>71.664599999999993</v>
      </c>
      <c r="E8" s="66">
        <f t="shared" ref="E8:E43" si="0">RANK(D8,D$8:D$43,0)</f>
        <v>1</v>
      </c>
      <c r="F8" s="65">
        <f>VLOOKUP($A8,'Return Data'!$B$7:$R$1700,10,0)</f>
        <v>8.3369999999999997</v>
      </c>
      <c r="G8" s="66">
        <f t="shared" ref="G8:G43" si="1">RANK(F8,F$8:F$43,0)</f>
        <v>30</v>
      </c>
      <c r="H8" s="65">
        <f>VLOOKUP($A8,'Return Data'!$B$7:$R$1700,11,0)</f>
        <v>5.4187000000000003</v>
      </c>
      <c r="I8" s="66">
        <f t="shared" ref="I8:I20" si="2">RANK(H8,H$8:H$43,0)</f>
        <v>27</v>
      </c>
      <c r="J8" s="65">
        <f>VLOOKUP($A8,'Return Data'!$B$7:$R$1700,12,0)</f>
        <v>-6.7888000000000002</v>
      </c>
      <c r="K8" s="66">
        <f>RANK(J8,J$8:J$43,0)</f>
        <v>30</v>
      </c>
      <c r="L8" s="65">
        <f>VLOOKUP($A8,'Return Data'!$B$7:$R$1700,13,0)</f>
        <v>-2.3428</v>
      </c>
      <c r="M8" s="66">
        <f>RANK(L8,L$8:L$43,0)</f>
        <v>30</v>
      </c>
      <c r="N8" s="65">
        <f>VLOOKUP($A8,'Return Data'!$B$7:$R$1700,17,0)</f>
        <v>1.1103000000000001</v>
      </c>
      <c r="O8" s="66">
        <f>RANK(N8,N$8:N$43,0)</f>
        <v>28</v>
      </c>
      <c r="P8" s="65">
        <f>VLOOKUP($A8,'Return Data'!$B$7:$R$1700,14,0)</f>
        <v>2.7570999999999999</v>
      </c>
      <c r="Q8" s="66">
        <f>RANK(P8,P$8:P$43,0)</f>
        <v>26</v>
      </c>
      <c r="R8" s="65">
        <f>VLOOKUP($A8,'Return Data'!$B$7:$R$1700,16,0)</f>
        <v>7.6858000000000004</v>
      </c>
      <c r="S8" s="67">
        <f t="shared" ref="S8:S43" si="3">RANK(R8,R$8:R$43,0)</f>
        <v>28</v>
      </c>
    </row>
    <row r="9" spans="1:19" x14ac:dyDescent="0.3">
      <c r="A9" s="82" t="s">
        <v>1109</v>
      </c>
      <c r="B9" s="64">
        <f>VLOOKUP($A9,'Return Data'!$B$7:$R$1700,3,0)</f>
        <v>44015</v>
      </c>
      <c r="C9" s="65">
        <f>VLOOKUP($A9,'Return Data'!$B$7:$R$1700,4,0)</f>
        <v>1.3931</v>
      </c>
      <c r="D9" s="65">
        <f>VLOOKUP($A9,'Return Data'!$B$7:$R$1700,9,0)</f>
        <v>0</v>
      </c>
      <c r="E9" s="66">
        <f t="shared" si="0"/>
        <v>35</v>
      </c>
      <c r="F9" s="65">
        <f>VLOOKUP($A9,'Return Data'!$B$7:$R$1700,10,0)</f>
        <v>-16.588200000000001</v>
      </c>
      <c r="G9" s="66">
        <f t="shared" si="1"/>
        <v>35</v>
      </c>
      <c r="H9" s="65">
        <f>VLOOKUP($A9,'Return Data'!$B$7:$R$1700,11,0)</f>
        <v>-49.514000000000003</v>
      </c>
      <c r="I9" s="66">
        <f t="shared" si="2"/>
        <v>32</v>
      </c>
      <c r="J9" s="65"/>
      <c r="K9" s="66"/>
      <c r="L9" s="65"/>
      <c r="M9" s="66"/>
      <c r="N9" s="65"/>
      <c r="O9" s="66"/>
      <c r="P9" s="65"/>
      <c r="Q9" s="66"/>
      <c r="R9" s="65">
        <f>VLOOKUP($A9,'Return Data'!$B$7:$R$1700,16,0)</f>
        <v>-39.5334</v>
      </c>
      <c r="S9" s="67">
        <f t="shared" si="3"/>
        <v>36</v>
      </c>
    </row>
    <row r="10" spans="1:19" x14ac:dyDescent="0.3">
      <c r="A10" s="82" t="s">
        <v>1111</v>
      </c>
      <c r="B10" s="64">
        <f>VLOOKUP($A10,'Return Data'!$B$7:$R$1700,3,0)</f>
        <v>44015</v>
      </c>
      <c r="C10" s="65">
        <f>VLOOKUP($A10,'Return Data'!$B$7:$R$1700,4,0)</f>
        <v>21.236599999999999</v>
      </c>
      <c r="D10" s="65">
        <f>VLOOKUP($A10,'Return Data'!$B$7:$R$1700,9,0)</f>
        <v>18.3066</v>
      </c>
      <c r="E10" s="66">
        <f t="shared" si="0"/>
        <v>20</v>
      </c>
      <c r="F10" s="65">
        <f>VLOOKUP($A10,'Return Data'!$B$7:$R$1700,10,0)</f>
        <v>10.0341</v>
      </c>
      <c r="G10" s="66">
        <f t="shared" si="1"/>
        <v>24</v>
      </c>
      <c r="H10" s="65">
        <f>VLOOKUP($A10,'Return Data'!$B$7:$R$1700,11,0)</f>
        <v>10.8672</v>
      </c>
      <c r="I10" s="66">
        <f t="shared" si="2"/>
        <v>20</v>
      </c>
      <c r="J10" s="65">
        <f>VLOOKUP($A10,'Return Data'!$B$7:$R$1700,12,0)</f>
        <v>10.860799999999999</v>
      </c>
      <c r="K10" s="66">
        <f t="shared" ref="K10:K20" si="4">RANK(J10,J$8:J$43,0)</f>
        <v>17</v>
      </c>
      <c r="L10" s="65">
        <f>VLOOKUP($A10,'Return Data'!$B$7:$R$1700,13,0)</f>
        <v>11.079800000000001</v>
      </c>
      <c r="M10" s="66">
        <f t="shared" ref="M10:M20" si="5">RANK(L10,L$8:L$43,0)</f>
        <v>16</v>
      </c>
      <c r="N10" s="65">
        <f>VLOOKUP($A10,'Return Data'!$B$7:$R$1700,17,0)</f>
        <v>9.0213000000000001</v>
      </c>
      <c r="O10" s="66">
        <f t="shared" ref="O10:O20" si="6">RANK(N10,N$8:N$43,0)</f>
        <v>18</v>
      </c>
      <c r="P10" s="65">
        <f>VLOOKUP($A10,'Return Data'!$B$7:$R$1700,14,0)</f>
        <v>8.1466999999999992</v>
      </c>
      <c r="Q10" s="66">
        <f t="shared" ref="Q10:Q20" si="7">RANK(P10,P$8:P$43,0)</f>
        <v>12</v>
      </c>
      <c r="R10" s="65">
        <f>VLOOKUP($A10,'Return Data'!$B$7:$R$1700,16,0)</f>
        <v>9.3673000000000002</v>
      </c>
      <c r="S10" s="67">
        <f t="shared" si="3"/>
        <v>6</v>
      </c>
    </row>
    <row r="11" spans="1:19" x14ac:dyDescent="0.3">
      <c r="A11" s="82" t="s">
        <v>1114</v>
      </c>
      <c r="B11" s="64">
        <f>VLOOKUP($A11,'Return Data'!$B$7:$R$1700,3,0)</f>
        <v>44015</v>
      </c>
      <c r="C11" s="65">
        <f>VLOOKUP($A11,'Return Data'!$B$7:$R$1700,4,0)</f>
        <v>15.2897</v>
      </c>
      <c r="D11" s="65">
        <f>VLOOKUP($A11,'Return Data'!$B$7:$R$1700,9,0)</f>
        <v>15.2196</v>
      </c>
      <c r="E11" s="66">
        <f t="shared" si="0"/>
        <v>25</v>
      </c>
      <c r="F11" s="65">
        <f>VLOOKUP($A11,'Return Data'!$B$7:$R$1700,10,0)</f>
        <v>13.835000000000001</v>
      </c>
      <c r="G11" s="66">
        <f t="shared" si="1"/>
        <v>23</v>
      </c>
      <c r="H11" s="65">
        <f>VLOOKUP($A11,'Return Data'!$B$7:$R$1700,11,0)</f>
        <v>10.403</v>
      </c>
      <c r="I11" s="66">
        <f t="shared" si="2"/>
        <v>21</v>
      </c>
      <c r="J11" s="65">
        <f>VLOOKUP($A11,'Return Data'!$B$7:$R$1700,12,0)</f>
        <v>8.9611000000000001</v>
      </c>
      <c r="K11" s="66">
        <f t="shared" si="4"/>
        <v>22</v>
      </c>
      <c r="L11" s="65">
        <f>VLOOKUP($A11,'Return Data'!$B$7:$R$1700,13,0)</f>
        <v>8.9757999999999996</v>
      </c>
      <c r="M11" s="66">
        <f t="shared" si="5"/>
        <v>23</v>
      </c>
      <c r="N11" s="65">
        <f>VLOOKUP($A11,'Return Data'!$B$7:$R$1700,17,0)</f>
        <v>3.2911999999999999</v>
      </c>
      <c r="O11" s="66">
        <f t="shared" si="6"/>
        <v>24</v>
      </c>
      <c r="P11" s="65">
        <f>VLOOKUP($A11,'Return Data'!$B$7:$R$1700,14,0)</f>
        <v>3.6585000000000001</v>
      </c>
      <c r="Q11" s="66">
        <f t="shared" si="7"/>
        <v>25</v>
      </c>
      <c r="R11" s="65">
        <f>VLOOKUP($A11,'Return Data'!$B$7:$R$1700,16,0)</f>
        <v>6.9222999999999999</v>
      </c>
      <c r="S11" s="67">
        <f t="shared" si="3"/>
        <v>30</v>
      </c>
    </row>
    <row r="12" spans="1:19" x14ac:dyDescent="0.3">
      <c r="A12" s="82" t="s">
        <v>1115</v>
      </c>
      <c r="B12" s="64">
        <f>VLOOKUP($A12,'Return Data'!$B$7:$R$1700,3,0)</f>
        <v>44015</v>
      </c>
      <c r="C12" s="65">
        <f>VLOOKUP($A12,'Return Data'!$B$7:$R$1700,4,0)</f>
        <v>64.3643</v>
      </c>
      <c r="D12" s="65">
        <f>VLOOKUP($A12,'Return Data'!$B$7:$R$1700,9,0)</f>
        <v>18.813099999999999</v>
      </c>
      <c r="E12" s="66">
        <f t="shared" si="0"/>
        <v>18</v>
      </c>
      <c r="F12" s="65">
        <f>VLOOKUP($A12,'Return Data'!$B$7:$R$1700,10,0)</f>
        <v>18.209</v>
      </c>
      <c r="G12" s="66">
        <f t="shared" si="1"/>
        <v>14</v>
      </c>
      <c r="H12" s="65">
        <f>VLOOKUP($A12,'Return Data'!$B$7:$R$1700,11,0)</f>
        <v>13.6935</v>
      </c>
      <c r="I12" s="66">
        <f t="shared" si="2"/>
        <v>15</v>
      </c>
      <c r="J12" s="65">
        <f>VLOOKUP($A12,'Return Data'!$B$7:$R$1700,12,0)</f>
        <v>11.435700000000001</v>
      </c>
      <c r="K12" s="66">
        <f t="shared" si="4"/>
        <v>15</v>
      </c>
      <c r="L12" s="65">
        <f>VLOOKUP($A12,'Return Data'!$B$7:$R$1700,13,0)</f>
        <v>10.9672</v>
      </c>
      <c r="M12" s="66">
        <f t="shared" si="5"/>
        <v>17</v>
      </c>
      <c r="N12" s="65">
        <f>VLOOKUP($A12,'Return Data'!$B$7:$R$1700,17,0)</f>
        <v>6.1388999999999996</v>
      </c>
      <c r="O12" s="66">
        <f t="shared" si="6"/>
        <v>22</v>
      </c>
      <c r="P12" s="65">
        <f>VLOOKUP($A12,'Return Data'!$B$7:$R$1700,14,0)</f>
        <v>5.806</v>
      </c>
      <c r="Q12" s="66">
        <f t="shared" si="7"/>
        <v>22</v>
      </c>
      <c r="R12" s="65">
        <f>VLOOKUP($A12,'Return Data'!$B$7:$R$1700,16,0)</f>
        <v>7.8308</v>
      </c>
      <c r="S12" s="67">
        <f t="shared" si="3"/>
        <v>27</v>
      </c>
    </row>
    <row r="13" spans="1:19" x14ac:dyDescent="0.3">
      <c r="A13" s="82" t="s">
        <v>1122</v>
      </c>
      <c r="B13" s="64">
        <f>VLOOKUP($A13,'Return Data'!$B$7:$R$1700,3,0)</f>
        <v>44015</v>
      </c>
      <c r="C13" s="65">
        <f>VLOOKUP($A13,'Return Data'!$B$7:$R$1700,4,0)</f>
        <v>23.218399999999999</v>
      </c>
      <c r="D13" s="65">
        <f>VLOOKUP($A13,'Return Data'!$B$7:$R$1700,9,0)</f>
        <v>28.223700000000001</v>
      </c>
      <c r="E13" s="66">
        <f t="shared" si="0"/>
        <v>6</v>
      </c>
      <c r="F13" s="65">
        <f>VLOOKUP($A13,'Return Data'!$B$7:$R$1700,10,0)</f>
        <v>-7.9233000000000002</v>
      </c>
      <c r="G13" s="66">
        <f t="shared" si="1"/>
        <v>34</v>
      </c>
      <c r="H13" s="65">
        <f>VLOOKUP($A13,'Return Data'!$B$7:$R$1700,11,0)</f>
        <v>-9.5843000000000007</v>
      </c>
      <c r="I13" s="66">
        <f t="shared" si="2"/>
        <v>30</v>
      </c>
      <c r="J13" s="65">
        <f>VLOOKUP($A13,'Return Data'!$B$7:$R$1700,12,0)</f>
        <v>-4.5388000000000002</v>
      </c>
      <c r="K13" s="66">
        <f t="shared" si="4"/>
        <v>29</v>
      </c>
      <c r="L13" s="65">
        <f>VLOOKUP($A13,'Return Data'!$B$7:$R$1700,13,0)</f>
        <v>-1.7479</v>
      </c>
      <c r="M13" s="66">
        <f t="shared" si="5"/>
        <v>29</v>
      </c>
      <c r="N13" s="65">
        <f>VLOOKUP($A13,'Return Data'!$B$7:$R$1700,17,0)</f>
        <v>3.2174</v>
      </c>
      <c r="O13" s="66">
        <f t="shared" si="6"/>
        <v>25</v>
      </c>
      <c r="P13" s="65">
        <f>VLOOKUP($A13,'Return Data'!$B$7:$R$1700,14,0)</f>
        <v>4.6925999999999997</v>
      </c>
      <c r="Q13" s="66">
        <f t="shared" si="7"/>
        <v>24</v>
      </c>
      <c r="R13" s="65">
        <f>VLOOKUP($A13,'Return Data'!$B$7:$R$1700,16,0)</f>
        <v>8.0656999999999996</v>
      </c>
      <c r="S13" s="67">
        <f t="shared" si="3"/>
        <v>26</v>
      </c>
    </row>
    <row r="14" spans="1:19" x14ac:dyDescent="0.3">
      <c r="A14" s="82" t="s">
        <v>1124</v>
      </c>
      <c r="B14" s="64">
        <f>VLOOKUP($A14,'Return Data'!$B$7:$R$1700,3,0)</f>
        <v>44015</v>
      </c>
      <c r="C14" s="65">
        <f>VLOOKUP($A14,'Return Data'!$B$7:$R$1700,4,0)</f>
        <v>42.953200000000002</v>
      </c>
      <c r="D14" s="65">
        <f>VLOOKUP($A14,'Return Data'!$B$7:$R$1700,9,0)</f>
        <v>26.132999999999999</v>
      </c>
      <c r="E14" s="66">
        <f t="shared" si="0"/>
        <v>7</v>
      </c>
      <c r="F14" s="65">
        <f>VLOOKUP($A14,'Return Data'!$B$7:$R$1700,10,0)</f>
        <v>8.3484999999999996</v>
      </c>
      <c r="G14" s="66">
        <f t="shared" si="1"/>
        <v>29</v>
      </c>
      <c r="H14" s="65">
        <f>VLOOKUP($A14,'Return Data'!$B$7:$R$1700,11,0)</f>
        <v>9.1964000000000006</v>
      </c>
      <c r="I14" s="66">
        <f t="shared" si="2"/>
        <v>23</v>
      </c>
      <c r="J14" s="65">
        <f>VLOOKUP($A14,'Return Data'!$B$7:$R$1700,12,0)</f>
        <v>9.6214999999999993</v>
      </c>
      <c r="K14" s="66">
        <f t="shared" si="4"/>
        <v>20</v>
      </c>
      <c r="L14" s="65">
        <f>VLOOKUP($A14,'Return Data'!$B$7:$R$1700,13,0)</f>
        <v>9.7289999999999992</v>
      </c>
      <c r="M14" s="66">
        <f t="shared" si="5"/>
        <v>20</v>
      </c>
      <c r="N14" s="65">
        <f>VLOOKUP($A14,'Return Data'!$B$7:$R$1700,17,0)</f>
        <v>9.4911999999999992</v>
      </c>
      <c r="O14" s="66">
        <f t="shared" si="6"/>
        <v>15</v>
      </c>
      <c r="P14" s="65">
        <f>VLOOKUP($A14,'Return Data'!$B$7:$R$1700,14,0)</f>
        <v>8.0576000000000008</v>
      </c>
      <c r="Q14" s="66">
        <f t="shared" si="7"/>
        <v>13</v>
      </c>
      <c r="R14" s="65">
        <f>VLOOKUP($A14,'Return Data'!$B$7:$R$1700,16,0)</f>
        <v>8.8803999999999998</v>
      </c>
      <c r="S14" s="67">
        <f t="shared" si="3"/>
        <v>17</v>
      </c>
    </row>
    <row r="15" spans="1:19" x14ac:dyDescent="0.3">
      <c r="A15" s="82" t="s">
        <v>1126</v>
      </c>
      <c r="B15" s="64">
        <f>VLOOKUP($A15,'Return Data'!$B$7:$R$1700,3,0)</f>
        <v>44015</v>
      </c>
      <c r="C15" s="65">
        <f>VLOOKUP($A15,'Return Data'!$B$7:$R$1700,4,0)</f>
        <v>33.894100000000002</v>
      </c>
      <c r="D15" s="65">
        <f>VLOOKUP($A15,'Return Data'!$B$7:$R$1700,9,0)</f>
        <v>22.219799999999999</v>
      </c>
      <c r="E15" s="66">
        <f t="shared" si="0"/>
        <v>12</v>
      </c>
      <c r="F15" s="65">
        <f>VLOOKUP($A15,'Return Data'!$B$7:$R$1700,10,0)</f>
        <v>9.1332000000000004</v>
      </c>
      <c r="G15" s="66">
        <f t="shared" si="1"/>
        <v>26</v>
      </c>
      <c r="H15" s="65">
        <f>VLOOKUP($A15,'Return Data'!$B$7:$R$1700,11,0)</f>
        <v>9.5913000000000004</v>
      </c>
      <c r="I15" s="66">
        <f t="shared" si="2"/>
        <v>22</v>
      </c>
      <c r="J15" s="65">
        <f>VLOOKUP($A15,'Return Data'!$B$7:$R$1700,12,0)</f>
        <v>10.941800000000001</v>
      </c>
      <c r="K15" s="66">
        <f t="shared" si="4"/>
        <v>16</v>
      </c>
      <c r="L15" s="65">
        <f>VLOOKUP($A15,'Return Data'!$B$7:$R$1700,13,0)</f>
        <v>10.952999999999999</v>
      </c>
      <c r="M15" s="66">
        <f t="shared" si="5"/>
        <v>18</v>
      </c>
      <c r="N15" s="65">
        <f>VLOOKUP($A15,'Return Data'!$B$7:$R$1700,17,0)</f>
        <v>9.2515000000000001</v>
      </c>
      <c r="O15" s="66">
        <f t="shared" si="6"/>
        <v>17</v>
      </c>
      <c r="P15" s="65">
        <f>VLOOKUP($A15,'Return Data'!$B$7:$R$1700,14,0)</f>
        <v>7.9313000000000002</v>
      </c>
      <c r="Q15" s="66">
        <f t="shared" si="7"/>
        <v>15</v>
      </c>
      <c r="R15" s="65">
        <f>VLOOKUP($A15,'Return Data'!$B$7:$R$1700,16,0)</f>
        <v>9.1323000000000008</v>
      </c>
      <c r="S15" s="67">
        <f t="shared" si="3"/>
        <v>13</v>
      </c>
    </row>
    <row r="16" spans="1:19" x14ac:dyDescent="0.3">
      <c r="A16" s="82" t="s">
        <v>1127</v>
      </c>
      <c r="B16" s="64">
        <f>VLOOKUP($A16,'Return Data'!$B$7:$R$1700,3,0)</f>
        <v>44015</v>
      </c>
      <c r="C16" s="65">
        <f>VLOOKUP($A16,'Return Data'!$B$7:$R$1700,4,0)</f>
        <v>37.657600000000002</v>
      </c>
      <c r="D16" s="65">
        <f>VLOOKUP($A16,'Return Data'!$B$7:$R$1700,9,0)</f>
        <v>22.9438</v>
      </c>
      <c r="E16" s="66">
        <f t="shared" si="0"/>
        <v>11</v>
      </c>
      <c r="F16" s="65">
        <f>VLOOKUP($A16,'Return Data'!$B$7:$R$1700,10,0)</f>
        <v>20.897200000000002</v>
      </c>
      <c r="G16" s="66">
        <f t="shared" si="1"/>
        <v>5</v>
      </c>
      <c r="H16" s="65">
        <f>VLOOKUP($A16,'Return Data'!$B$7:$R$1700,11,0)</f>
        <v>15.0124</v>
      </c>
      <c r="I16" s="66">
        <f t="shared" si="2"/>
        <v>10</v>
      </c>
      <c r="J16" s="65">
        <f>VLOOKUP($A16,'Return Data'!$B$7:$R$1700,12,0)</f>
        <v>12.3584</v>
      </c>
      <c r="K16" s="66">
        <f t="shared" si="4"/>
        <v>13</v>
      </c>
      <c r="L16" s="65">
        <f>VLOOKUP($A16,'Return Data'!$B$7:$R$1700,13,0)</f>
        <v>12.538</v>
      </c>
      <c r="M16" s="66">
        <f t="shared" si="5"/>
        <v>12</v>
      </c>
      <c r="N16" s="65">
        <f>VLOOKUP($A16,'Return Data'!$B$7:$R$1700,17,0)</f>
        <v>11.4352</v>
      </c>
      <c r="O16" s="66">
        <f t="shared" si="6"/>
        <v>12</v>
      </c>
      <c r="P16" s="65">
        <f>VLOOKUP($A16,'Return Data'!$B$7:$R$1700,14,0)</f>
        <v>8.9693000000000005</v>
      </c>
      <c r="Q16" s="66">
        <f t="shared" si="7"/>
        <v>7</v>
      </c>
      <c r="R16" s="65">
        <f>VLOOKUP($A16,'Return Data'!$B$7:$R$1700,16,0)</f>
        <v>9.0368999999999993</v>
      </c>
      <c r="S16" s="67">
        <f t="shared" si="3"/>
        <v>15</v>
      </c>
    </row>
    <row r="17" spans="1:19" x14ac:dyDescent="0.3">
      <c r="A17" s="82" t="s">
        <v>1129</v>
      </c>
      <c r="B17" s="64">
        <f>VLOOKUP($A17,'Return Data'!$B$7:$R$1700,3,0)</f>
        <v>44015</v>
      </c>
      <c r="C17" s="65">
        <f>VLOOKUP($A17,'Return Data'!$B$7:$R$1700,4,0)</f>
        <v>18.333600000000001</v>
      </c>
      <c r="D17" s="65">
        <f>VLOOKUP($A17,'Return Data'!$B$7:$R$1700,9,0)</f>
        <v>13.222200000000001</v>
      </c>
      <c r="E17" s="66">
        <f t="shared" si="0"/>
        <v>28</v>
      </c>
      <c r="F17" s="65">
        <f>VLOOKUP($A17,'Return Data'!$B$7:$R$1700,10,0)</f>
        <v>14.776199999999999</v>
      </c>
      <c r="G17" s="66">
        <f t="shared" si="1"/>
        <v>19</v>
      </c>
      <c r="H17" s="65">
        <f>VLOOKUP($A17,'Return Data'!$B$7:$R$1700,11,0)</f>
        <v>11.6471</v>
      </c>
      <c r="I17" s="66">
        <f t="shared" si="2"/>
        <v>18</v>
      </c>
      <c r="J17" s="65">
        <f>VLOOKUP($A17,'Return Data'!$B$7:$R$1700,12,0)</f>
        <v>9.3422999999999998</v>
      </c>
      <c r="K17" s="66">
        <f t="shared" si="4"/>
        <v>21</v>
      </c>
      <c r="L17" s="65">
        <f>VLOOKUP($A17,'Return Data'!$B$7:$R$1700,13,0)</f>
        <v>9.4213000000000005</v>
      </c>
      <c r="M17" s="66">
        <f t="shared" si="5"/>
        <v>21</v>
      </c>
      <c r="N17" s="65">
        <f>VLOOKUP($A17,'Return Data'!$B$7:$R$1700,17,0)</f>
        <v>9.4176000000000002</v>
      </c>
      <c r="O17" s="66">
        <f t="shared" si="6"/>
        <v>16</v>
      </c>
      <c r="P17" s="65">
        <f>VLOOKUP($A17,'Return Data'!$B$7:$R$1700,14,0)</f>
        <v>8.984</v>
      </c>
      <c r="Q17" s="66">
        <f t="shared" si="7"/>
        <v>6</v>
      </c>
      <c r="R17" s="65">
        <f>VLOOKUP($A17,'Return Data'!$B$7:$R$1700,16,0)</f>
        <v>8.6123999999999992</v>
      </c>
      <c r="S17" s="67">
        <f t="shared" si="3"/>
        <v>20</v>
      </c>
    </row>
    <row r="18" spans="1:19" x14ac:dyDescent="0.3">
      <c r="A18" s="82" t="s">
        <v>1132</v>
      </c>
      <c r="B18" s="64">
        <f>VLOOKUP($A18,'Return Data'!$B$7:$R$1700,3,0)</f>
        <v>44015</v>
      </c>
      <c r="C18" s="65">
        <f>VLOOKUP($A18,'Return Data'!$B$7:$R$1700,4,0)</f>
        <v>17.483899999999998</v>
      </c>
      <c r="D18" s="65">
        <f>VLOOKUP($A18,'Return Data'!$B$7:$R$1700,9,0)</f>
        <v>29.559200000000001</v>
      </c>
      <c r="E18" s="66">
        <f t="shared" si="0"/>
        <v>4</v>
      </c>
      <c r="F18" s="65">
        <f>VLOOKUP($A18,'Return Data'!$B$7:$R$1700,10,0)</f>
        <v>7.7472000000000003</v>
      </c>
      <c r="G18" s="66">
        <f t="shared" si="1"/>
        <v>31</v>
      </c>
      <c r="H18" s="65">
        <f>VLOOKUP($A18,'Return Data'!$B$7:$R$1700,11,0)</f>
        <v>6.8259999999999996</v>
      </c>
      <c r="I18" s="66">
        <f t="shared" si="2"/>
        <v>25</v>
      </c>
      <c r="J18" s="65">
        <f>VLOOKUP($A18,'Return Data'!$B$7:$R$1700,12,0)</f>
        <v>8.6656999999999993</v>
      </c>
      <c r="K18" s="66">
        <f t="shared" si="4"/>
        <v>23</v>
      </c>
      <c r="L18" s="65">
        <f>VLOOKUP($A18,'Return Data'!$B$7:$R$1700,13,0)</f>
        <v>9.2660999999999998</v>
      </c>
      <c r="M18" s="66">
        <f t="shared" si="5"/>
        <v>22</v>
      </c>
      <c r="N18" s="65">
        <f>VLOOKUP($A18,'Return Data'!$B$7:$R$1700,17,0)</f>
        <v>7.7713999999999999</v>
      </c>
      <c r="O18" s="66">
        <f t="shared" si="6"/>
        <v>21</v>
      </c>
      <c r="P18" s="65">
        <f>VLOOKUP($A18,'Return Data'!$B$7:$R$1700,14,0)</f>
        <v>7.0850999999999997</v>
      </c>
      <c r="Q18" s="66">
        <f t="shared" si="7"/>
        <v>19</v>
      </c>
      <c r="R18" s="65">
        <f>VLOOKUP($A18,'Return Data'!$B$7:$R$1700,16,0)</f>
        <v>9.2881</v>
      </c>
      <c r="S18" s="67">
        <f t="shared" si="3"/>
        <v>8</v>
      </c>
    </row>
    <row r="19" spans="1:19" x14ac:dyDescent="0.3">
      <c r="A19" s="82" t="s">
        <v>1133</v>
      </c>
      <c r="B19" s="64">
        <f>VLOOKUP($A19,'Return Data'!$B$7:$R$1700,3,0)</f>
        <v>44015</v>
      </c>
      <c r="C19" s="65">
        <f>VLOOKUP($A19,'Return Data'!$B$7:$R$1700,4,0)</f>
        <v>15.481999999999999</v>
      </c>
      <c r="D19" s="65">
        <f>VLOOKUP($A19,'Return Data'!$B$7:$R$1700,9,0)</f>
        <v>29.615500000000001</v>
      </c>
      <c r="E19" s="66">
        <f t="shared" si="0"/>
        <v>3</v>
      </c>
      <c r="F19" s="65">
        <f>VLOOKUP($A19,'Return Data'!$B$7:$R$1700,10,0)</f>
        <v>3.1358000000000001</v>
      </c>
      <c r="G19" s="66">
        <f t="shared" si="1"/>
        <v>33</v>
      </c>
      <c r="H19" s="65">
        <f>VLOOKUP($A19,'Return Data'!$B$7:$R$1700,11,0)</f>
        <v>6.6073000000000004</v>
      </c>
      <c r="I19" s="66">
        <f t="shared" si="2"/>
        <v>26</v>
      </c>
      <c r="J19" s="65">
        <f>VLOOKUP($A19,'Return Data'!$B$7:$R$1700,12,0)</f>
        <v>8.5260999999999996</v>
      </c>
      <c r="K19" s="66">
        <f t="shared" si="4"/>
        <v>24</v>
      </c>
      <c r="L19" s="65">
        <f>VLOOKUP($A19,'Return Data'!$B$7:$R$1700,13,0)</f>
        <v>8.7087000000000003</v>
      </c>
      <c r="M19" s="66">
        <f t="shared" si="5"/>
        <v>24</v>
      </c>
      <c r="N19" s="65">
        <f>VLOOKUP($A19,'Return Data'!$B$7:$R$1700,17,0)</f>
        <v>7.8120000000000003</v>
      </c>
      <c r="O19" s="66">
        <f t="shared" si="6"/>
        <v>20</v>
      </c>
      <c r="P19" s="65">
        <f>VLOOKUP($A19,'Return Data'!$B$7:$R$1700,14,0)</f>
        <v>6.6211000000000002</v>
      </c>
      <c r="Q19" s="66">
        <f t="shared" si="7"/>
        <v>20</v>
      </c>
      <c r="R19" s="65">
        <f>VLOOKUP($A19,'Return Data'!$B$7:$R$1700,16,0)</f>
        <v>8.3999000000000006</v>
      </c>
      <c r="S19" s="67">
        <f t="shared" si="3"/>
        <v>21</v>
      </c>
    </row>
    <row r="20" spans="1:19" x14ac:dyDescent="0.3">
      <c r="A20" s="82" t="s">
        <v>1136</v>
      </c>
      <c r="B20" s="64">
        <f>VLOOKUP($A20,'Return Data'!$B$7:$R$1700,3,0)</f>
        <v>44015</v>
      </c>
      <c r="C20" s="65">
        <f>VLOOKUP($A20,'Return Data'!$B$7:$R$1700,4,0)</f>
        <v>11.181699999999999</v>
      </c>
      <c r="D20" s="65">
        <f>VLOOKUP($A20,'Return Data'!$B$7:$R$1700,9,0)</f>
        <v>11.6441</v>
      </c>
      <c r="E20" s="66">
        <f t="shared" si="0"/>
        <v>29</v>
      </c>
      <c r="F20" s="65">
        <f>VLOOKUP($A20,'Return Data'!$B$7:$R$1700,10,0)</f>
        <v>3.5939000000000001</v>
      </c>
      <c r="G20" s="66">
        <f t="shared" si="1"/>
        <v>32</v>
      </c>
      <c r="H20" s="65">
        <f>VLOOKUP($A20,'Return Data'!$B$7:$R$1700,11,0)</f>
        <v>-47.756300000000003</v>
      </c>
      <c r="I20" s="66">
        <f t="shared" si="2"/>
        <v>31</v>
      </c>
      <c r="J20" s="65">
        <f>VLOOKUP($A20,'Return Data'!$B$7:$R$1700,12,0)</f>
        <v>-31.757999999999999</v>
      </c>
      <c r="K20" s="66">
        <f t="shared" si="4"/>
        <v>31</v>
      </c>
      <c r="L20" s="65">
        <f>VLOOKUP($A20,'Return Data'!$B$7:$R$1700,13,0)</f>
        <v>-22.810600000000001</v>
      </c>
      <c r="M20" s="66">
        <f t="shared" si="5"/>
        <v>31</v>
      </c>
      <c r="N20" s="65">
        <f>VLOOKUP($A20,'Return Data'!$B$7:$R$1700,17,0)</f>
        <v>-12.218999999999999</v>
      </c>
      <c r="O20" s="66">
        <f t="shared" si="6"/>
        <v>30</v>
      </c>
      <c r="P20" s="65">
        <f>VLOOKUP($A20,'Return Data'!$B$7:$R$1700,14,0)</f>
        <v>-6.7384000000000004</v>
      </c>
      <c r="Q20" s="66">
        <f t="shared" si="7"/>
        <v>30</v>
      </c>
      <c r="R20" s="65">
        <f>VLOOKUP($A20,'Return Data'!$B$7:$R$1700,16,0)</f>
        <v>1.8712</v>
      </c>
      <c r="S20" s="67">
        <f t="shared" si="3"/>
        <v>34</v>
      </c>
    </row>
    <row r="21" spans="1:19" x14ac:dyDescent="0.3">
      <c r="A21" s="82" t="s">
        <v>1138</v>
      </c>
      <c r="B21" s="64">
        <f>VLOOKUP($A21,'Return Data'!$B$7:$R$1700,3,0)</f>
        <v>44015</v>
      </c>
      <c r="C21" s="65">
        <f>VLOOKUP($A21,'Return Data'!$B$7:$R$1700,4,0)</f>
        <v>5.6800000000000003E-2</v>
      </c>
      <c r="D21" s="65">
        <f>VLOOKUP($A21,'Return Data'!$B$7:$R$1700,9,0)</f>
        <v>10.805199999999999</v>
      </c>
      <c r="E21" s="66">
        <f t="shared" si="0"/>
        <v>30</v>
      </c>
      <c r="F21" s="65">
        <f>VLOOKUP($A21,'Return Data'!$B$7:$R$1700,10,0)</f>
        <v>9.3950999999999993</v>
      </c>
      <c r="G21" s="66">
        <f t="shared" si="1"/>
        <v>25</v>
      </c>
      <c r="H21" s="65"/>
      <c r="I21" s="66"/>
      <c r="J21" s="65"/>
      <c r="K21" s="66"/>
      <c r="L21" s="65"/>
      <c r="M21" s="66"/>
      <c r="N21" s="65"/>
      <c r="O21" s="66"/>
      <c r="P21" s="65"/>
      <c r="Q21" s="66"/>
      <c r="R21" s="65">
        <f>VLOOKUP($A21,'Return Data'!$B$7:$R$1700,16,0)</f>
        <v>9.7234999999999996</v>
      </c>
      <c r="S21" s="67">
        <f t="shared" si="3"/>
        <v>4</v>
      </c>
    </row>
    <row r="22" spans="1:19" x14ac:dyDescent="0.3">
      <c r="A22" s="82" t="s">
        <v>1141</v>
      </c>
      <c r="B22" s="64">
        <f>VLOOKUP($A22,'Return Data'!$B$7:$R$1700,3,0)</f>
        <v>44015</v>
      </c>
      <c r="C22" s="65">
        <f>VLOOKUP($A22,'Return Data'!$B$7:$R$1700,4,0)</f>
        <v>39.4514</v>
      </c>
      <c r="D22" s="65">
        <f>VLOOKUP($A22,'Return Data'!$B$7:$R$1700,9,0)</f>
        <v>22.038399999999999</v>
      </c>
      <c r="E22" s="66">
        <f t="shared" si="0"/>
        <v>13</v>
      </c>
      <c r="F22" s="65">
        <f>VLOOKUP($A22,'Return Data'!$B$7:$R$1700,10,0)</f>
        <v>16.949200000000001</v>
      </c>
      <c r="G22" s="66">
        <f t="shared" si="1"/>
        <v>16</v>
      </c>
      <c r="H22" s="65">
        <f>VLOOKUP($A22,'Return Data'!$B$7:$R$1700,11,0)</f>
        <v>13.8063</v>
      </c>
      <c r="I22" s="66">
        <f>RANK(H22,H$8:H$43,0)</f>
        <v>14</v>
      </c>
      <c r="J22" s="65">
        <f>VLOOKUP($A22,'Return Data'!$B$7:$R$1700,12,0)</f>
        <v>13.222</v>
      </c>
      <c r="K22" s="66">
        <f>RANK(J22,J$8:J$43,0)</f>
        <v>8</v>
      </c>
      <c r="L22" s="65">
        <f>VLOOKUP($A22,'Return Data'!$B$7:$R$1700,13,0)</f>
        <v>13.3354</v>
      </c>
      <c r="M22" s="66">
        <f>RANK(L22,L$8:L$43,0)</f>
        <v>5</v>
      </c>
      <c r="N22" s="65">
        <f>VLOOKUP($A22,'Return Data'!$B$7:$R$1700,17,0)</f>
        <v>11.6996</v>
      </c>
      <c r="O22" s="66">
        <f>RANK(N22,N$8:N$43,0)</f>
        <v>10</v>
      </c>
      <c r="P22" s="65">
        <f>VLOOKUP($A22,'Return Data'!$B$7:$R$1700,14,0)</f>
        <v>9.5540000000000003</v>
      </c>
      <c r="Q22" s="66">
        <f>RANK(P22,P$8:P$43,0)</f>
        <v>2</v>
      </c>
      <c r="R22" s="65">
        <f>VLOOKUP($A22,'Return Data'!$B$7:$R$1700,16,0)</f>
        <v>10.379</v>
      </c>
      <c r="S22" s="67">
        <f t="shared" si="3"/>
        <v>2</v>
      </c>
    </row>
    <row r="23" spans="1:19" x14ac:dyDescent="0.3">
      <c r="A23" s="82" t="s">
        <v>1144</v>
      </c>
      <c r="B23" s="64">
        <f>VLOOKUP($A23,'Return Data'!$B$7:$R$1700,3,0)</f>
        <v>44015</v>
      </c>
      <c r="C23" s="65">
        <f>VLOOKUP($A23,'Return Data'!$B$7:$R$1700,4,0)</f>
        <v>60.449199999999998</v>
      </c>
      <c r="D23" s="65">
        <f>VLOOKUP($A23,'Return Data'!$B$7:$R$1700,9,0)</f>
        <v>19.523700000000002</v>
      </c>
      <c r="E23" s="66">
        <f t="shared" si="0"/>
        <v>16</v>
      </c>
      <c r="F23" s="65">
        <f>VLOOKUP($A23,'Return Data'!$B$7:$R$1700,10,0)</f>
        <v>13.9846</v>
      </c>
      <c r="G23" s="66">
        <f t="shared" si="1"/>
        <v>22</v>
      </c>
      <c r="H23" s="65">
        <f>VLOOKUP($A23,'Return Data'!$B$7:$R$1700,11,0)</f>
        <v>8.4006000000000007</v>
      </c>
      <c r="I23" s="66">
        <f>RANK(H23,H$8:H$43,0)</f>
        <v>24</v>
      </c>
      <c r="J23" s="65">
        <f>VLOOKUP($A23,'Return Data'!$B$7:$R$1700,12,0)</f>
        <v>7.9762000000000004</v>
      </c>
      <c r="K23" s="66">
        <f>RANK(J23,J$8:J$43,0)</f>
        <v>25</v>
      </c>
      <c r="L23" s="65">
        <f>VLOOKUP($A23,'Return Data'!$B$7:$R$1700,13,0)</f>
        <v>8.6613000000000007</v>
      </c>
      <c r="M23" s="66">
        <f>RANK(L23,L$8:L$43,0)</f>
        <v>25</v>
      </c>
      <c r="N23" s="65">
        <f>VLOOKUP($A23,'Return Data'!$B$7:$R$1700,17,0)</f>
        <v>8.5874000000000006</v>
      </c>
      <c r="O23" s="66">
        <f>RANK(N23,N$8:N$43,0)</f>
        <v>19</v>
      </c>
      <c r="P23" s="65">
        <f>VLOOKUP($A23,'Return Data'!$B$7:$R$1700,14,0)</f>
        <v>7.2835999999999999</v>
      </c>
      <c r="Q23" s="66">
        <f>RANK(P23,P$8:P$43,0)</f>
        <v>18</v>
      </c>
      <c r="R23" s="65">
        <f>VLOOKUP($A23,'Return Data'!$B$7:$R$1700,16,0)</f>
        <v>8.2528000000000006</v>
      </c>
      <c r="S23" s="67">
        <f t="shared" si="3"/>
        <v>22</v>
      </c>
    </row>
    <row r="24" spans="1:19" x14ac:dyDescent="0.3">
      <c r="A24" s="82" t="s">
        <v>1145</v>
      </c>
      <c r="B24" s="64">
        <f>VLOOKUP($A24,'Return Data'!$B$7:$R$1700,3,0)</f>
        <v>44015</v>
      </c>
      <c r="C24" s="65">
        <f>VLOOKUP($A24,'Return Data'!$B$7:$R$1700,4,0)</f>
        <v>29.164400000000001</v>
      </c>
      <c r="D24" s="65">
        <f>VLOOKUP($A24,'Return Data'!$B$7:$R$1700,9,0)</f>
        <v>30.174499999999998</v>
      </c>
      <c r="E24" s="66">
        <f t="shared" si="0"/>
        <v>2</v>
      </c>
      <c r="F24" s="65">
        <f>VLOOKUP($A24,'Return Data'!$B$7:$R$1700,10,0)</f>
        <v>19.567599999999999</v>
      </c>
      <c r="G24" s="66">
        <f t="shared" si="1"/>
        <v>10</v>
      </c>
      <c r="H24" s="65">
        <f>VLOOKUP($A24,'Return Data'!$B$7:$R$1700,11,0)</f>
        <v>14.9274</v>
      </c>
      <c r="I24" s="66">
        <f>RANK(H24,H$8:H$43,0)</f>
        <v>11</v>
      </c>
      <c r="J24" s="65">
        <f>VLOOKUP($A24,'Return Data'!$B$7:$R$1700,12,0)</f>
        <v>12.928699999999999</v>
      </c>
      <c r="K24" s="66">
        <f>RANK(J24,J$8:J$43,0)</f>
        <v>10</v>
      </c>
      <c r="L24" s="65">
        <f>VLOOKUP($A24,'Return Data'!$B$7:$R$1700,13,0)</f>
        <v>12.8162</v>
      </c>
      <c r="M24" s="66">
        <f>RANK(L24,L$8:L$43,0)</f>
        <v>10</v>
      </c>
      <c r="N24" s="65">
        <f>VLOOKUP($A24,'Return Data'!$B$7:$R$1700,17,0)</f>
        <v>1.3922000000000001</v>
      </c>
      <c r="O24" s="66">
        <f>RANK(N24,N$8:N$43,0)</f>
        <v>27</v>
      </c>
      <c r="P24" s="65">
        <f>VLOOKUP($A24,'Return Data'!$B$7:$R$1700,14,0)</f>
        <v>2.0838999999999999</v>
      </c>
      <c r="Q24" s="66">
        <f>RANK(P24,P$8:P$43,0)</f>
        <v>28</v>
      </c>
      <c r="R24" s="65">
        <f>VLOOKUP($A24,'Return Data'!$B$7:$R$1700,16,0)</f>
        <v>6.7554999999999996</v>
      </c>
      <c r="S24" s="67">
        <f t="shared" si="3"/>
        <v>31</v>
      </c>
    </row>
    <row r="25" spans="1:19" x14ac:dyDescent="0.3">
      <c r="A25" s="82" t="s">
        <v>1146</v>
      </c>
      <c r="B25" s="64">
        <f>VLOOKUP($A25,'Return Data'!$B$7:$R$1700,3,0)</f>
        <v>44015</v>
      </c>
      <c r="C25" s="65">
        <f>VLOOKUP($A25,'Return Data'!$B$7:$R$1700,4,0)</f>
        <v>0.83730000000000004</v>
      </c>
      <c r="D25" s="65">
        <f>VLOOKUP($A25,'Return Data'!$B$7:$R$1700,9,0)</f>
        <v>0</v>
      </c>
      <c r="E25" s="66">
        <f t="shared" si="0"/>
        <v>35</v>
      </c>
      <c r="F25" s="65">
        <f>VLOOKUP($A25,'Return Data'!$B$7:$R$1700,10,0)</f>
        <v>-100.38249999999999</v>
      </c>
      <c r="G25" s="66">
        <f t="shared" si="1"/>
        <v>36</v>
      </c>
      <c r="H25" s="65">
        <f>VLOOKUP($A25,'Return Data'!$B$7:$R$1700,11,0)</f>
        <v>-51.5124</v>
      </c>
      <c r="I25" s="66">
        <f>RANK(H25,H$8:H$43,0)</f>
        <v>33</v>
      </c>
      <c r="J25" s="65">
        <f>VLOOKUP($A25,'Return Data'!$B$7:$R$1700,12,0)</f>
        <v>-53.284700000000001</v>
      </c>
      <c r="K25" s="66">
        <f>RANK(J25,J$8:J$43,0)</f>
        <v>32</v>
      </c>
      <c r="L25" s="65">
        <f>VLOOKUP($A25,'Return Data'!$B$7:$R$1700,13,0)</f>
        <v>-40.320700000000002</v>
      </c>
      <c r="M25" s="66">
        <f>RANK(L25,L$8:L$43,0)</f>
        <v>32</v>
      </c>
      <c r="N25" s="65"/>
      <c r="O25" s="66"/>
      <c r="P25" s="65"/>
      <c r="Q25" s="66"/>
      <c r="R25" s="65">
        <f>VLOOKUP($A25,'Return Data'!$B$7:$R$1700,16,0)</f>
        <v>-38.817300000000003</v>
      </c>
      <c r="S25" s="67">
        <f t="shared" si="3"/>
        <v>35</v>
      </c>
    </row>
    <row r="26" spans="1:19" x14ac:dyDescent="0.3">
      <c r="A26" s="82" t="s">
        <v>1151</v>
      </c>
      <c r="B26" s="64">
        <f>VLOOKUP($A26,'Return Data'!$B$7:$R$1700,3,0)</f>
        <v>44015</v>
      </c>
      <c r="C26" s="65">
        <f>VLOOKUP($A26,'Return Data'!$B$7:$R$1700,4,0)</f>
        <v>0.105</v>
      </c>
      <c r="D26" s="65">
        <f>VLOOKUP($A26,'Return Data'!$B$7:$R$1700,9,0)</f>
        <v>8.1654999999999998</v>
      </c>
      <c r="E26" s="66">
        <f t="shared" si="0"/>
        <v>33</v>
      </c>
      <c r="F26" s="65">
        <f>VLOOKUP($A26,'Return Data'!$B$7:$R$1700,10,0)</f>
        <v>8.5838000000000001</v>
      </c>
      <c r="G26" s="66">
        <f t="shared" si="1"/>
        <v>28</v>
      </c>
      <c r="H26" s="65"/>
      <c r="I26" s="66"/>
      <c r="J26" s="65"/>
      <c r="K26" s="66"/>
      <c r="L26" s="65"/>
      <c r="M26" s="66"/>
      <c r="N26" s="65"/>
      <c r="O26" s="66"/>
      <c r="P26" s="65"/>
      <c r="Q26" s="66"/>
      <c r="R26" s="65">
        <f>VLOOKUP($A26,'Return Data'!$B$7:$R$1700,16,0)</f>
        <v>8.9156999999999993</v>
      </c>
      <c r="S26" s="67">
        <f t="shared" si="3"/>
        <v>16</v>
      </c>
    </row>
    <row r="27" spans="1:19" x14ac:dyDescent="0.3">
      <c r="A27" s="82" t="s">
        <v>1153</v>
      </c>
      <c r="B27" s="64">
        <f>VLOOKUP($A27,'Return Data'!$B$7:$R$1700,3,0)</f>
        <v>44015</v>
      </c>
      <c r="C27" s="65">
        <f>VLOOKUP($A27,'Return Data'!$B$7:$R$1700,4,0)</f>
        <v>14.625400000000001</v>
      </c>
      <c r="D27" s="65">
        <f>VLOOKUP($A27,'Return Data'!$B$7:$R$1700,9,0)</f>
        <v>16.4666</v>
      </c>
      <c r="E27" s="66">
        <f t="shared" si="0"/>
        <v>23</v>
      </c>
      <c r="F27" s="65">
        <f>VLOOKUP($A27,'Return Data'!$B$7:$R$1700,10,0)</f>
        <v>14.0685</v>
      </c>
      <c r="G27" s="66">
        <f t="shared" si="1"/>
        <v>21</v>
      </c>
      <c r="H27" s="65">
        <f>VLOOKUP($A27,'Return Data'!$B$7:$R$1700,11,0)</f>
        <v>0.49349999999999999</v>
      </c>
      <c r="I27" s="66">
        <f t="shared" ref="I27:I39" si="8">RANK(H27,H$8:H$43,0)</f>
        <v>28</v>
      </c>
      <c r="J27" s="65">
        <f>VLOOKUP($A27,'Return Data'!$B$7:$R$1700,12,0)</f>
        <v>2.2054999999999998</v>
      </c>
      <c r="K27" s="66">
        <f t="shared" ref="K27:K39" si="9">RANK(J27,J$8:J$43,0)</f>
        <v>27</v>
      </c>
      <c r="L27" s="65">
        <f>VLOOKUP($A27,'Return Data'!$B$7:$R$1700,13,0)</f>
        <v>4.6128999999999998</v>
      </c>
      <c r="M27" s="66">
        <f t="shared" ref="M27:M39" si="10">RANK(L27,L$8:L$43,0)</f>
        <v>27</v>
      </c>
      <c r="N27" s="65">
        <f>VLOOKUP($A27,'Return Data'!$B$7:$R$1700,17,0)</f>
        <v>5.4359000000000002</v>
      </c>
      <c r="O27" s="66">
        <f t="shared" ref="O27:O39" si="11">RANK(N27,N$8:N$43,0)</f>
        <v>23</v>
      </c>
      <c r="P27" s="65">
        <f>VLOOKUP($A27,'Return Data'!$B$7:$R$1700,14,0)</f>
        <v>5.6044999999999998</v>
      </c>
      <c r="Q27" s="66">
        <f t="shared" ref="Q27:Q39" si="12">RANK(P27,P$8:P$43,0)</f>
        <v>23</v>
      </c>
      <c r="R27" s="65">
        <f>VLOOKUP($A27,'Return Data'!$B$7:$R$1700,16,0)</f>
        <v>7.4908000000000001</v>
      </c>
      <c r="S27" s="67">
        <f t="shared" si="3"/>
        <v>29</v>
      </c>
    </row>
    <row r="28" spans="1:19" x14ac:dyDescent="0.3">
      <c r="A28" s="82" t="s">
        <v>1158</v>
      </c>
      <c r="B28" s="64">
        <f>VLOOKUP($A28,'Return Data'!$B$7:$R$1700,3,0)</f>
        <v>44015</v>
      </c>
      <c r="C28" s="65">
        <f>VLOOKUP($A28,'Return Data'!$B$7:$R$1700,4,0)</f>
        <v>99.512500000000003</v>
      </c>
      <c r="D28" s="65">
        <f>VLOOKUP($A28,'Return Data'!$B$7:$R$1700,9,0)</f>
        <v>24.7758</v>
      </c>
      <c r="E28" s="66">
        <f t="shared" si="0"/>
        <v>8</v>
      </c>
      <c r="F28" s="65">
        <f>VLOOKUP($A28,'Return Data'!$B$7:$R$1700,10,0)</f>
        <v>21.4313</v>
      </c>
      <c r="G28" s="66">
        <f t="shared" si="1"/>
        <v>3</v>
      </c>
      <c r="H28" s="65">
        <f>VLOOKUP($A28,'Return Data'!$B$7:$R$1700,11,0)</f>
        <v>16.712900000000001</v>
      </c>
      <c r="I28" s="66">
        <f t="shared" si="8"/>
        <v>4</v>
      </c>
      <c r="J28" s="65">
        <f>VLOOKUP($A28,'Return Data'!$B$7:$R$1700,12,0)</f>
        <v>13.245100000000001</v>
      </c>
      <c r="K28" s="66">
        <f t="shared" si="9"/>
        <v>6</v>
      </c>
      <c r="L28" s="65">
        <f>VLOOKUP($A28,'Return Data'!$B$7:$R$1700,13,0)</f>
        <v>12.9985</v>
      </c>
      <c r="M28" s="66">
        <f t="shared" si="10"/>
        <v>9</v>
      </c>
      <c r="N28" s="65">
        <f>VLOOKUP($A28,'Return Data'!$B$7:$R$1700,17,0)</f>
        <v>12.7113</v>
      </c>
      <c r="O28" s="66">
        <f t="shared" si="11"/>
        <v>4</v>
      </c>
      <c r="P28" s="65">
        <f>VLOOKUP($A28,'Return Data'!$B$7:$R$1700,14,0)</f>
        <v>8.4628999999999994</v>
      </c>
      <c r="Q28" s="66">
        <f t="shared" si="12"/>
        <v>10</v>
      </c>
      <c r="R28" s="65">
        <f>VLOOKUP($A28,'Return Data'!$B$7:$R$1700,16,0)</f>
        <v>9.0632000000000001</v>
      </c>
      <c r="S28" s="67">
        <f t="shared" si="3"/>
        <v>14</v>
      </c>
    </row>
    <row r="29" spans="1:19" x14ac:dyDescent="0.3">
      <c r="A29" s="82" t="s">
        <v>1159</v>
      </c>
      <c r="B29" s="64">
        <f>VLOOKUP($A29,'Return Data'!$B$7:$R$1700,3,0)</f>
        <v>44015</v>
      </c>
      <c r="C29" s="65">
        <f>VLOOKUP($A29,'Return Data'!$B$7:$R$1700,4,0)</f>
        <v>46.9679</v>
      </c>
      <c r="D29" s="65">
        <f>VLOOKUP($A29,'Return Data'!$B$7:$R$1700,9,0)</f>
        <v>17.857600000000001</v>
      </c>
      <c r="E29" s="66">
        <f t="shared" si="0"/>
        <v>21</v>
      </c>
      <c r="F29" s="65">
        <f>VLOOKUP($A29,'Return Data'!$B$7:$R$1700,10,0)</f>
        <v>19.559699999999999</v>
      </c>
      <c r="G29" s="66">
        <f t="shared" si="1"/>
        <v>11</v>
      </c>
      <c r="H29" s="65">
        <f>VLOOKUP($A29,'Return Data'!$B$7:$R$1700,11,0)</f>
        <v>15.280200000000001</v>
      </c>
      <c r="I29" s="66">
        <f t="shared" si="8"/>
        <v>8</v>
      </c>
      <c r="J29" s="65">
        <f>VLOOKUP($A29,'Return Data'!$B$7:$R$1700,12,0)</f>
        <v>12.3736</v>
      </c>
      <c r="K29" s="66">
        <f t="shared" si="9"/>
        <v>12</v>
      </c>
      <c r="L29" s="65">
        <f>VLOOKUP($A29,'Return Data'!$B$7:$R$1700,13,0)</f>
        <v>12.316800000000001</v>
      </c>
      <c r="M29" s="66">
        <f t="shared" si="10"/>
        <v>13</v>
      </c>
      <c r="N29" s="65">
        <f>VLOOKUP($A29,'Return Data'!$B$7:$R$1700,17,0)</f>
        <v>12.1599</v>
      </c>
      <c r="O29" s="66">
        <f t="shared" si="11"/>
        <v>7</v>
      </c>
      <c r="P29" s="65">
        <f>VLOOKUP($A29,'Return Data'!$B$7:$R$1700,14,0)</f>
        <v>8.7393000000000001</v>
      </c>
      <c r="Q29" s="66">
        <f t="shared" si="12"/>
        <v>9</v>
      </c>
      <c r="R29" s="65">
        <f>VLOOKUP($A29,'Return Data'!$B$7:$R$1700,16,0)</f>
        <v>9.2676999999999996</v>
      </c>
      <c r="S29" s="67">
        <f t="shared" si="3"/>
        <v>10</v>
      </c>
    </row>
    <row r="30" spans="1:19" x14ac:dyDescent="0.3">
      <c r="A30" s="82" t="s">
        <v>1162</v>
      </c>
      <c r="B30" s="64">
        <f>VLOOKUP($A30,'Return Data'!$B$7:$R$1700,3,0)</f>
        <v>44015</v>
      </c>
      <c r="C30" s="65">
        <f>VLOOKUP($A30,'Return Data'!$B$7:$R$1700,4,0)</f>
        <v>47.854500000000002</v>
      </c>
      <c r="D30" s="65">
        <f>VLOOKUP($A30,'Return Data'!$B$7:$R$1700,9,0)</f>
        <v>15.166700000000001</v>
      </c>
      <c r="E30" s="66">
        <f t="shared" si="0"/>
        <v>26</v>
      </c>
      <c r="F30" s="65">
        <f>VLOOKUP($A30,'Return Data'!$B$7:$R$1700,10,0)</f>
        <v>14.333500000000001</v>
      </c>
      <c r="G30" s="66">
        <f t="shared" si="1"/>
        <v>20</v>
      </c>
      <c r="H30" s="65">
        <f>VLOOKUP($A30,'Return Data'!$B$7:$R$1700,11,0)</f>
        <v>11.6051</v>
      </c>
      <c r="I30" s="66">
        <f t="shared" si="8"/>
        <v>19</v>
      </c>
      <c r="J30" s="65">
        <f>VLOOKUP($A30,'Return Data'!$B$7:$R$1700,12,0)</f>
        <v>10.165800000000001</v>
      </c>
      <c r="K30" s="66">
        <f t="shared" si="9"/>
        <v>19</v>
      </c>
      <c r="L30" s="65">
        <f>VLOOKUP($A30,'Return Data'!$B$7:$R$1700,13,0)</f>
        <v>10.4307</v>
      </c>
      <c r="M30" s="66">
        <f t="shared" si="10"/>
        <v>19</v>
      </c>
      <c r="N30" s="65">
        <f>VLOOKUP($A30,'Return Data'!$B$7:$R$1700,17,0)</f>
        <v>9.8623999999999992</v>
      </c>
      <c r="O30" s="66">
        <f t="shared" si="11"/>
        <v>14</v>
      </c>
      <c r="P30" s="65">
        <f>VLOOKUP($A30,'Return Data'!$B$7:$R$1700,14,0)</f>
        <v>6.2881999999999998</v>
      </c>
      <c r="Q30" s="66">
        <f t="shared" si="12"/>
        <v>21</v>
      </c>
      <c r="R30" s="65">
        <f>VLOOKUP($A30,'Return Data'!$B$7:$R$1700,16,0)</f>
        <v>8.2066999999999997</v>
      </c>
      <c r="S30" s="67">
        <f t="shared" si="3"/>
        <v>24</v>
      </c>
    </row>
    <row r="31" spans="1:19" x14ac:dyDescent="0.3">
      <c r="A31" s="82" t="s">
        <v>1164</v>
      </c>
      <c r="B31" s="64">
        <f>VLOOKUP($A31,'Return Data'!$B$7:$R$1700,3,0)</f>
        <v>44015</v>
      </c>
      <c r="C31" s="65">
        <f>VLOOKUP($A31,'Return Data'!$B$7:$R$1700,4,0)</f>
        <v>36.028300000000002</v>
      </c>
      <c r="D31" s="65">
        <f>VLOOKUP($A31,'Return Data'!$B$7:$R$1700,9,0)</f>
        <v>13.5318</v>
      </c>
      <c r="E31" s="66">
        <f t="shared" si="0"/>
        <v>27</v>
      </c>
      <c r="F31" s="65">
        <f>VLOOKUP($A31,'Return Data'!$B$7:$R$1700,10,0)</f>
        <v>16.808700000000002</v>
      </c>
      <c r="G31" s="66">
        <f t="shared" si="1"/>
        <v>17</v>
      </c>
      <c r="H31" s="65">
        <f>VLOOKUP($A31,'Return Data'!$B$7:$R$1700,11,0)</f>
        <v>13.392300000000001</v>
      </c>
      <c r="I31" s="66">
        <f t="shared" si="8"/>
        <v>16</v>
      </c>
      <c r="J31" s="65">
        <f>VLOOKUP($A31,'Return Data'!$B$7:$R$1700,12,0)</f>
        <v>10.502000000000001</v>
      </c>
      <c r="K31" s="66">
        <f t="shared" si="9"/>
        <v>18</v>
      </c>
      <c r="L31" s="65">
        <f>VLOOKUP($A31,'Return Data'!$B$7:$R$1700,13,0)</f>
        <v>11.227399999999999</v>
      </c>
      <c r="M31" s="66">
        <f t="shared" si="10"/>
        <v>15</v>
      </c>
      <c r="N31" s="65">
        <f>VLOOKUP($A31,'Return Data'!$B$7:$R$1700,17,0)</f>
        <v>12.1464</v>
      </c>
      <c r="O31" s="66">
        <f t="shared" si="11"/>
        <v>8</v>
      </c>
      <c r="P31" s="65">
        <f>VLOOKUP($A31,'Return Data'!$B$7:$R$1700,14,0)</f>
        <v>7.8105000000000002</v>
      </c>
      <c r="Q31" s="66">
        <f t="shared" si="12"/>
        <v>17</v>
      </c>
      <c r="R31" s="65">
        <f>VLOOKUP($A31,'Return Data'!$B$7:$R$1700,16,0)</f>
        <v>8.1471999999999998</v>
      </c>
      <c r="S31" s="67">
        <f t="shared" si="3"/>
        <v>25</v>
      </c>
    </row>
    <row r="32" spans="1:19" x14ac:dyDescent="0.3">
      <c r="A32" s="82" t="s">
        <v>1166</v>
      </c>
      <c r="B32" s="64">
        <f>VLOOKUP($A32,'Return Data'!$B$7:$R$1700,3,0)</f>
        <v>44015</v>
      </c>
      <c r="C32" s="65">
        <f>VLOOKUP($A32,'Return Data'!$B$7:$R$1700,4,0)</f>
        <v>30.8371</v>
      </c>
      <c r="D32" s="65">
        <f>VLOOKUP($A32,'Return Data'!$B$7:$R$1700,9,0)</f>
        <v>24.4011</v>
      </c>
      <c r="E32" s="66">
        <f t="shared" si="0"/>
        <v>10</v>
      </c>
      <c r="F32" s="65">
        <f>VLOOKUP($A32,'Return Data'!$B$7:$R$1700,10,0)</f>
        <v>19.2944</v>
      </c>
      <c r="G32" s="66">
        <f t="shared" si="1"/>
        <v>12</v>
      </c>
      <c r="H32" s="65">
        <f>VLOOKUP($A32,'Return Data'!$B$7:$R$1700,11,0)</f>
        <v>15.1884</v>
      </c>
      <c r="I32" s="66">
        <f t="shared" si="8"/>
        <v>9</v>
      </c>
      <c r="J32" s="65">
        <f>VLOOKUP($A32,'Return Data'!$B$7:$R$1700,12,0)</f>
        <v>13.6671</v>
      </c>
      <c r="K32" s="66">
        <f t="shared" si="9"/>
        <v>3</v>
      </c>
      <c r="L32" s="65">
        <f>VLOOKUP($A32,'Return Data'!$B$7:$R$1700,13,0)</f>
        <v>13.745200000000001</v>
      </c>
      <c r="M32" s="66">
        <f t="shared" si="10"/>
        <v>3</v>
      </c>
      <c r="N32" s="65">
        <f>VLOOKUP($A32,'Return Data'!$B$7:$R$1700,17,0)</f>
        <v>11.941599999999999</v>
      </c>
      <c r="O32" s="66">
        <f t="shared" si="11"/>
        <v>9</v>
      </c>
      <c r="P32" s="65">
        <f>VLOOKUP($A32,'Return Data'!$B$7:$R$1700,14,0)</f>
        <v>8.8641000000000005</v>
      </c>
      <c r="Q32" s="66">
        <f t="shared" si="12"/>
        <v>8</v>
      </c>
      <c r="R32" s="65">
        <f>VLOOKUP($A32,'Return Data'!$B$7:$R$1700,16,0)</f>
        <v>9.2795000000000005</v>
      </c>
      <c r="S32" s="67">
        <f t="shared" si="3"/>
        <v>9</v>
      </c>
    </row>
    <row r="33" spans="1:19" x14ac:dyDescent="0.3">
      <c r="A33" s="82" t="s">
        <v>1167</v>
      </c>
      <c r="B33" s="64">
        <f>VLOOKUP($A33,'Return Data'!$B$7:$R$1700,3,0)</f>
        <v>44015</v>
      </c>
      <c r="C33" s="65">
        <f>VLOOKUP($A33,'Return Data'!$B$7:$R$1700,4,0)</f>
        <v>55.380299999999998</v>
      </c>
      <c r="D33" s="65">
        <f>VLOOKUP($A33,'Return Data'!$B$7:$R$1700,9,0)</f>
        <v>17.7041</v>
      </c>
      <c r="E33" s="66">
        <f t="shared" si="0"/>
        <v>22</v>
      </c>
      <c r="F33" s="65">
        <f>VLOOKUP($A33,'Return Data'!$B$7:$R$1700,10,0)</f>
        <v>22.800699999999999</v>
      </c>
      <c r="G33" s="66">
        <f t="shared" si="1"/>
        <v>2</v>
      </c>
      <c r="H33" s="65">
        <f>VLOOKUP($A33,'Return Data'!$B$7:$R$1700,11,0)</f>
        <v>16.838699999999999</v>
      </c>
      <c r="I33" s="66">
        <f t="shared" si="8"/>
        <v>3</v>
      </c>
      <c r="J33" s="65">
        <f>VLOOKUP($A33,'Return Data'!$B$7:$R$1700,12,0)</f>
        <v>13.355600000000001</v>
      </c>
      <c r="K33" s="66">
        <f t="shared" si="9"/>
        <v>5</v>
      </c>
      <c r="L33" s="65">
        <f>VLOOKUP($A33,'Return Data'!$B$7:$R$1700,13,0)</f>
        <v>13.747299999999999</v>
      </c>
      <c r="M33" s="66">
        <f t="shared" si="10"/>
        <v>2</v>
      </c>
      <c r="N33" s="65">
        <f>VLOOKUP($A33,'Return Data'!$B$7:$R$1700,17,0)</f>
        <v>13.5084</v>
      </c>
      <c r="O33" s="66">
        <f t="shared" si="11"/>
        <v>3</v>
      </c>
      <c r="P33" s="65">
        <f>VLOOKUP($A33,'Return Data'!$B$7:$R$1700,14,0)</f>
        <v>8.9998000000000005</v>
      </c>
      <c r="Q33" s="66">
        <f t="shared" si="12"/>
        <v>5</v>
      </c>
      <c r="R33" s="65">
        <f>VLOOKUP($A33,'Return Data'!$B$7:$R$1700,16,0)</f>
        <v>9.7213999999999992</v>
      </c>
      <c r="S33" s="67">
        <f t="shared" si="3"/>
        <v>5</v>
      </c>
    </row>
    <row r="34" spans="1:19" x14ac:dyDescent="0.3">
      <c r="A34" s="82" t="s">
        <v>1170</v>
      </c>
      <c r="B34" s="64">
        <f>VLOOKUP($A34,'Return Data'!$B$7:$R$1700,3,0)</f>
        <v>44015</v>
      </c>
      <c r="C34" s="65">
        <f>VLOOKUP($A34,'Return Data'!$B$7:$R$1700,4,0)</f>
        <v>52.173000000000002</v>
      </c>
      <c r="D34" s="65">
        <f>VLOOKUP($A34,'Return Data'!$B$7:$R$1700,9,0)</f>
        <v>9.4094999999999995</v>
      </c>
      <c r="E34" s="66">
        <f t="shared" si="0"/>
        <v>31</v>
      </c>
      <c r="F34" s="65">
        <f>VLOOKUP($A34,'Return Data'!$B$7:$R$1700,10,0)</f>
        <v>15.621499999999999</v>
      </c>
      <c r="G34" s="66">
        <f t="shared" si="1"/>
        <v>18</v>
      </c>
      <c r="H34" s="65">
        <f>VLOOKUP($A34,'Return Data'!$B$7:$R$1700,11,0)</f>
        <v>12.683299999999999</v>
      </c>
      <c r="I34" s="66">
        <f t="shared" si="8"/>
        <v>17</v>
      </c>
      <c r="J34" s="65">
        <f>VLOOKUP($A34,'Return Data'!$B$7:$R$1700,12,0)</f>
        <v>4.4778000000000002</v>
      </c>
      <c r="K34" s="66">
        <f t="shared" si="9"/>
        <v>26</v>
      </c>
      <c r="L34" s="65">
        <f>VLOOKUP($A34,'Return Data'!$B$7:$R$1700,13,0)</f>
        <v>5.4256000000000002</v>
      </c>
      <c r="M34" s="66">
        <f t="shared" si="10"/>
        <v>26</v>
      </c>
      <c r="N34" s="65">
        <f>VLOOKUP($A34,'Return Data'!$B$7:$R$1700,17,0)</f>
        <v>2.3233000000000001</v>
      </c>
      <c r="O34" s="66">
        <f t="shared" si="11"/>
        <v>26</v>
      </c>
      <c r="P34" s="65">
        <f>VLOOKUP($A34,'Return Data'!$B$7:$R$1700,14,0)</f>
        <v>2.448</v>
      </c>
      <c r="Q34" s="66">
        <f t="shared" si="12"/>
        <v>27</v>
      </c>
      <c r="R34" s="65">
        <f>VLOOKUP($A34,'Return Data'!$B$7:$R$1700,16,0)</f>
        <v>5.7910000000000004</v>
      </c>
      <c r="S34" s="67">
        <f t="shared" si="3"/>
        <v>33</v>
      </c>
    </row>
    <row r="35" spans="1:19" x14ac:dyDescent="0.3">
      <c r="A35" s="82" t="s">
        <v>1171</v>
      </c>
      <c r="B35" s="64">
        <f>VLOOKUP($A35,'Return Data'!$B$7:$R$1700,3,0)</f>
        <v>44015</v>
      </c>
      <c r="C35" s="65">
        <f>VLOOKUP($A35,'Return Data'!$B$7:$R$1700,4,0)</f>
        <v>62.741900000000001</v>
      </c>
      <c r="D35" s="65">
        <f>VLOOKUP($A35,'Return Data'!$B$7:$R$1700,9,0)</f>
        <v>18.749199999999998</v>
      </c>
      <c r="E35" s="66">
        <f t="shared" si="0"/>
        <v>19</v>
      </c>
      <c r="F35" s="65">
        <f>VLOOKUP($A35,'Return Data'!$B$7:$R$1700,10,0)</f>
        <v>20.1402</v>
      </c>
      <c r="G35" s="66">
        <f t="shared" si="1"/>
        <v>7</v>
      </c>
      <c r="H35" s="65">
        <f>VLOOKUP($A35,'Return Data'!$B$7:$R$1700,11,0)</f>
        <v>16.946400000000001</v>
      </c>
      <c r="I35" s="66">
        <f t="shared" si="8"/>
        <v>2</v>
      </c>
      <c r="J35" s="65">
        <f>VLOOKUP($A35,'Return Data'!$B$7:$R$1700,12,0)</f>
        <v>13.225899999999999</v>
      </c>
      <c r="K35" s="66">
        <f t="shared" si="9"/>
        <v>7</v>
      </c>
      <c r="L35" s="65">
        <f>VLOOKUP($A35,'Return Data'!$B$7:$R$1700,13,0)</f>
        <v>13.4916</v>
      </c>
      <c r="M35" s="66">
        <f t="shared" si="10"/>
        <v>4</v>
      </c>
      <c r="N35" s="65">
        <f>VLOOKUP($A35,'Return Data'!$B$7:$R$1700,17,0)</f>
        <v>12.6226</v>
      </c>
      <c r="O35" s="66">
        <f t="shared" si="11"/>
        <v>5</v>
      </c>
      <c r="P35" s="65">
        <f>VLOOKUP($A35,'Return Data'!$B$7:$R$1700,14,0)</f>
        <v>8.4230999999999998</v>
      </c>
      <c r="Q35" s="66">
        <f t="shared" si="12"/>
        <v>11</v>
      </c>
      <c r="R35" s="65">
        <f>VLOOKUP($A35,'Return Data'!$B$7:$R$1700,16,0)</f>
        <v>8.7981999999999996</v>
      </c>
      <c r="S35" s="67">
        <f t="shared" si="3"/>
        <v>19</v>
      </c>
    </row>
    <row r="36" spans="1:19" x14ac:dyDescent="0.3">
      <c r="A36" s="82" t="s">
        <v>1174</v>
      </c>
      <c r="B36" s="64">
        <f>VLOOKUP($A36,'Return Data'!$B$7:$R$1700,3,0)</f>
        <v>44015</v>
      </c>
      <c r="C36" s="65">
        <f>VLOOKUP($A36,'Return Data'!$B$7:$R$1700,4,0)</f>
        <v>58.474899999999998</v>
      </c>
      <c r="D36" s="65">
        <f>VLOOKUP($A36,'Return Data'!$B$7:$R$1700,9,0)</f>
        <v>16.219899999999999</v>
      </c>
      <c r="E36" s="66">
        <f t="shared" si="0"/>
        <v>24</v>
      </c>
      <c r="F36" s="65">
        <f>VLOOKUP($A36,'Return Data'!$B$7:$R$1700,10,0)</f>
        <v>20.3371</v>
      </c>
      <c r="G36" s="66">
        <f t="shared" si="1"/>
        <v>6</v>
      </c>
      <c r="H36" s="65">
        <f>VLOOKUP($A36,'Return Data'!$B$7:$R$1700,11,0)</f>
        <v>14.1172</v>
      </c>
      <c r="I36" s="66">
        <f t="shared" si="8"/>
        <v>13</v>
      </c>
      <c r="J36" s="65">
        <f>VLOOKUP($A36,'Return Data'!$B$7:$R$1700,12,0)</f>
        <v>11.5672</v>
      </c>
      <c r="K36" s="66">
        <f t="shared" si="9"/>
        <v>14</v>
      </c>
      <c r="L36" s="65">
        <f>VLOOKUP($A36,'Return Data'!$B$7:$R$1700,13,0)</f>
        <v>11.7346</v>
      </c>
      <c r="M36" s="66">
        <f t="shared" si="10"/>
        <v>14</v>
      </c>
      <c r="N36" s="65">
        <f>VLOOKUP($A36,'Return Data'!$B$7:$R$1700,17,0)</f>
        <v>11.6456</v>
      </c>
      <c r="O36" s="66">
        <f t="shared" si="11"/>
        <v>11</v>
      </c>
      <c r="P36" s="65">
        <f>VLOOKUP($A36,'Return Data'!$B$7:$R$1700,14,0)</f>
        <v>7.9619</v>
      </c>
      <c r="Q36" s="66">
        <f t="shared" si="12"/>
        <v>14</v>
      </c>
      <c r="R36" s="65">
        <f>VLOOKUP($A36,'Return Data'!$B$7:$R$1700,16,0)</f>
        <v>8.2497000000000007</v>
      </c>
      <c r="S36" s="67">
        <f t="shared" si="3"/>
        <v>23</v>
      </c>
    </row>
    <row r="37" spans="1:19" x14ac:dyDescent="0.3">
      <c r="A37" s="82" t="s">
        <v>1176</v>
      </c>
      <c r="B37" s="64">
        <f>VLOOKUP($A37,'Return Data'!$B$7:$R$1700,3,0)</f>
        <v>44015</v>
      </c>
      <c r="C37" s="65">
        <f>VLOOKUP($A37,'Return Data'!$B$7:$R$1700,4,0)</f>
        <v>74.117099999999994</v>
      </c>
      <c r="D37" s="65">
        <f>VLOOKUP($A37,'Return Data'!$B$7:$R$1700,9,0)</f>
        <v>19.6768</v>
      </c>
      <c r="E37" s="66">
        <f t="shared" si="0"/>
        <v>15</v>
      </c>
      <c r="F37" s="65">
        <f>VLOOKUP($A37,'Return Data'!$B$7:$R$1700,10,0)</f>
        <v>20.021000000000001</v>
      </c>
      <c r="G37" s="66">
        <f t="shared" si="1"/>
        <v>8</v>
      </c>
      <c r="H37" s="65">
        <f>VLOOKUP($A37,'Return Data'!$B$7:$R$1700,11,0)</f>
        <v>15.967700000000001</v>
      </c>
      <c r="I37" s="66">
        <f t="shared" si="8"/>
        <v>6</v>
      </c>
      <c r="J37" s="65">
        <f>VLOOKUP($A37,'Return Data'!$B$7:$R$1700,12,0)</f>
        <v>12.443300000000001</v>
      </c>
      <c r="K37" s="66">
        <f t="shared" si="9"/>
        <v>11</v>
      </c>
      <c r="L37" s="65">
        <f>VLOOKUP($A37,'Return Data'!$B$7:$R$1700,13,0)</f>
        <v>13.2704</v>
      </c>
      <c r="M37" s="66">
        <f t="shared" si="10"/>
        <v>6</v>
      </c>
      <c r="N37" s="65">
        <f>VLOOKUP($A37,'Return Data'!$B$7:$R$1700,17,0)</f>
        <v>13.714</v>
      </c>
      <c r="O37" s="66">
        <f t="shared" si="11"/>
        <v>2</v>
      </c>
      <c r="P37" s="65">
        <f>VLOOKUP($A37,'Return Data'!$B$7:$R$1700,14,0)</f>
        <v>9.2520000000000007</v>
      </c>
      <c r="Q37" s="66">
        <f t="shared" si="12"/>
        <v>3</v>
      </c>
      <c r="R37" s="65">
        <f>VLOOKUP($A37,'Return Data'!$B$7:$R$1700,16,0)</f>
        <v>9.3529</v>
      </c>
      <c r="S37" s="67">
        <f t="shared" si="3"/>
        <v>7</v>
      </c>
    </row>
    <row r="38" spans="1:19" x14ac:dyDescent="0.3">
      <c r="A38" s="82" t="s">
        <v>1177</v>
      </c>
      <c r="B38" s="64">
        <f>VLOOKUP($A38,'Return Data'!$B$7:$R$1700,3,0)</f>
        <v>44015</v>
      </c>
      <c r="C38" s="65">
        <f>VLOOKUP($A38,'Return Data'!$B$7:$R$1700,4,0)</f>
        <v>54.835099999999997</v>
      </c>
      <c r="D38" s="65">
        <f>VLOOKUP($A38,'Return Data'!$B$7:$R$1700,9,0)</f>
        <v>21.649899999999999</v>
      </c>
      <c r="E38" s="66">
        <f t="shared" si="0"/>
        <v>14</v>
      </c>
      <c r="F38" s="65">
        <f>VLOOKUP($A38,'Return Data'!$B$7:$R$1700,10,0)</f>
        <v>17.4742</v>
      </c>
      <c r="G38" s="66">
        <f t="shared" si="1"/>
        <v>15</v>
      </c>
      <c r="H38" s="65">
        <f>VLOOKUP($A38,'Return Data'!$B$7:$R$1700,11,0)</f>
        <v>14.1661</v>
      </c>
      <c r="I38" s="66">
        <f t="shared" si="8"/>
        <v>12</v>
      </c>
      <c r="J38" s="65">
        <f>VLOOKUP($A38,'Return Data'!$B$7:$R$1700,12,0)</f>
        <v>14.525</v>
      </c>
      <c r="K38" s="66">
        <f t="shared" si="9"/>
        <v>2</v>
      </c>
      <c r="L38" s="65">
        <f>VLOOKUP($A38,'Return Data'!$B$7:$R$1700,13,0)</f>
        <v>14.614699999999999</v>
      </c>
      <c r="M38" s="66">
        <f t="shared" si="10"/>
        <v>1</v>
      </c>
      <c r="N38" s="65">
        <f>VLOOKUP($A38,'Return Data'!$B$7:$R$1700,17,0)</f>
        <v>12.244400000000001</v>
      </c>
      <c r="O38" s="66">
        <f t="shared" si="11"/>
        <v>6</v>
      </c>
      <c r="P38" s="65">
        <f>VLOOKUP($A38,'Return Data'!$B$7:$R$1700,14,0)</f>
        <v>9.1024999999999991</v>
      </c>
      <c r="Q38" s="66">
        <f t="shared" si="12"/>
        <v>4</v>
      </c>
      <c r="R38" s="65">
        <f>VLOOKUP($A38,'Return Data'!$B$7:$R$1700,16,0)</f>
        <v>9.1626999999999992</v>
      </c>
      <c r="S38" s="67">
        <f t="shared" si="3"/>
        <v>11</v>
      </c>
    </row>
    <row r="39" spans="1:19" x14ac:dyDescent="0.3">
      <c r="A39" s="82" t="s">
        <v>1179</v>
      </c>
      <c r="B39" s="64">
        <f>VLOOKUP($A39,'Return Data'!$B$7:$R$1700,3,0)</f>
        <v>44015</v>
      </c>
      <c r="C39" s="65">
        <f>VLOOKUP($A39,'Return Data'!$B$7:$R$1700,4,0)</f>
        <v>67.218599999999995</v>
      </c>
      <c r="D39" s="65">
        <f>VLOOKUP($A39,'Return Data'!$B$7:$R$1700,9,0)</f>
        <v>28.406500000000001</v>
      </c>
      <c r="E39" s="66">
        <f t="shared" si="0"/>
        <v>5</v>
      </c>
      <c r="F39" s="65">
        <f>VLOOKUP($A39,'Return Data'!$B$7:$R$1700,10,0)</f>
        <v>19.673200000000001</v>
      </c>
      <c r="G39" s="66">
        <f t="shared" si="1"/>
        <v>9</v>
      </c>
      <c r="H39" s="65">
        <f>VLOOKUP($A39,'Return Data'!$B$7:$R$1700,11,0)</f>
        <v>16.049299999999999</v>
      </c>
      <c r="I39" s="66">
        <f t="shared" si="8"/>
        <v>5</v>
      </c>
      <c r="J39" s="65">
        <f>VLOOKUP($A39,'Return Data'!$B$7:$R$1700,12,0)</f>
        <v>13.41</v>
      </c>
      <c r="K39" s="66">
        <f t="shared" si="9"/>
        <v>4</v>
      </c>
      <c r="L39" s="65">
        <f>VLOOKUP($A39,'Return Data'!$B$7:$R$1700,13,0)</f>
        <v>13.1136</v>
      </c>
      <c r="M39" s="66">
        <f t="shared" si="10"/>
        <v>8</v>
      </c>
      <c r="N39" s="65">
        <f>VLOOKUP($A39,'Return Data'!$B$7:$R$1700,17,0)</f>
        <v>11.2326</v>
      </c>
      <c r="O39" s="66">
        <f t="shared" si="11"/>
        <v>13</v>
      </c>
      <c r="P39" s="65">
        <f>VLOOKUP($A39,'Return Data'!$B$7:$R$1700,14,0)</f>
        <v>7.9264000000000001</v>
      </c>
      <c r="Q39" s="66">
        <f t="shared" si="12"/>
        <v>16</v>
      </c>
      <c r="R39" s="65">
        <f>VLOOKUP($A39,'Return Data'!$B$7:$R$1700,16,0)</f>
        <v>9.1395</v>
      </c>
      <c r="S39" s="67">
        <f t="shared" si="3"/>
        <v>12</v>
      </c>
    </row>
    <row r="40" spans="1:19" x14ac:dyDescent="0.3">
      <c r="A40" s="82" t="s">
        <v>1181</v>
      </c>
      <c r="B40" s="64">
        <f>VLOOKUP($A40,'Return Data'!$B$7:$R$1700,3,0)</f>
        <v>44015</v>
      </c>
      <c r="C40" s="65">
        <f>VLOOKUP($A40,'Return Data'!$B$7:$R$1700,4,0)</f>
        <v>2.1065</v>
      </c>
      <c r="D40" s="65">
        <f>VLOOKUP($A40,'Return Data'!$B$7:$R$1700,9,0)</f>
        <v>8.6671999999999993</v>
      </c>
      <c r="E40" s="66">
        <f t="shared" si="0"/>
        <v>32</v>
      </c>
      <c r="F40" s="65">
        <f>VLOOKUP($A40,'Return Data'!$B$7:$R$1700,10,0)</f>
        <v>8.8150999999999993</v>
      </c>
      <c r="G40" s="66">
        <f t="shared" si="1"/>
        <v>27</v>
      </c>
      <c r="H40" s="65"/>
      <c r="I40" s="66"/>
      <c r="J40" s="65"/>
      <c r="K40" s="66"/>
      <c r="L40" s="65"/>
      <c r="M40" s="66"/>
      <c r="N40" s="65"/>
      <c r="O40" s="66"/>
      <c r="P40" s="65"/>
      <c r="Q40" s="66"/>
      <c r="R40" s="65">
        <f>VLOOKUP($A40,'Return Data'!$B$7:$R$1700,16,0)</f>
        <v>8.8468</v>
      </c>
      <c r="S40" s="67">
        <f t="shared" si="3"/>
        <v>18</v>
      </c>
    </row>
    <row r="41" spans="1:19" x14ac:dyDescent="0.3">
      <c r="A41" s="82" t="s">
        <v>1183</v>
      </c>
      <c r="B41" s="64">
        <f>VLOOKUP($A41,'Return Data'!$B$7:$R$1700,3,0)</f>
        <v>44015</v>
      </c>
      <c r="C41" s="65">
        <f>VLOOKUP($A41,'Return Data'!$B$7:$R$1700,4,0)</f>
        <v>53.038200000000003</v>
      </c>
      <c r="D41" s="65">
        <f>VLOOKUP($A41,'Return Data'!$B$7:$R$1700,9,0)</f>
        <v>19.212199999999999</v>
      </c>
      <c r="E41" s="66">
        <f t="shared" si="0"/>
        <v>17</v>
      </c>
      <c r="F41" s="65">
        <f>VLOOKUP($A41,'Return Data'!$B$7:$R$1700,10,0)</f>
        <v>23.666399999999999</v>
      </c>
      <c r="G41" s="66">
        <f t="shared" si="1"/>
        <v>1</v>
      </c>
      <c r="H41" s="65">
        <f>VLOOKUP($A41,'Return Data'!$B$7:$R$1700,11,0)</f>
        <v>-1.7935000000000001</v>
      </c>
      <c r="I41" s="66">
        <f>RANK(H41,H$8:H$43,0)</f>
        <v>29</v>
      </c>
      <c r="J41" s="65">
        <f>VLOOKUP($A41,'Return Data'!$B$7:$R$1700,12,0)</f>
        <v>-0.76790000000000003</v>
      </c>
      <c r="K41" s="66">
        <f>RANK(J41,J$8:J$43,0)</f>
        <v>28</v>
      </c>
      <c r="L41" s="65">
        <f>VLOOKUP($A41,'Return Data'!$B$7:$R$1700,13,0)</f>
        <v>0.89780000000000004</v>
      </c>
      <c r="M41" s="66">
        <f>RANK(L41,L$8:L$43,0)</f>
        <v>28</v>
      </c>
      <c r="N41" s="65">
        <f>VLOOKUP($A41,'Return Data'!$B$7:$R$1700,17,0)</f>
        <v>-1.2221</v>
      </c>
      <c r="O41" s="66">
        <f>RANK(N41,N$8:N$43,0)</f>
        <v>29</v>
      </c>
      <c r="P41" s="65">
        <f>VLOOKUP($A41,'Return Data'!$B$7:$R$1700,14,0)</f>
        <v>-0.23300000000000001</v>
      </c>
      <c r="Q41" s="66">
        <f>RANK(P41,P$8:P$43,0)</f>
        <v>29</v>
      </c>
      <c r="R41" s="65">
        <f>VLOOKUP($A41,'Return Data'!$B$7:$R$1700,16,0)</f>
        <v>6.0388000000000002</v>
      </c>
      <c r="S41" s="67">
        <f t="shared" si="3"/>
        <v>32</v>
      </c>
    </row>
    <row r="42" spans="1:19" x14ac:dyDescent="0.3">
      <c r="A42" s="82" t="s">
        <v>1040</v>
      </c>
      <c r="B42" s="64">
        <f>VLOOKUP($A42,'Return Data'!$B$7:$R$1700,3,0)</f>
        <v>44015</v>
      </c>
      <c r="C42" s="65">
        <f>VLOOKUP($A42,'Return Data'!$B$7:$R$1700,4,0)</f>
        <v>74.426100000000005</v>
      </c>
      <c r="D42" s="65">
        <f>VLOOKUP($A42,'Return Data'!$B$7:$R$1700,9,0)</f>
        <v>6.6303999999999998</v>
      </c>
      <c r="E42" s="66">
        <f t="shared" si="0"/>
        <v>34</v>
      </c>
      <c r="F42" s="65">
        <f>VLOOKUP($A42,'Return Data'!$B$7:$R$1700,10,0)</f>
        <v>18.913699999999999</v>
      </c>
      <c r="G42" s="66">
        <f t="shared" si="1"/>
        <v>13</v>
      </c>
      <c r="H42" s="65">
        <f>VLOOKUP($A42,'Return Data'!$B$7:$R$1700,11,0)</f>
        <v>15.682</v>
      </c>
      <c r="I42" s="66">
        <f>RANK(H42,H$8:H$43,0)</f>
        <v>7</v>
      </c>
      <c r="J42" s="65">
        <f>VLOOKUP($A42,'Return Data'!$B$7:$R$1700,12,0)</f>
        <v>13.1233</v>
      </c>
      <c r="K42" s="66">
        <f>RANK(J42,J$8:J$43,0)</f>
        <v>9</v>
      </c>
      <c r="L42" s="65">
        <f>VLOOKUP($A42,'Return Data'!$B$7:$R$1700,13,0)</f>
        <v>12.7698</v>
      </c>
      <c r="M42" s="66">
        <f>RANK(L42,L$8:L$43,0)</f>
        <v>11</v>
      </c>
      <c r="N42" s="65">
        <f>VLOOKUP($A42,'Return Data'!$B$7:$R$1700,17,0)</f>
        <v>14.2196</v>
      </c>
      <c r="O42" s="66">
        <f>RANK(N42,N$8:N$43,0)</f>
        <v>1</v>
      </c>
      <c r="P42" s="65">
        <f>VLOOKUP($A42,'Return Data'!$B$7:$R$1700,14,0)</f>
        <v>9.5751000000000008</v>
      </c>
      <c r="Q42" s="66">
        <f>RANK(P42,P$8:P$43,0)</f>
        <v>1</v>
      </c>
      <c r="R42" s="65">
        <f>VLOOKUP($A42,'Return Data'!$B$7:$R$1700,16,0)</f>
        <v>9.9849999999999994</v>
      </c>
      <c r="S42" s="67">
        <f t="shared" si="3"/>
        <v>3</v>
      </c>
    </row>
    <row r="43" spans="1:19" x14ac:dyDescent="0.3">
      <c r="A43" s="82" t="s">
        <v>1042</v>
      </c>
      <c r="B43" s="64">
        <f>VLOOKUP($A43,'Return Data'!$B$7:$R$1700,3,0)</f>
        <v>44015</v>
      </c>
      <c r="C43" s="65">
        <f>VLOOKUP($A43,'Return Data'!$B$7:$R$1700,4,0)</f>
        <v>13.661199999999999</v>
      </c>
      <c r="D43" s="65">
        <f>VLOOKUP($A43,'Return Data'!$B$7:$R$1700,9,0)</f>
        <v>24.651499999999999</v>
      </c>
      <c r="E43" s="66">
        <f t="shared" si="0"/>
        <v>9</v>
      </c>
      <c r="F43" s="65">
        <f>VLOOKUP($A43,'Return Data'!$B$7:$R$1700,10,0)</f>
        <v>21.059699999999999</v>
      </c>
      <c r="G43" s="66">
        <f t="shared" si="1"/>
        <v>4</v>
      </c>
      <c r="H43" s="65">
        <f>VLOOKUP($A43,'Return Data'!$B$7:$R$1700,11,0)</f>
        <v>20.776199999999999</v>
      </c>
      <c r="I43" s="66">
        <f>RANK(H43,H$8:H$43,0)</f>
        <v>1</v>
      </c>
      <c r="J43" s="65">
        <f>VLOOKUP($A43,'Return Data'!$B$7:$R$1700,12,0)</f>
        <v>15.592599999999999</v>
      </c>
      <c r="K43" s="66">
        <f>RANK(J43,J$8:J$43,0)</f>
        <v>1</v>
      </c>
      <c r="L43" s="65">
        <f>VLOOKUP($A43,'Return Data'!$B$7:$R$1700,13,0)</f>
        <v>13.2407</v>
      </c>
      <c r="M43" s="66">
        <f>RANK(L43,L$8:L$43,0)</f>
        <v>7</v>
      </c>
      <c r="N43" s="65"/>
      <c r="O43" s="66"/>
      <c r="P43" s="65"/>
      <c r="Q43" s="66"/>
      <c r="R43" s="65">
        <f>VLOOKUP($A43,'Return Data'!$B$7:$R$1700,16,0)</f>
        <v>16.9312</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19.484702777777777</v>
      </c>
      <c r="E45" s="88"/>
      <c r="F45" s="89">
        <f>AVERAGE(F8:F43)</f>
        <v>10.434786111111112</v>
      </c>
      <c r="G45" s="88"/>
      <c r="H45" s="89">
        <f>AVERAGE(H8:H43)</f>
        <v>5.8223030303030292</v>
      </c>
      <c r="I45" s="88"/>
      <c r="J45" s="89">
        <f>AVERAGE(J8:J43)</f>
        <v>6.2994343749999997</v>
      </c>
      <c r="K45" s="88"/>
      <c r="L45" s="89">
        <f>AVERAGE(L8:L43)</f>
        <v>7.4021062499999983</v>
      </c>
      <c r="M45" s="88"/>
      <c r="N45" s="89">
        <f>AVERAGE(N8:N43)</f>
        <v>8.0654699999999995</v>
      </c>
      <c r="O45" s="88"/>
      <c r="P45" s="89">
        <f>AVERAGE(P8:P43)</f>
        <v>6.4705900000000005</v>
      </c>
      <c r="Q45" s="88"/>
      <c r="R45" s="89">
        <f>AVERAGE(R8:R43)</f>
        <v>5.9511444444444441</v>
      </c>
      <c r="S45" s="90"/>
    </row>
    <row r="46" spans="1:19" x14ac:dyDescent="0.3">
      <c r="A46" s="87" t="s">
        <v>28</v>
      </c>
      <c r="B46" s="88"/>
      <c r="C46" s="88"/>
      <c r="D46" s="89">
        <f>MIN(D8:D43)</f>
        <v>0</v>
      </c>
      <c r="E46" s="88"/>
      <c r="F46" s="89">
        <f>MIN(F8:F43)</f>
        <v>-100.38249999999999</v>
      </c>
      <c r="G46" s="88"/>
      <c r="H46" s="89">
        <f>MIN(H8:H43)</f>
        <v>-51.5124</v>
      </c>
      <c r="I46" s="88"/>
      <c r="J46" s="89">
        <f>MIN(J8:J43)</f>
        <v>-53.284700000000001</v>
      </c>
      <c r="K46" s="88"/>
      <c r="L46" s="89">
        <f>MIN(L8:L43)</f>
        <v>-40.320700000000002</v>
      </c>
      <c r="M46" s="88"/>
      <c r="N46" s="89">
        <f>MIN(N8:N43)</f>
        <v>-12.218999999999999</v>
      </c>
      <c r="O46" s="88"/>
      <c r="P46" s="89">
        <f>MIN(P8:P43)</f>
        <v>-6.7384000000000004</v>
      </c>
      <c r="Q46" s="88"/>
      <c r="R46" s="89">
        <f>MIN(R8:R43)</f>
        <v>-39.5334</v>
      </c>
      <c r="S46" s="90"/>
    </row>
    <row r="47" spans="1:19" ht="15" thickBot="1" x14ac:dyDescent="0.35">
      <c r="A47" s="91" t="s">
        <v>29</v>
      </c>
      <c r="B47" s="92"/>
      <c r="C47" s="92"/>
      <c r="D47" s="93">
        <f>MAX(D8:D43)</f>
        <v>71.664599999999993</v>
      </c>
      <c r="E47" s="92"/>
      <c r="F47" s="93">
        <f>MAX(F8:F43)</f>
        <v>23.666399999999999</v>
      </c>
      <c r="G47" s="92"/>
      <c r="H47" s="93">
        <f>MAX(H8:H43)</f>
        <v>20.776199999999999</v>
      </c>
      <c r="I47" s="92"/>
      <c r="J47" s="93">
        <f>MAX(J8:J43)</f>
        <v>15.592599999999999</v>
      </c>
      <c r="K47" s="92"/>
      <c r="L47" s="93">
        <f>MAX(L8:L43)</f>
        <v>14.614699999999999</v>
      </c>
      <c r="M47" s="92"/>
      <c r="N47" s="93">
        <f>MAX(N8:N43)</f>
        <v>14.2196</v>
      </c>
      <c r="O47" s="92"/>
      <c r="P47" s="93">
        <f>MAX(P8:P43)</f>
        <v>9.5751000000000008</v>
      </c>
      <c r="Q47" s="92"/>
      <c r="R47" s="93">
        <f>MAX(R8:R43)</f>
        <v>16.9312</v>
      </c>
      <c r="S47" s="94"/>
    </row>
    <row r="48" spans="1:19" x14ac:dyDescent="0.3">
      <c r="A48" s="112" t="s">
        <v>434</v>
      </c>
    </row>
    <row r="49" spans="1:1" x14ac:dyDescent="0.3">
      <c r="A49" s="14" t="s">
        <v>340</v>
      </c>
    </row>
  </sheetData>
  <sheetProtection algorithmName="SHA-512" hashValue="5UGM4PifFMJra10RnMpIbK8JLITZnlojJ5DM0zNg4ZXUFiPnGf66G1m/x8/Iz3xmT0HwxziZBv5tUEUSDDZQDw==" saltValue="T7ppRHlE6x/y+77fP1gSB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598FC0D-BD45-42A8-876C-E66B27280B0A}"/>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dimension ref="A1:S4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1687</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1108</v>
      </c>
      <c r="B8" s="64">
        <f>VLOOKUP($A8,'Return Data'!$B$7:$R$1700,3,0)</f>
        <v>44015</v>
      </c>
      <c r="C8" s="65">
        <f>VLOOKUP($A8,'Return Data'!$B$7:$R$1700,4,0)</f>
        <v>22.331499999999998</v>
      </c>
      <c r="D8" s="65">
        <f>VLOOKUP($A8,'Return Data'!$B$7:$R$1700,9,0)</f>
        <v>70.815399999999997</v>
      </c>
      <c r="E8" s="66">
        <f t="shared" ref="E8:E43" si="0">RANK(D8,D$8:D$43,0)</f>
        <v>1</v>
      </c>
      <c r="F8" s="65">
        <f>VLOOKUP($A8,'Return Data'!$B$7:$R$1700,10,0)</f>
        <v>7.5484</v>
      </c>
      <c r="G8" s="66">
        <f t="shared" ref="G8:G43" si="1">RANK(F8,F$8:F$43,0)</f>
        <v>29</v>
      </c>
      <c r="H8" s="65">
        <f>VLOOKUP($A8,'Return Data'!$B$7:$R$1700,11,0)</f>
        <v>4.6326000000000001</v>
      </c>
      <c r="I8" s="66">
        <f t="shared" ref="I8:I20" si="2">RANK(H8,H$8:H$43,0)</f>
        <v>27</v>
      </c>
      <c r="J8" s="65">
        <f>VLOOKUP($A8,'Return Data'!$B$7:$R$1700,12,0)</f>
        <v>-7.4988999999999999</v>
      </c>
      <c r="K8" s="66">
        <f>RANK(J8,J$8:J$43,0)</f>
        <v>30</v>
      </c>
      <c r="L8" s="65">
        <f>VLOOKUP($A8,'Return Data'!$B$7:$R$1700,13,0)</f>
        <v>-3.0226000000000002</v>
      </c>
      <c r="M8" s="66">
        <f>RANK(L8,L$8:L$43,0)</f>
        <v>30</v>
      </c>
      <c r="N8" s="65">
        <f>VLOOKUP($A8,'Return Data'!$B$7:$R$1700,17,0)</f>
        <v>0.39900000000000002</v>
      </c>
      <c r="O8" s="66">
        <f>RANK(N8,N$8:N$43,0)</f>
        <v>28</v>
      </c>
      <c r="P8" s="65">
        <f>VLOOKUP($A8,'Return Data'!$B$7:$R$1700,14,0)</f>
        <v>2.0133000000000001</v>
      </c>
      <c r="Q8" s="66">
        <f>RANK(P8,P$8:P$43,0)</f>
        <v>26</v>
      </c>
      <c r="R8" s="65">
        <f>VLOOKUP($A8,'Return Data'!$B$7:$R$1700,16,0)</f>
        <v>7.3807</v>
      </c>
      <c r="S8" s="67">
        <f t="shared" ref="S8:S43" si="3">RANK(R8,R$8:R$43,0)</f>
        <v>28</v>
      </c>
    </row>
    <row r="9" spans="1:19" x14ac:dyDescent="0.3">
      <c r="A9" s="82" t="s">
        <v>1110</v>
      </c>
      <c r="B9" s="64">
        <f>VLOOKUP($A9,'Return Data'!$B$7:$R$1700,3,0)</f>
        <v>44015</v>
      </c>
      <c r="C9" s="65">
        <f>VLOOKUP($A9,'Return Data'!$B$7:$R$1700,4,0)</f>
        <v>1.3322000000000001</v>
      </c>
      <c r="D9" s="65">
        <f>VLOOKUP($A9,'Return Data'!$B$7:$R$1700,9,0)</f>
        <v>0</v>
      </c>
      <c r="E9" s="66">
        <f t="shared" si="0"/>
        <v>35</v>
      </c>
      <c r="F9" s="65">
        <f>VLOOKUP($A9,'Return Data'!$B$7:$R$1700,10,0)</f>
        <v>-16.6235</v>
      </c>
      <c r="G9" s="66">
        <f t="shared" si="1"/>
        <v>35</v>
      </c>
      <c r="H9" s="65">
        <f>VLOOKUP($A9,'Return Data'!$B$7:$R$1700,11,0)</f>
        <v>-49.519500000000001</v>
      </c>
      <c r="I9" s="66">
        <f t="shared" si="2"/>
        <v>32</v>
      </c>
      <c r="J9" s="65"/>
      <c r="K9" s="66"/>
      <c r="L9" s="65"/>
      <c r="M9" s="66"/>
      <c r="N9" s="65"/>
      <c r="O9" s="66"/>
      <c r="P9" s="65"/>
      <c r="Q9" s="66"/>
      <c r="R9" s="65">
        <f>VLOOKUP($A9,'Return Data'!$B$7:$R$1700,16,0)</f>
        <v>-39.5381</v>
      </c>
      <c r="S9" s="67">
        <f t="shared" si="3"/>
        <v>36</v>
      </c>
    </row>
    <row r="10" spans="1:19" x14ac:dyDescent="0.3">
      <c r="A10" s="82" t="s">
        <v>1112</v>
      </c>
      <c r="B10" s="64">
        <f>VLOOKUP($A10,'Return Data'!$B$7:$R$1700,3,0)</f>
        <v>44015</v>
      </c>
      <c r="C10" s="65">
        <f>VLOOKUP($A10,'Return Data'!$B$7:$R$1700,4,0)</f>
        <v>19.9953</v>
      </c>
      <c r="D10" s="65">
        <f>VLOOKUP($A10,'Return Data'!$B$7:$R$1700,9,0)</f>
        <v>17.598600000000001</v>
      </c>
      <c r="E10" s="66">
        <f t="shared" si="0"/>
        <v>20</v>
      </c>
      <c r="F10" s="65">
        <f>VLOOKUP($A10,'Return Data'!$B$7:$R$1700,10,0)</f>
        <v>9.3249999999999993</v>
      </c>
      <c r="G10" s="66">
        <f t="shared" si="1"/>
        <v>24</v>
      </c>
      <c r="H10" s="65">
        <f>VLOOKUP($A10,'Return Data'!$B$7:$R$1700,11,0)</f>
        <v>10.143000000000001</v>
      </c>
      <c r="I10" s="66">
        <f t="shared" si="2"/>
        <v>20</v>
      </c>
      <c r="J10" s="65">
        <f>VLOOKUP($A10,'Return Data'!$B$7:$R$1700,12,0)</f>
        <v>10.1233</v>
      </c>
      <c r="K10" s="66">
        <f t="shared" ref="K10:K20" si="4">RANK(J10,J$8:J$43,0)</f>
        <v>17</v>
      </c>
      <c r="L10" s="65">
        <f>VLOOKUP($A10,'Return Data'!$B$7:$R$1700,13,0)</f>
        <v>10.329000000000001</v>
      </c>
      <c r="M10" s="66">
        <f t="shared" ref="M10:M20" si="5">RANK(L10,L$8:L$43,0)</f>
        <v>16</v>
      </c>
      <c r="N10" s="65">
        <f>VLOOKUP($A10,'Return Data'!$B$7:$R$1700,17,0)</f>
        <v>8.3065999999999995</v>
      </c>
      <c r="O10" s="66">
        <f t="shared" ref="O10:O20" si="6">RANK(N10,N$8:N$43,0)</f>
        <v>18</v>
      </c>
      <c r="P10" s="65">
        <f>VLOOKUP($A10,'Return Data'!$B$7:$R$1700,14,0)</f>
        <v>7.4172000000000002</v>
      </c>
      <c r="Q10" s="66">
        <f t="shared" ref="Q10:Q20" si="7">RANK(P10,P$8:P$43,0)</f>
        <v>11</v>
      </c>
      <c r="R10" s="65">
        <f>VLOOKUP($A10,'Return Data'!$B$7:$R$1700,16,0)</f>
        <v>8.7383000000000006</v>
      </c>
      <c r="S10" s="67">
        <f t="shared" si="3"/>
        <v>10</v>
      </c>
    </row>
    <row r="11" spans="1:19" x14ac:dyDescent="0.3">
      <c r="A11" s="82" t="s">
        <v>1113</v>
      </c>
      <c r="B11" s="64">
        <f>VLOOKUP($A11,'Return Data'!$B$7:$R$1700,3,0)</f>
        <v>44015</v>
      </c>
      <c r="C11" s="65">
        <f>VLOOKUP($A11,'Return Data'!$B$7:$R$1700,4,0)</f>
        <v>14.571999999999999</v>
      </c>
      <c r="D11" s="65">
        <f>VLOOKUP($A11,'Return Data'!$B$7:$R$1700,9,0)</f>
        <v>14.7719</v>
      </c>
      <c r="E11" s="66">
        <f t="shared" si="0"/>
        <v>25</v>
      </c>
      <c r="F11" s="65">
        <f>VLOOKUP($A11,'Return Data'!$B$7:$R$1700,10,0)</f>
        <v>13.3651</v>
      </c>
      <c r="G11" s="66">
        <f t="shared" si="1"/>
        <v>22</v>
      </c>
      <c r="H11" s="65">
        <f>VLOOKUP($A11,'Return Data'!$B$7:$R$1700,11,0)</f>
        <v>9.8864000000000001</v>
      </c>
      <c r="I11" s="66">
        <f t="shared" si="2"/>
        <v>21</v>
      </c>
      <c r="J11" s="65">
        <f>VLOOKUP($A11,'Return Data'!$B$7:$R$1700,12,0)</f>
        <v>8.3817000000000004</v>
      </c>
      <c r="K11" s="66">
        <f t="shared" si="4"/>
        <v>22</v>
      </c>
      <c r="L11" s="65">
        <f>VLOOKUP($A11,'Return Data'!$B$7:$R$1700,13,0)</f>
        <v>8.3569999999999993</v>
      </c>
      <c r="M11" s="66">
        <f t="shared" si="5"/>
        <v>22</v>
      </c>
      <c r="N11" s="65">
        <f>VLOOKUP($A11,'Return Data'!$B$7:$R$1700,17,0)</f>
        <v>2.6324000000000001</v>
      </c>
      <c r="O11" s="66">
        <f t="shared" si="6"/>
        <v>24</v>
      </c>
      <c r="P11" s="65">
        <f>VLOOKUP($A11,'Return Data'!$B$7:$R$1700,14,0)</f>
        <v>2.919</v>
      </c>
      <c r="Q11" s="66">
        <f t="shared" si="7"/>
        <v>25</v>
      </c>
      <c r="R11" s="65">
        <f>VLOOKUP($A11,'Return Data'!$B$7:$R$1700,16,0)</f>
        <v>6.1140999999999996</v>
      </c>
      <c r="S11" s="67">
        <f t="shared" si="3"/>
        <v>32</v>
      </c>
    </row>
    <row r="12" spans="1:19" x14ac:dyDescent="0.3">
      <c r="A12" s="82" t="s">
        <v>1116</v>
      </c>
      <c r="B12" s="64">
        <f>VLOOKUP($A12,'Return Data'!$B$7:$R$1700,3,0)</f>
        <v>44015</v>
      </c>
      <c r="C12" s="65">
        <f>VLOOKUP($A12,'Return Data'!$B$7:$R$1700,4,0)</f>
        <v>61.705300000000001</v>
      </c>
      <c r="D12" s="65">
        <f>VLOOKUP($A12,'Return Data'!$B$7:$R$1700,9,0)</f>
        <v>18.447099999999999</v>
      </c>
      <c r="E12" s="66">
        <f t="shared" si="0"/>
        <v>18</v>
      </c>
      <c r="F12" s="65">
        <f>VLOOKUP($A12,'Return Data'!$B$7:$R$1700,10,0)</f>
        <v>17.858799999999999</v>
      </c>
      <c r="G12" s="66">
        <f t="shared" si="1"/>
        <v>14</v>
      </c>
      <c r="H12" s="65">
        <f>VLOOKUP($A12,'Return Data'!$B$7:$R$1700,11,0)</f>
        <v>13.305300000000001</v>
      </c>
      <c r="I12" s="66">
        <f t="shared" si="2"/>
        <v>14</v>
      </c>
      <c r="J12" s="65">
        <f>VLOOKUP($A12,'Return Data'!$B$7:$R$1700,12,0)</f>
        <v>11.006600000000001</v>
      </c>
      <c r="K12" s="66">
        <f t="shared" si="4"/>
        <v>14</v>
      </c>
      <c r="L12" s="65">
        <f>VLOOKUP($A12,'Return Data'!$B$7:$R$1700,13,0)</f>
        <v>10.511200000000001</v>
      </c>
      <c r="M12" s="66">
        <f t="shared" si="5"/>
        <v>15</v>
      </c>
      <c r="N12" s="65">
        <f>VLOOKUP($A12,'Return Data'!$B$7:$R$1700,17,0)</f>
        <v>5.6877000000000004</v>
      </c>
      <c r="O12" s="66">
        <f t="shared" si="6"/>
        <v>22</v>
      </c>
      <c r="P12" s="65">
        <f>VLOOKUP($A12,'Return Data'!$B$7:$R$1700,14,0)</f>
        <v>5.3688000000000002</v>
      </c>
      <c r="Q12" s="66">
        <f t="shared" si="7"/>
        <v>22</v>
      </c>
      <c r="R12" s="65">
        <f>VLOOKUP($A12,'Return Data'!$B$7:$R$1700,16,0)</f>
        <v>8.1616999999999997</v>
      </c>
      <c r="S12" s="67">
        <f t="shared" si="3"/>
        <v>17</v>
      </c>
    </row>
    <row r="13" spans="1:19" x14ac:dyDescent="0.3">
      <c r="A13" s="82" t="s">
        <v>1121</v>
      </c>
      <c r="B13" s="64">
        <f>VLOOKUP($A13,'Return Data'!$B$7:$R$1700,3,0)</f>
        <v>44015</v>
      </c>
      <c r="C13" s="65">
        <f>VLOOKUP($A13,'Return Data'!$B$7:$R$1700,4,0)</f>
        <v>21.888200000000001</v>
      </c>
      <c r="D13" s="65">
        <f>VLOOKUP($A13,'Return Data'!$B$7:$R$1700,9,0)</f>
        <v>27.523399999999999</v>
      </c>
      <c r="E13" s="66">
        <f t="shared" si="0"/>
        <v>6</v>
      </c>
      <c r="F13" s="65">
        <f>VLOOKUP($A13,'Return Data'!$B$7:$R$1700,10,0)</f>
        <v>-8.6282999999999994</v>
      </c>
      <c r="G13" s="66">
        <f t="shared" si="1"/>
        <v>34</v>
      </c>
      <c r="H13" s="65">
        <f>VLOOKUP($A13,'Return Data'!$B$7:$R$1700,11,0)</f>
        <v>-10.3032</v>
      </c>
      <c r="I13" s="66">
        <f t="shared" si="2"/>
        <v>30</v>
      </c>
      <c r="J13" s="65">
        <f>VLOOKUP($A13,'Return Data'!$B$7:$R$1700,12,0)</f>
        <v>-5.2914000000000003</v>
      </c>
      <c r="K13" s="66">
        <f t="shared" si="4"/>
        <v>29</v>
      </c>
      <c r="L13" s="65">
        <f>VLOOKUP($A13,'Return Data'!$B$7:$R$1700,13,0)</f>
        <v>-2.5259</v>
      </c>
      <c r="M13" s="66">
        <f t="shared" si="5"/>
        <v>29</v>
      </c>
      <c r="N13" s="65">
        <f>VLOOKUP($A13,'Return Data'!$B$7:$R$1700,17,0)</f>
        <v>2.4009</v>
      </c>
      <c r="O13" s="66">
        <f t="shared" si="6"/>
        <v>25</v>
      </c>
      <c r="P13" s="65">
        <f>VLOOKUP($A13,'Return Data'!$B$7:$R$1700,14,0)</f>
        <v>3.8883000000000001</v>
      </c>
      <c r="Q13" s="66">
        <f t="shared" si="7"/>
        <v>24</v>
      </c>
      <c r="R13" s="65">
        <f>VLOOKUP($A13,'Return Data'!$B$7:$R$1700,16,0)</f>
        <v>7.6948999999999996</v>
      </c>
      <c r="S13" s="67">
        <f t="shared" si="3"/>
        <v>24</v>
      </c>
    </row>
    <row r="14" spans="1:19" x14ac:dyDescent="0.3">
      <c r="A14" s="82" t="s">
        <v>1123</v>
      </c>
      <c r="B14" s="64">
        <f>VLOOKUP($A14,'Return Data'!$B$7:$R$1700,3,0)</f>
        <v>44015</v>
      </c>
      <c r="C14" s="65">
        <f>VLOOKUP($A14,'Return Data'!$B$7:$R$1700,4,0)</f>
        <v>41.026000000000003</v>
      </c>
      <c r="D14" s="65">
        <f>VLOOKUP($A14,'Return Data'!$B$7:$R$1700,9,0)</f>
        <v>25.314299999999999</v>
      </c>
      <c r="E14" s="66">
        <f t="shared" si="0"/>
        <v>7</v>
      </c>
      <c r="F14" s="65">
        <f>VLOOKUP($A14,'Return Data'!$B$7:$R$1700,10,0)</f>
        <v>7.5330000000000004</v>
      </c>
      <c r="G14" s="66">
        <f t="shared" si="1"/>
        <v>30</v>
      </c>
      <c r="H14" s="65">
        <f>VLOOKUP($A14,'Return Data'!$B$7:$R$1700,11,0)</f>
        <v>8.3581000000000003</v>
      </c>
      <c r="I14" s="66">
        <f t="shared" si="2"/>
        <v>23</v>
      </c>
      <c r="J14" s="65">
        <f>VLOOKUP($A14,'Return Data'!$B$7:$R$1700,12,0)</f>
        <v>8.7681000000000004</v>
      </c>
      <c r="K14" s="66">
        <f t="shared" si="4"/>
        <v>21</v>
      </c>
      <c r="L14" s="65">
        <f>VLOOKUP($A14,'Return Data'!$B$7:$R$1700,13,0)</f>
        <v>8.8568999999999996</v>
      </c>
      <c r="M14" s="66">
        <f t="shared" si="5"/>
        <v>21</v>
      </c>
      <c r="N14" s="65">
        <f>VLOOKUP($A14,'Return Data'!$B$7:$R$1700,17,0)</f>
        <v>8.6206999999999994</v>
      </c>
      <c r="O14" s="66">
        <f t="shared" si="6"/>
        <v>16</v>
      </c>
      <c r="P14" s="65">
        <f>VLOOKUP($A14,'Return Data'!$B$7:$R$1700,14,0)</f>
        <v>7.1961000000000004</v>
      </c>
      <c r="Q14" s="66">
        <f t="shared" si="7"/>
        <v>14</v>
      </c>
      <c r="R14" s="65">
        <f>VLOOKUP($A14,'Return Data'!$B$7:$R$1700,16,0)</f>
        <v>7.9664000000000001</v>
      </c>
      <c r="S14" s="67">
        <f t="shared" si="3"/>
        <v>19</v>
      </c>
    </row>
    <row r="15" spans="1:19" x14ac:dyDescent="0.3">
      <c r="A15" s="82" t="s">
        <v>1125</v>
      </c>
      <c r="B15" s="64">
        <f>VLOOKUP($A15,'Return Data'!$B$7:$R$1700,3,0)</f>
        <v>44015</v>
      </c>
      <c r="C15" s="65">
        <f>VLOOKUP($A15,'Return Data'!$B$7:$R$1700,4,0)</f>
        <v>31.9101</v>
      </c>
      <c r="D15" s="65">
        <f>VLOOKUP($A15,'Return Data'!$B$7:$R$1700,9,0)</f>
        <v>21.590900000000001</v>
      </c>
      <c r="E15" s="66">
        <f t="shared" si="0"/>
        <v>13</v>
      </c>
      <c r="F15" s="65">
        <f>VLOOKUP($A15,'Return Data'!$B$7:$R$1700,10,0)</f>
        <v>8.5066000000000006</v>
      </c>
      <c r="G15" s="66">
        <f t="shared" si="1"/>
        <v>28</v>
      </c>
      <c r="H15" s="65">
        <f>VLOOKUP($A15,'Return Data'!$B$7:$R$1700,11,0)</f>
        <v>8.9738000000000007</v>
      </c>
      <c r="I15" s="66">
        <f t="shared" si="2"/>
        <v>22</v>
      </c>
      <c r="J15" s="65">
        <f>VLOOKUP($A15,'Return Data'!$B$7:$R$1700,12,0)</f>
        <v>10.3338</v>
      </c>
      <c r="K15" s="66">
        <f t="shared" si="4"/>
        <v>16</v>
      </c>
      <c r="L15" s="65">
        <f>VLOOKUP($A15,'Return Data'!$B$7:$R$1700,13,0)</f>
        <v>10.320499999999999</v>
      </c>
      <c r="M15" s="66">
        <f t="shared" si="5"/>
        <v>17</v>
      </c>
      <c r="N15" s="65">
        <f>VLOOKUP($A15,'Return Data'!$B$7:$R$1700,17,0)</f>
        <v>8.5411000000000001</v>
      </c>
      <c r="O15" s="66">
        <f t="shared" si="6"/>
        <v>17</v>
      </c>
      <c r="P15" s="65">
        <f>VLOOKUP($A15,'Return Data'!$B$7:$R$1700,14,0)</f>
        <v>7.1576000000000004</v>
      </c>
      <c r="Q15" s="66">
        <f t="shared" si="7"/>
        <v>15</v>
      </c>
      <c r="R15" s="65">
        <f>VLOOKUP($A15,'Return Data'!$B$7:$R$1700,16,0)</f>
        <v>7.6162000000000001</v>
      </c>
      <c r="S15" s="67">
        <f t="shared" si="3"/>
        <v>25</v>
      </c>
    </row>
    <row r="16" spans="1:19" x14ac:dyDescent="0.3">
      <c r="A16" s="82" t="s">
        <v>1128</v>
      </c>
      <c r="B16" s="64">
        <f>VLOOKUP($A16,'Return Data'!$B$7:$R$1700,3,0)</f>
        <v>44015</v>
      </c>
      <c r="C16" s="65">
        <f>VLOOKUP($A16,'Return Data'!$B$7:$R$1700,4,0)</f>
        <v>35.790700000000001</v>
      </c>
      <c r="D16" s="65">
        <f>VLOOKUP($A16,'Return Data'!$B$7:$R$1700,9,0)</f>
        <v>22.261500000000002</v>
      </c>
      <c r="E16" s="66">
        <f t="shared" si="0"/>
        <v>11</v>
      </c>
      <c r="F16" s="65">
        <f>VLOOKUP($A16,'Return Data'!$B$7:$R$1700,10,0)</f>
        <v>20.1919</v>
      </c>
      <c r="G16" s="66">
        <f t="shared" si="1"/>
        <v>5</v>
      </c>
      <c r="H16" s="65">
        <f>VLOOKUP($A16,'Return Data'!$B$7:$R$1700,11,0)</f>
        <v>14.2957</v>
      </c>
      <c r="I16" s="66">
        <f t="shared" si="2"/>
        <v>9</v>
      </c>
      <c r="J16" s="65">
        <f>VLOOKUP($A16,'Return Data'!$B$7:$R$1700,12,0)</f>
        <v>11.629099999999999</v>
      </c>
      <c r="K16" s="66">
        <f t="shared" si="4"/>
        <v>12</v>
      </c>
      <c r="L16" s="65">
        <f>VLOOKUP($A16,'Return Data'!$B$7:$R$1700,13,0)</f>
        <v>11.7927</v>
      </c>
      <c r="M16" s="66">
        <f t="shared" si="5"/>
        <v>11</v>
      </c>
      <c r="N16" s="65">
        <f>VLOOKUP($A16,'Return Data'!$B$7:$R$1700,17,0)</f>
        <v>10.710100000000001</v>
      </c>
      <c r="O16" s="66">
        <f t="shared" si="6"/>
        <v>12</v>
      </c>
      <c r="P16" s="65">
        <f>VLOOKUP($A16,'Return Data'!$B$7:$R$1700,14,0)</f>
        <v>8.2555999999999994</v>
      </c>
      <c r="Q16" s="66">
        <f t="shared" si="7"/>
        <v>8</v>
      </c>
      <c r="R16" s="65">
        <f>VLOOKUP($A16,'Return Data'!$B$7:$R$1700,16,0)</f>
        <v>7.7891000000000004</v>
      </c>
      <c r="S16" s="67">
        <f t="shared" si="3"/>
        <v>22</v>
      </c>
    </row>
    <row r="17" spans="1:19" x14ac:dyDescent="0.3">
      <c r="A17" s="82" t="s">
        <v>1130</v>
      </c>
      <c r="B17" s="64">
        <f>VLOOKUP($A17,'Return Data'!$B$7:$R$1700,3,0)</f>
        <v>44015</v>
      </c>
      <c r="C17" s="65">
        <f>VLOOKUP($A17,'Return Data'!$B$7:$R$1700,4,0)</f>
        <v>17.270800000000001</v>
      </c>
      <c r="D17" s="65">
        <f>VLOOKUP($A17,'Return Data'!$B$7:$R$1700,9,0)</f>
        <v>12.7204</v>
      </c>
      <c r="E17" s="66">
        <f t="shared" si="0"/>
        <v>27</v>
      </c>
      <c r="F17" s="65">
        <f>VLOOKUP($A17,'Return Data'!$B$7:$R$1700,10,0)</f>
        <v>14.2591</v>
      </c>
      <c r="G17" s="66">
        <f t="shared" si="1"/>
        <v>19</v>
      </c>
      <c r="H17" s="65">
        <f>VLOOKUP($A17,'Return Data'!$B$7:$R$1700,11,0)</f>
        <v>11.118499999999999</v>
      </c>
      <c r="I17" s="66">
        <f t="shared" si="2"/>
        <v>18</v>
      </c>
      <c r="J17" s="65">
        <f>VLOOKUP($A17,'Return Data'!$B$7:$R$1700,12,0)</f>
        <v>8.8059999999999992</v>
      </c>
      <c r="K17" s="66">
        <f t="shared" si="4"/>
        <v>20</v>
      </c>
      <c r="L17" s="65">
        <f>VLOOKUP($A17,'Return Data'!$B$7:$R$1700,13,0)</f>
        <v>8.8731000000000009</v>
      </c>
      <c r="M17" s="66">
        <f t="shared" si="5"/>
        <v>20</v>
      </c>
      <c r="N17" s="65">
        <f>VLOOKUP($A17,'Return Data'!$B$7:$R$1700,17,0)</f>
        <v>8.8484999999999996</v>
      </c>
      <c r="O17" s="66">
        <f t="shared" si="6"/>
        <v>15</v>
      </c>
      <c r="P17" s="65">
        <f>VLOOKUP($A17,'Return Data'!$B$7:$R$1700,14,0)</f>
        <v>8.4237000000000002</v>
      </c>
      <c r="Q17" s="66">
        <f t="shared" si="7"/>
        <v>3</v>
      </c>
      <c r="R17" s="65">
        <f>VLOOKUP($A17,'Return Data'!$B$7:$R$1700,16,0)</f>
        <v>7.7320000000000002</v>
      </c>
      <c r="S17" s="67">
        <f t="shared" si="3"/>
        <v>23</v>
      </c>
    </row>
    <row r="18" spans="1:19" x14ac:dyDescent="0.3">
      <c r="A18" s="82" t="s">
        <v>1131</v>
      </c>
      <c r="B18" s="64">
        <f>VLOOKUP($A18,'Return Data'!$B$7:$R$1700,3,0)</f>
        <v>44015</v>
      </c>
      <c r="C18" s="65">
        <f>VLOOKUP($A18,'Return Data'!$B$7:$R$1700,4,0)</f>
        <v>16.531099999999999</v>
      </c>
      <c r="D18" s="65">
        <f>VLOOKUP($A18,'Return Data'!$B$7:$R$1700,9,0)</f>
        <v>28.502099999999999</v>
      </c>
      <c r="E18" s="66">
        <f t="shared" si="0"/>
        <v>4</v>
      </c>
      <c r="F18" s="65">
        <f>VLOOKUP($A18,'Return Data'!$B$7:$R$1700,10,0)</f>
        <v>6.7375999999999996</v>
      </c>
      <c r="G18" s="66">
        <f t="shared" si="1"/>
        <v>31</v>
      </c>
      <c r="H18" s="65">
        <f>VLOOKUP($A18,'Return Data'!$B$7:$R$1700,11,0)</f>
        <v>5.8956999999999997</v>
      </c>
      <c r="I18" s="66">
        <f t="shared" si="2"/>
        <v>25</v>
      </c>
      <c r="J18" s="65">
        <f>VLOOKUP($A18,'Return Data'!$B$7:$R$1700,12,0)</f>
        <v>7.7511999999999999</v>
      </c>
      <c r="K18" s="66">
        <f t="shared" si="4"/>
        <v>23</v>
      </c>
      <c r="L18" s="65">
        <f>VLOOKUP($A18,'Return Data'!$B$7:$R$1700,13,0)</f>
        <v>8.3422999999999998</v>
      </c>
      <c r="M18" s="66">
        <f t="shared" si="5"/>
        <v>23</v>
      </c>
      <c r="N18" s="65">
        <f>VLOOKUP($A18,'Return Data'!$B$7:$R$1700,17,0)</f>
        <v>6.8996000000000004</v>
      </c>
      <c r="O18" s="66">
        <f t="shared" si="6"/>
        <v>20</v>
      </c>
      <c r="P18" s="65">
        <f>VLOOKUP($A18,'Return Data'!$B$7:$R$1700,14,0)</f>
        <v>6.2274000000000003</v>
      </c>
      <c r="Q18" s="66">
        <f t="shared" si="7"/>
        <v>19</v>
      </c>
      <c r="R18" s="65">
        <f>VLOOKUP($A18,'Return Data'!$B$7:$R$1700,16,0)</f>
        <v>8.3187999999999995</v>
      </c>
      <c r="S18" s="67">
        <f t="shared" si="3"/>
        <v>14</v>
      </c>
    </row>
    <row r="19" spans="1:19" x14ac:dyDescent="0.3">
      <c r="A19" s="82" t="s">
        <v>1134</v>
      </c>
      <c r="B19" s="64">
        <f>VLOOKUP($A19,'Return Data'!$B$7:$R$1700,3,0)</f>
        <v>44015</v>
      </c>
      <c r="C19" s="65">
        <f>VLOOKUP($A19,'Return Data'!$B$7:$R$1700,4,0)</f>
        <v>14.7689</v>
      </c>
      <c r="D19" s="65">
        <f>VLOOKUP($A19,'Return Data'!$B$7:$R$1700,9,0)</f>
        <v>28.703800000000001</v>
      </c>
      <c r="E19" s="66">
        <f t="shared" si="0"/>
        <v>3</v>
      </c>
      <c r="F19" s="65">
        <f>VLOOKUP($A19,'Return Data'!$B$7:$R$1700,10,0)</f>
        <v>2.2202000000000002</v>
      </c>
      <c r="G19" s="66">
        <f t="shared" si="1"/>
        <v>33</v>
      </c>
      <c r="H19" s="65">
        <f>VLOOKUP($A19,'Return Data'!$B$7:$R$1700,11,0)</f>
        <v>5.6546000000000003</v>
      </c>
      <c r="I19" s="66">
        <f t="shared" si="2"/>
        <v>26</v>
      </c>
      <c r="J19" s="65">
        <f>VLOOKUP($A19,'Return Data'!$B$7:$R$1700,12,0)</f>
        <v>7.5675999999999997</v>
      </c>
      <c r="K19" s="66">
        <f t="shared" si="4"/>
        <v>24</v>
      </c>
      <c r="L19" s="65">
        <f>VLOOKUP($A19,'Return Data'!$B$7:$R$1700,13,0)</f>
        <v>7.7416999999999998</v>
      </c>
      <c r="M19" s="66">
        <f t="shared" si="5"/>
        <v>24</v>
      </c>
      <c r="N19" s="65">
        <f>VLOOKUP($A19,'Return Data'!$B$7:$R$1700,17,0)</f>
        <v>6.8743999999999996</v>
      </c>
      <c r="O19" s="66">
        <f t="shared" si="6"/>
        <v>21</v>
      </c>
      <c r="P19" s="65">
        <f>VLOOKUP($A19,'Return Data'!$B$7:$R$1700,14,0)</f>
        <v>5.6858000000000004</v>
      </c>
      <c r="Q19" s="66">
        <f t="shared" si="7"/>
        <v>21</v>
      </c>
      <c r="R19" s="65">
        <f>VLOOKUP($A19,'Return Data'!$B$7:$R$1700,16,0)</f>
        <v>7.4607000000000001</v>
      </c>
      <c r="S19" s="67">
        <f t="shared" si="3"/>
        <v>27</v>
      </c>
    </row>
    <row r="20" spans="1:19" x14ac:dyDescent="0.3">
      <c r="A20" s="82" t="s">
        <v>1135</v>
      </c>
      <c r="B20" s="64">
        <f>VLOOKUP($A20,'Return Data'!$B$7:$R$1700,3,0)</f>
        <v>44015</v>
      </c>
      <c r="C20" s="65">
        <f>VLOOKUP($A20,'Return Data'!$B$7:$R$1700,4,0)</f>
        <v>10.610300000000001</v>
      </c>
      <c r="D20" s="65">
        <f>VLOOKUP($A20,'Return Data'!$B$7:$R$1700,9,0)</f>
        <v>11.0853</v>
      </c>
      <c r="E20" s="66">
        <f t="shared" si="0"/>
        <v>29</v>
      </c>
      <c r="F20" s="65">
        <f>VLOOKUP($A20,'Return Data'!$B$7:$R$1700,10,0)</f>
        <v>3.0318000000000001</v>
      </c>
      <c r="G20" s="66">
        <f t="shared" si="1"/>
        <v>32</v>
      </c>
      <c r="H20" s="65">
        <f>VLOOKUP($A20,'Return Data'!$B$7:$R$1700,11,0)</f>
        <v>-48.261400000000002</v>
      </c>
      <c r="I20" s="66">
        <f t="shared" si="2"/>
        <v>31</v>
      </c>
      <c r="J20" s="65">
        <f>VLOOKUP($A20,'Return Data'!$B$7:$R$1700,12,0)</f>
        <v>-32.301699999999997</v>
      </c>
      <c r="K20" s="66">
        <f t="shared" si="4"/>
        <v>31</v>
      </c>
      <c r="L20" s="65">
        <f>VLOOKUP($A20,'Return Data'!$B$7:$R$1700,13,0)</f>
        <v>-23.380299999999998</v>
      </c>
      <c r="M20" s="66">
        <f t="shared" si="5"/>
        <v>31</v>
      </c>
      <c r="N20" s="65">
        <f>VLOOKUP($A20,'Return Data'!$B$7:$R$1700,17,0)</f>
        <v>-12.959899999999999</v>
      </c>
      <c r="O20" s="66">
        <f t="shared" si="6"/>
        <v>30</v>
      </c>
      <c r="P20" s="65">
        <f>VLOOKUP($A20,'Return Data'!$B$7:$R$1700,14,0)</f>
        <v>-7.5846999999999998</v>
      </c>
      <c r="Q20" s="66">
        <f t="shared" si="7"/>
        <v>30</v>
      </c>
      <c r="R20" s="65">
        <f>VLOOKUP($A20,'Return Data'!$B$7:$R$1700,16,0)</f>
        <v>0.98809999999999998</v>
      </c>
      <c r="S20" s="67">
        <f t="shared" si="3"/>
        <v>34</v>
      </c>
    </row>
    <row r="21" spans="1:19" x14ac:dyDescent="0.3">
      <c r="A21" s="82" t="s">
        <v>1137</v>
      </c>
      <c r="B21" s="64">
        <f>VLOOKUP($A21,'Return Data'!$B$7:$R$1700,3,0)</f>
        <v>44015</v>
      </c>
      <c r="C21" s="65">
        <f>VLOOKUP($A21,'Return Data'!$B$7:$R$1700,4,0)</f>
        <v>5.3999999999999999E-2</v>
      </c>
      <c r="D21" s="65">
        <f>VLOOKUP($A21,'Return Data'!$B$7:$R$1700,9,0)</f>
        <v>9.0795999999999992</v>
      </c>
      <c r="E21" s="66">
        <f t="shared" si="0"/>
        <v>30</v>
      </c>
      <c r="F21" s="65">
        <f>VLOOKUP($A21,'Return Data'!$B$7:$R$1700,10,0)</f>
        <v>9.1158999999999999</v>
      </c>
      <c r="G21" s="66">
        <f t="shared" si="1"/>
        <v>25</v>
      </c>
      <c r="H21" s="65"/>
      <c r="I21" s="66"/>
      <c r="J21" s="65"/>
      <c r="K21" s="66"/>
      <c r="L21" s="65"/>
      <c r="M21" s="66"/>
      <c r="N21" s="65"/>
      <c r="O21" s="66"/>
      <c r="P21" s="65"/>
      <c r="Q21" s="66"/>
      <c r="R21" s="65">
        <f>VLOOKUP($A21,'Return Data'!$B$7:$R$1700,16,0)</f>
        <v>9.7159999999999993</v>
      </c>
      <c r="S21" s="67">
        <f t="shared" si="3"/>
        <v>2</v>
      </c>
    </row>
    <row r="22" spans="1:19" x14ac:dyDescent="0.3">
      <c r="A22" s="82" t="s">
        <v>1142</v>
      </c>
      <c r="B22" s="64">
        <f>VLOOKUP($A22,'Return Data'!$B$7:$R$1700,3,0)</f>
        <v>44015</v>
      </c>
      <c r="C22" s="65">
        <f>VLOOKUP($A22,'Return Data'!$B$7:$R$1700,4,0)</f>
        <v>37.473199999999999</v>
      </c>
      <c r="D22" s="65">
        <f>VLOOKUP($A22,'Return Data'!$B$7:$R$1700,9,0)</f>
        <v>21.594200000000001</v>
      </c>
      <c r="E22" s="66">
        <f t="shared" si="0"/>
        <v>12</v>
      </c>
      <c r="F22" s="65">
        <f>VLOOKUP($A22,'Return Data'!$B$7:$R$1700,10,0)</f>
        <v>16.497399999999999</v>
      </c>
      <c r="G22" s="66">
        <f t="shared" si="1"/>
        <v>16</v>
      </c>
      <c r="H22" s="65">
        <f>VLOOKUP($A22,'Return Data'!$B$7:$R$1700,11,0)</f>
        <v>13.3531</v>
      </c>
      <c r="I22" s="66">
        <f>RANK(H22,H$8:H$43,0)</f>
        <v>13</v>
      </c>
      <c r="J22" s="65">
        <f>VLOOKUP($A22,'Return Data'!$B$7:$R$1700,12,0)</f>
        <v>12.7784</v>
      </c>
      <c r="K22" s="66">
        <f>RANK(J22,J$8:J$43,0)</f>
        <v>4</v>
      </c>
      <c r="L22" s="65">
        <f>VLOOKUP($A22,'Return Data'!$B$7:$R$1700,13,0)</f>
        <v>12.8932</v>
      </c>
      <c r="M22" s="66">
        <f>RANK(L22,L$8:L$43,0)</f>
        <v>4</v>
      </c>
      <c r="N22" s="65">
        <f>VLOOKUP($A22,'Return Data'!$B$7:$R$1700,17,0)</f>
        <v>11.1816</v>
      </c>
      <c r="O22" s="66">
        <f>RANK(N22,N$8:N$43,0)</f>
        <v>9</v>
      </c>
      <c r="P22" s="65">
        <f>VLOOKUP($A22,'Return Data'!$B$7:$R$1700,14,0)</f>
        <v>8.8491999999999997</v>
      </c>
      <c r="Q22" s="66">
        <f>RANK(P22,P$8:P$43,0)</f>
        <v>2</v>
      </c>
      <c r="R22" s="65">
        <f>VLOOKUP($A22,'Return Data'!$B$7:$R$1700,16,0)</f>
        <v>8.2464999999999993</v>
      </c>
      <c r="S22" s="67">
        <f t="shared" si="3"/>
        <v>16</v>
      </c>
    </row>
    <row r="23" spans="1:19" x14ac:dyDescent="0.3">
      <c r="A23" s="82" t="s">
        <v>1143</v>
      </c>
      <c r="B23" s="64">
        <f>VLOOKUP($A23,'Return Data'!$B$7:$R$1700,3,0)</f>
        <v>44015</v>
      </c>
      <c r="C23" s="65">
        <f>VLOOKUP($A23,'Return Data'!$B$7:$R$1700,4,0)</f>
        <v>56.686599999999999</v>
      </c>
      <c r="D23" s="65">
        <f>VLOOKUP($A23,'Return Data'!$B$7:$R$1700,9,0)</f>
        <v>18.660699999999999</v>
      </c>
      <c r="E23" s="66">
        <f t="shared" si="0"/>
        <v>16</v>
      </c>
      <c r="F23" s="65">
        <f>VLOOKUP($A23,'Return Data'!$B$7:$R$1700,10,0)</f>
        <v>13.1027</v>
      </c>
      <c r="G23" s="66">
        <f t="shared" si="1"/>
        <v>23</v>
      </c>
      <c r="H23" s="65">
        <f>VLOOKUP($A23,'Return Data'!$B$7:$R$1700,11,0)</f>
        <v>7.4588999999999999</v>
      </c>
      <c r="I23" s="66">
        <f>RANK(H23,H$8:H$43,0)</f>
        <v>24</v>
      </c>
      <c r="J23" s="65">
        <f>VLOOKUP($A23,'Return Data'!$B$7:$R$1700,12,0)</f>
        <v>7.0186000000000002</v>
      </c>
      <c r="K23" s="66">
        <f>RANK(J23,J$8:J$43,0)</f>
        <v>25</v>
      </c>
      <c r="L23" s="65">
        <f>VLOOKUP($A23,'Return Data'!$B$7:$R$1700,13,0)</f>
        <v>7.7282000000000002</v>
      </c>
      <c r="M23" s="66">
        <f>RANK(L23,L$8:L$43,0)</f>
        <v>25</v>
      </c>
      <c r="N23" s="65">
        <f>VLOOKUP($A23,'Return Data'!$B$7:$R$1700,17,0)</f>
        <v>7.6509</v>
      </c>
      <c r="O23" s="66">
        <f>RANK(N23,N$8:N$43,0)</f>
        <v>19</v>
      </c>
      <c r="P23" s="65">
        <f>VLOOKUP($A23,'Return Data'!$B$7:$R$1700,14,0)</f>
        <v>6.2884000000000002</v>
      </c>
      <c r="Q23" s="66">
        <f>RANK(P23,P$8:P$43,0)</f>
        <v>18</v>
      </c>
      <c r="R23" s="65">
        <f>VLOOKUP($A23,'Return Data'!$B$7:$R$1700,16,0)</f>
        <v>7.9951999999999996</v>
      </c>
      <c r="S23" s="67">
        <f t="shared" si="3"/>
        <v>18</v>
      </c>
    </row>
    <row r="24" spans="1:19" x14ac:dyDescent="0.3">
      <c r="A24" s="82" t="s">
        <v>1147</v>
      </c>
      <c r="B24" s="64">
        <f>VLOOKUP($A24,'Return Data'!$B$7:$R$1700,3,0)</f>
        <v>44015</v>
      </c>
      <c r="C24" s="65">
        <f>VLOOKUP($A24,'Return Data'!$B$7:$R$1700,4,0)</f>
        <v>27.086200000000002</v>
      </c>
      <c r="D24" s="65">
        <f>VLOOKUP($A24,'Return Data'!$B$7:$R$1700,9,0)</f>
        <v>29.104299999999999</v>
      </c>
      <c r="E24" s="66">
        <f t="shared" si="0"/>
        <v>2</v>
      </c>
      <c r="F24" s="65">
        <f>VLOOKUP($A24,'Return Data'!$B$7:$R$1700,10,0)</f>
        <v>18.493099999999998</v>
      </c>
      <c r="G24" s="66">
        <f t="shared" si="1"/>
        <v>12</v>
      </c>
      <c r="H24" s="65">
        <f>VLOOKUP($A24,'Return Data'!$B$7:$R$1700,11,0)</f>
        <v>14.0885</v>
      </c>
      <c r="I24" s="66">
        <f>RANK(H24,H$8:H$43,0)</f>
        <v>11</v>
      </c>
      <c r="J24" s="65">
        <f>VLOOKUP($A24,'Return Data'!$B$7:$R$1700,12,0)</f>
        <v>11.947100000000001</v>
      </c>
      <c r="K24" s="66">
        <f>RANK(J24,J$8:J$43,0)</f>
        <v>10</v>
      </c>
      <c r="L24" s="65">
        <f>VLOOKUP($A24,'Return Data'!$B$7:$R$1700,13,0)</f>
        <v>11.770799999999999</v>
      </c>
      <c r="M24" s="66">
        <f>RANK(L24,L$8:L$43,0)</f>
        <v>12</v>
      </c>
      <c r="N24" s="65">
        <f>VLOOKUP($A24,'Return Data'!$B$7:$R$1700,17,0)</f>
        <v>0.49059999999999998</v>
      </c>
      <c r="O24" s="66">
        <f>RANK(N24,N$8:N$43,0)</f>
        <v>27</v>
      </c>
      <c r="P24" s="65">
        <f>VLOOKUP($A24,'Return Data'!$B$7:$R$1700,14,0)</f>
        <v>1.1819</v>
      </c>
      <c r="Q24" s="66">
        <f>RANK(P24,P$8:P$43,0)</f>
        <v>28</v>
      </c>
      <c r="R24" s="65">
        <f>VLOOKUP($A24,'Return Data'!$B$7:$R$1700,16,0)</f>
        <v>5.8202999999999996</v>
      </c>
      <c r="S24" s="67">
        <f t="shared" si="3"/>
        <v>33</v>
      </c>
    </row>
    <row r="25" spans="1:19" x14ac:dyDescent="0.3">
      <c r="A25" s="82" t="s">
        <v>1148</v>
      </c>
      <c r="B25" s="64">
        <f>VLOOKUP($A25,'Return Data'!$B$7:$R$1700,3,0)</f>
        <v>44015</v>
      </c>
      <c r="C25" s="65">
        <f>VLOOKUP($A25,'Return Data'!$B$7:$R$1700,4,0)</f>
        <v>0.7853</v>
      </c>
      <c r="D25" s="65">
        <f>VLOOKUP($A25,'Return Data'!$B$7:$R$1700,9,0)</f>
        <v>0</v>
      </c>
      <c r="E25" s="66">
        <f t="shared" si="0"/>
        <v>35</v>
      </c>
      <c r="F25" s="65">
        <f>VLOOKUP($A25,'Return Data'!$B$7:$R$1700,10,0)</f>
        <v>-100.39919999999999</v>
      </c>
      <c r="G25" s="66">
        <f t="shared" si="1"/>
        <v>36</v>
      </c>
      <c r="H25" s="65">
        <f>VLOOKUP($A25,'Return Data'!$B$7:$R$1700,11,0)</f>
        <v>-51.5227</v>
      </c>
      <c r="I25" s="66">
        <f>RANK(H25,H$8:H$43,0)</f>
        <v>33</v>
      </c>
      <c r="J25" s="65">
        <f>VLOOKUP($A25,'Return Data'!$B$7:$R$1700,12,0)</f>
        <v>-53.288699999999999</v>
      </c>
      <c r="K25" s="66">
        <f>RANK(J25,J$8:J$43,0)</f>
        <v>32</v>
      </c>
      <c r="L25" s="65">
        <f>VLOOKUP($A25,'Return Data'!$B$7:$R$1700,13,0)</f>
        <v>-40.3249</v>
      </c>
      <c r="M25" s="66">
        <f>RANK(L25,L$8:L$43,0)</f>
        <v>32</v>
      </c>
      <c r="N25" s="65"/>
      <c r="O25" s="66"/>
      <c r="P25" s="65"/>
      <c r="Q25" s="66"/>
      <c r="R25" s="65">
        <f>VLOOKUP($A25,'Return Data'!$B$7:$R$1700,16,0)</f>
        <v>-38.819899999999997</v>
      </c>
      <c r="S25" s="67">
        <f t="shared" si="3"/>
        <v>35</v>
      </c>
    </row>
    <row r="26" spans="1:19" x14ac:dyDescent="0.3">
      <c r="A26" s="82" t="s">
        <v>1152</v>
      </c>
      <c r="B26" s="64">
        <f>VLOOKUP($A26,'Return Data'!$B$7:$R$1700,3,0)</f>
        <v>44015</v>
      </c>
      <c r="C26" s="65">
        <f>VLOOKUP($A26,'Return Data'!$B$7:$R$1700,4,0)</f>
        <v>0.1013</v>
      </c>
      <c r="D26" s="65">
        <f>VLOOKUP($A26,'Return Data'!$B$7:$R$1700,9,0)</f>
        <v>8.4658999999999995</v>
      </c>
      <c r="E26" s="66">
        <f t="shared" si="0"/>
        <v>32</v>
      </c>
      <c r="F26" s="65">
        <f>VLOOKUP($A26,'Return Data'!$B$7:$R$1700,10,0)</f>
        <v>8.9042999999999992</v>
      </c>
      <c r="G26" s="66">
        <f t="shared" si="1"/>
        <v>26</v>
      </c>
      <c r="H26" s="65"/>
      <c r="I26" s="66"/>
      <c r="J26" s="65"/>
      <c r="K26" s="66"/>
      <c r="L26" s="65"/>
      <c r="M26" s="66"/>
      <c r="N26" s="65"/>
      <c r="O26" s="66"/>
      <c r="P26" s="65"/>
      <c r="Q26" s="66"/>
      <c r="R26" s="65">
        <f>VLOOKUP($A26,'Return Data'!$B$7:$R$1700,16,0)</f>
        <v>8.9713999999999992</v>
      </c>
      <c r="S26" s="67">
        <f t="shared" si="3"/>
        <v>8</v>
      </c>
    </row>
    <row r="27" spans="1:19" x14ac:dyDescent="0.3">
      <c r="A27" s="82" t="s">
        <v>1154</v>
      </c>
      <c r="B27" s="64">
        <f>VLOOKUP($A27,'Return Data'!$B$7:$R$1700,3,0)</f>
        <v>44015</v>
      </c>
      <c r="C27" s="65">
        <f>VLOOKUP($A27,'Return Data'!$B$7:$R$1700,4,0)</f>
        <v>14.081899999999999</v>
      </c>
      <c r="D27" s="65">
        <f>VLOOKUP($A27,'Return Data'!$B$7:$R$1700,9,0)</f>
        <v>15.9306</v>
      </c>
      <c r="E27" s="66">
        <f t="shared" si="0"/>
        <v>23</v>
      </c>
      <c r="F27" s="65">
        <f>VLOOKUP($A27,'Return Data'!$B$7:$R$1700,10,0)</f>
        <v>13.5235</v>
      </c>
      <c r="G27" s="66">
        <f t="shared" si="1"/>
        <v>21</v>
      </c>
      <c r="H27" s="65">
        <f>VLOOKUP($A27,'Return Data'!$B$7:$R$1700,11,0)</f>
        <v>-2.2800000000000001E-2</v>
      </c>
      <c r="I27" s="66">
        <f t="shared" ref="I27:I39" si="8">RANK(H27,H$8:H$43,0)</f>
        <v>28</v>
      </c>
      <c r="J27" s="65">
        <f>VLOOKUP($A27,'Return Data'!$B$7:$R$1700,12,0)</f>
        <v>1.6947000000000001</v>
      </c>
      <c r="K27" s="66">
        <f t="shared" ref="K27:K39" si="9">RANK(J27,J$8:J$43,0)</f>
        <v>27</v>
      </c>
      <c r="L27" s="65">
        <f>VLOOKUP($A27,'Return Data'!$B$7:$R$1700,13,0)</f>
        <v>3.8551000000000002</v>
      </c>
      <c r="M27" s="66">
        <f t="shared" ref="M27:M39" si="10">RANK(L27,L$8:L$43,0)</f>
        <v>27</v>
      </c>
      <c r="N27" s="65">
        <f>VLOOKUP($A27,'Return Data'!$B$7:$R$1700,17,0)</f>
        <v>4.7003000000000004</v>
      </c>
      <c r="O27" s="66">
        <f t="shared" ref="O27:O39" si="11">RANK(N27,N$8:N$43,0)</f>
        <v>23</v>
      </c>
      <c r="P27" s="65">
        <f>VLOOKUP($A27,'Return Data'!$B$7:$R$1700,14,0)</f>
        <v>4.8922999999999996</v>
      </c>
      <c r="Q27" s="66">
        <f t="shared" ref="Q27:Q39" si="12">RANK(P27,P$8:P$43,0)</f>
        <v>23</v>
      </c>
      <c r="R27" s="65">
        <f>VLOOKUP($A27,'Return Data'!$B$7:$R$1700,16,0)</f>
        <v>6.7201000000000004</v>
      </c>
      <c r="S27" s="67">
        <f t="shared" si="3"/>
        <v>30</v>
      </c>
    </row>
    <row r="28" spans="1:19" x14ac:dyDescent="0.3">
      <c r="A28" s="82" t="s">
        <v>1157</v>
      </c>
      <c r="B28" s="64">
        <f>VLOOKUP($A28,'Return Data'!$B$7:$R$1700,3,0)</f>
        <v>44015</v>
      </c>
      <c r="C28" s="65">
        <f>VLOOKUP($A28,'Return Data'!$B$7:$R$1700,4,0)</f>
        <v>94.297899999999998</v>
      </c>
      <c r="D28" s="65">
        <f>VLOOKUP($A28,'Return Data'!$B$7:$R$1700,9,0)</f>
        <v>24.2974</v>
      </c>
      <c r="E28" s="66">
        <f t="shared" si="0"/>
        <v>9</v>
      </c>
      <c r="F28" s="65">
        <f>VLOOKUP($A28,'Return Data'!$B$7:$R$1700,10,0)</f>
        <v>20.937100000000001</v>
      </c>
      <c r="G28" s="66">
        <f t="shared" si="1"/>
        <v>3</v>
      </c>
      <c r="H28" s="65">
        <f>VLOOKUP($A28,'Return Data'!$B$7:$R$1700,11,0)</f>
        <v>16.169</v>
      </c>
      <c r="I28" s="66">
        <f t="shared" si="8"/>
        <v>2</v>
      </c>
      <c r="J28" s="65">
        <f>VLOOKUP($A28,'Return Data'!$B$7:$R$1700,12,0)</f>
        <v>12.585000000000001</v>
      </c>
      <c r="K28" s="66">
        <f t="shared" si="9"/>
        <v>7</v>
      </c>
      <c r="L28" s="65">
        <f>VLOOKUP($A28,'Return Data'!$B$7:$R$1700,13,0)</f>
        <v>12.265000000000001</v>
      </c>
      <c r="M28" s="66">
        <f t="shared" si="10"/>
        <v>8</v>
      </c>
      <c r="N28" s="65">
        <f>VLOOKUP($A28,'Return Data'!$B$7:$R$1700,17,0)</f>
        <v>11.8969</v>
      </c>
      <c r="O28" s="66">
        <f t="shared" si="11"/>
        <v>4</v>
      </c>
      <c r="P28" s="65">
        <f>VLOOKUP($A28,'Return Data'!$B$7:$R$1700,14,0)</f>
        <v>7.6905999999999999</v>
      </c>
      <c r="Q28" s="66">
        <f t="shared" si="12"/>
        <v>10</v>
      </c>
      <c r="R28" s="65">
        <f>VLOOKUP($A28,'Return Data'!$B$7:$R$1700,16,0)</f>
        <v>9.5028000000000006</v>
      </c>
      <c r="S28" s="67">
        <f t="shared" si="3"/>
        <v>4</v>
      </c>
    </row>
    <row r="29" spans="1:19" x14ac:dyDescent="0.3">
      <c r="A29" s="82" t="s">
        <v>1160</v>
      </c>
      <c r="B29" s="64">
        <f>VLOOKUP($A29,'Return Data'!$B$7:$R$1700,3,0)</f>
        <v>44015</v>
      </c>
      <c r="C29" s="65">
        <f>VLOOKUP($A29,'Return Data'!$B$7:$R$1700,4,0)</f>
        <v>44.316400000000002</v>
      </c>
      <c r="D29" s="65">
        <f>VLOOKUP($A29,'Return Data'!$B$7:$R$1700,9,0)</f>
        <v>16.732399999999998</v>
      </c>
      <c r="E29" s="66">
        <f t="shared" si="0"/>
        <v>22</v>
      </c>
      <c r="F29" s="65">
        <f>VLOOKUP($A29,'Return Data'!$B$7:$R$1700,10,0)</f>
        <v>18.465399999999999</v>
      </c>
      <c r="G29" s="66">
        <f t="shared" si="1"/>
        <v>13</v>
      </c>
      <c r="H29" s="65">
        <f>VLOOKUP($A29,'Return Data'!$B$7:$R$1700,11,0)</f>
        <v>14.1675</v>
      </c>
      <c r="I29" s="66">
        <f t="shared" si="8"/>
        <v>10</v>
      </c>
      <c r="J29" s="65">
        <f>VLOOKUP($A29,'Return Data'!$B$7:$R$1700,12,0)</f>
        <v>11.2212</v>
      </c>
      <c r="K29" s="66">
        <f t="shared" si="9"/>
        <v>13</v>
      </c>
      <c r="L29" s="65">
        <f>VLOOKUP($A29,'Return Data'!$B$7:$R$1700,13,0)</f>
        <v>11.1151</v>
      </c>
      <c r="M29" s="66">
        <f t="shared" si="10"/>
        <v>13</v>
      </c>
      <c r="N29" s="65">
        <f>VLOOKUP($A29,'Return Data'!$B$7:$R$1700,17,0)</f>
        <v>11.0318</v>
      </c>
      <c r="O29" s="66">
        <f t="shared" si="11"/>
        <v>10</v>
      </c>
      <c r="P29" s="65">
        <f>VLOOKUP($A29,'Return Data'!$B$7:$R$1700,14,0)</f>
        <v>7.6943000000000001</v>
      </c>
      <c r="Q29" s="66">
        <f t="shared" si="12"/>
        <v>9</v>
      </c>
      <c r="R29" s="65">
        <f>VLOOKUP($A29,'Return Data'!$B$7:$R$1700,16,0)</f>
        <v>8.7235999999999994</v>
      </c>
      <c r="S29" s="67">
        <f t="shared" si="3"/>
        <v>11</v>
      </c>
    </row>
    <row r="30" spans="1:19" x14ac:dyDescent="0.3">
      <c r="A30" s="82" t="s">
        <v>1161</v>
      </c>
      <c r="B30" s="64">
        <f>VLOOKUP($A30,'Return Data'!$B$7:$R$1700,3,0)</f>
        <v>44015</v>
      </c>
      <c r="C30" s="65">
        <f>VLOOKUP($A30,'Return Data'!$B$7:$R$1700,4,0)</f>
        <v>45.344299999999997</v>
      </c>
      <c r="D30" s="65">
        <f>VLOOKUP($A30,'Return Data'!$B$7:$R$1700,9,0)</f>
        <v>14.672000000000001</v>
      </c>
      <c r="E30" s="66">
        <f t="shared" si="0"/>
        <v>26</v>
      </c>
      <c r="F30" s="65">
        <f>VLOOKUP($A30,'Return Data'!$B$7:$R$1700,10,0)</f>
        <v>13.842599999999999</v>
      </c>
      <c r="G30" s="66">
        <f t="shared" si="1"/>
        <v>20</v>
      </c>
      <c r="H30" s="65">
        <f>VLOOKUP($A30,'Return Data'!$B$7:$R$1700,11,0)</f>
        <v>11.0907</v>
      </c>
      <c r="I30" s="66">
        <f t="shared" si="8"/>
        <v>19</v>
      </c>
      <c r="J30" s="65">
        <f>VLOOKUP($A30,'Return Data'!$B$7:$R$1700,12,0)</f>
        <v>9.6336999999999993</v>
      </c>
      <c r="K30" s="66">
        <f t="shared" si="9"/>
        <v>18</v>
      </c>
      <c r="L30" s="65">
        <f>VLOOKUP($A30,'Return Data'!$B$7:$R$1700,13,0)</f>
        <v>9.8827999999999996</v>
      </c>
      <c r="M30" s="66">
        <f t="shared" si="10"/>
        <v>19</v>
      </c>
      <c r="N30" s="65">
        <f>VLOOKUP($A30,'Return Data'!$B$7:$R$1700,17,0)</f>
        <v>9.3290000000000006</v>
      </c>
      <c r="O30" s="66">
        <f t="shared" si="11"/>
        <v>14</v>
      </c>
      <c r="P30" s="65">
        <f>VLOOKUP($A30,'Return Data'!$B$7:$R$1700,14,0)</f>
        <v>5.7587999999999999</v>
      </c>
      <c r="Q30" s="66">
        <f t="shared" si="12"/>
        <v>20</v>
      </c>
      <c r="R30" s="65">
        <f>VLOOKUP($A30,'Return Data'!$B$7:$R$1700,16,0)</f>
        <v>7.9246999999999996</v>
      </c>
      <c r="S30" s="67">
        <f t="shared" si="3"/>
        <v>21</v>
      </c>
    </row>
    <row r="31" spans="1:19" x14ac:dyDescent="0.3">
      <c r="A31" s="82" t="s">
        <v>1163</v>
      </c>
      <c r="B31" s="64">
        <f>VLOOKUP($A31,'Return Data'!$B$7:$R$1700,3,0)</f>
        <v>44015</v>
      </c>
      <c r="C31" s="65">
        <f>VLOOKUP($A31,'Return Data'!$B$7:$R$1700,4,0)</f>
        <v>33.972200000000001</v>
      </c>
      <c r="D31" s="65">
        <f>VLOOKUP($A31,'Return Data'!$B$7:$R$1700,9,0)</f>
        <v>12.6835</v>
      </c>
      <c r="E31" s="66">
        <f t="shared" si="0"/>
        <v>28</v>
      </c>
      <c r="F31" s="65">
        <f>VLOOKUP($A31,'Return Data'!$B$7:$R$1700,10,0)</f>
        <v>15.939</v>
      </c>
      <c r="G31" s="66">
        <f t="shared" si="1"/>
        <v>17</v>
      </c>
      <c r="H31" s="65">
        <f>VLOOKUP($A31,'Return Data'!$B$7:$R$1700,11,0)</f>
        <v>12.4993</v>
      </c>
      <c r="I31" s="66">
        <f t="shared" si="8"/>
        <v>16</v>
      </c>
      <c r="J31" s="65">
        <f>VLOOKUP($A31,'Return Data'!$B$7:$R$1700,12,0)</f>
        <v>9.6037999999999997</v>
      </c>
      <c r="K31" s="66">
        <f t="shared" si="9"/>
        <v>19</v>
      </c>
      <c r="L31" s="65">
        <f>VLOOKUP($A31,'Return Data'!$B$7:$R$1700,13,0)</f>
        <v>10.304399999999999</v>
      </c>
      <c r="M31" s="66">
        <f t="shared" si="10"/>
        <v>18</v>
      </c>
      <c r="N31" s="65">
        <f>VLOOKUP($A31,'Return Data'!$B$7:$R$1700,17,0)</f>
        <v>11.2599</v>
      </c>
      <c r="O31" s="66">
        <f t="shared" si="11"/>
        <v>8</v>
      </c>
      <c r="P31" s="65">
        <f>VLOOKUP($A31,'Return Data'!$B$7:$R$1700,14,0)</f>
        <v>6.9745999999999997</v>
      </c>
      <c r="Q31" s="66">
        <f t="shared" si="12"/>
        <v>16</v>
      </c>
      <c r="R31" s="65">
        <f>VLOOKUP($A31,'Return Data'!$B$7:$R$1700,16,0)</f>
        <v>7.2061999999999999</v>
      </c>
      <c r="S31" s="67">
        <f t="shared" si="3"/>
        <v>29</v>
      </c>
    </row>
    <row r="32" spans="1:19" x14ac:dyDescent="0.3">
      <c r="A32" s="82" t="s">
        <v>1165</v>
      </c>
      <c r="B32" s="64">
        <f>VLOOKUP($A32,'Return Data'!$B$7:$R$1700,3,0)</f>
        <v>44015</v>
      </c>
      <c r="C32" s="65">
        <f>VLOOKUP($A32,'Return Data'!$B$7:$R$1700,4,0)</f>
        <v>29.864000000000001</v>
      </c>
      <c r="D32" s="65">
        <f>VLOOKUP($A32,'Return Data'!$B$7:$R$1700,9,0)</f>
        <v>23.915199999999999</v>
      </c>
      <c r="E32" s="66">
        <f t="shared" si="0"/>
        <v>10</v>
      </c>
      <c r="F32" s="65">
        <f>VLOOKUP($A32,'Return Data'!$B$7:$R$1700,10,0)</f>
        <v>18.8001</v>
      </c>
      <c r="G32" s="66">
        <f t="shared" si="1"/>
        <v>10</v>
      </c>
      <c r="H32" s="65">
        <f>VLOOKUP($A32,'Return Data'!$B$7:$R$1700,11,0)</f>
        <v>14.657500000000001</v>
      </c>
      <c r="I32" s="66">
        <f t="shared" si="8"/>
        <v>8</v>
      </c>
      <c r="J32" s="65">
        <f>VLOOKUP($A32,'Return Data'!$B$7:$R$1700,12,0)</f>
        <v>13.1158</v>
      </c>
      <c r="K32" s="66">
        <f t="shared" si="9"/>
        <v>3</v>
      </c>
      <c r="L32" s="65">
        <f>VLOOKUP($A32,'Return Data'!$B$7:$R$1700,13,0)</f>
        <v>13.17</v>
      </c>
      <c r="M32" s="66">
        <f t="shared" si="10"/>
        <v>2</v>
      </c>
      <c r="N32" s="65">
        <f>VLOOKUP($A32,'Return Data'!$B$7:$R$1700,17,0)</f>
        <v>11.332599999999999</v>
      </c>
      <c r="O32" s="66">
        <f t="shared" si="11"/>
        <v>7</v>
      </c>
      <c r="P32" s="65">
        <f>VLOOKUP($A32,'Return Data'!$B$7:$R$1700,14,0)</f>
        <v>8.2559000000000005</v>
      </c>
      <c r="Q32" s="66">
        <f t="shared" si="12"/>
        <v>7</v>
      </c>
      <c r="R32" s="65">
        <f>VLOOKUP($A32,'Return Data'!$B$7:$R$1700,16,0)</f>
        <v>9.6448999999999998</v>
      </c>
      <c r="S32" s="67">
        <f t="shared" si="3"/>
        <v>3</v>
      </c>
    </row>
    <row r="33" spans="1:19" x14ac:dyDescent="0.3">
      <c r="A33" s="82" t="s">
        <v>1168</v>
      </c>
      <c r="B33" s="64">
        <f>VLOOKUP($A33,'Return Data'!$B$7:$R$1700,3,0)</f>
        <v>44015</v>
      </c>
      <c r="C33" s="65">
        <f>VLOOKUP($A33,'Return Data'!$B$7:$R$1700,4,0)</f>
        <v>52.307400000000001</v>
      </c>
      <c r="D33" s="65">
        <f>VLOOKUP($A33,'Return Data'!$B$7:$R$1700,9,0)</f>
        <v>17.0718</v>
      </c>
      <c r="E33" s="66">
        <f t="shared" si="0"/>
        <v>21</v>
      </c>
      <c r="F33" s="65">
        <f>VLOOKUP($A33,'Return Data'!$B$7:$R$1700,10,0)</f>
        <v>22.141300000000001</v>
      </c>
      <c r="G33" s="66">
        <f t="shared" si="1"/>
        <v>2</v>
      </c>
      <c r="H33" s="65">
        <f>VLOOKUP($A33,'Return Data'!$B$7:$R$1700,11,0)</f>
        <v>16.166499999999999</v>
      </c>
      <c r="I33" s="66">
        <f t="shared" si="8"/>
        <v>3</v>
      </c>
      <c r="J33" s="65">
        <f>VLOOKUP($A33,'Return Data'!$B$7:$R$1700,12,0)</f>
        <v>12.6793</v>
      </c>
      <c r="K33" s="66">
        <f t="shared" si="9"/>
        <v>5</v>
      </c>
      <c r="L33" s="65">
        <f>VLOOKUP($A33,'Return Data'!$B$7:$R$1700,13,0)</f>
        <v>13.052</v>
      </c>
      <c r="M33" s="66">
        <f t="shared" si="10"/>
        <v>3</v>
      </c>
      <c r="N33" s="65">
        <f>VLOOKUP($A33,'Return Data'!$B$7:$R$1700,17,0)</f>
        <v>12.8073</v>
      </c>
      <c r="O33" s="66">
        <f t="shared" si="11"/>
        <v>3</v>
      </c>
      <c r="P33" s="65">
        <f>VLOOKUP($A33,'Return Data'!$B$7:$R$1700,14,0)</f>
        <v>8.2767999999999997</v>
      </c>
      <c r="Q33" s="66">
        <f t="shared" si="12"/>
        <v>6</v>
      </c>
      <c r="R33" s="65">
        <f>VLOOKUP($A33,'Return Data'!$B$7:$R$1700,16,0)</f>
        <v>8.6319999999999997</v>
      </c>
      <c r="S33" s="67">
        <f t="shared" si="3"/>
        <v>12</v>
      </c>
    </row>
    <row r="34" spans="1:19" x14ac:dyDescent="0.3">
      <c r="A34" s="82" t="s">
        <v>1169</v>
      </c>
      <c r="B34" s="64">
        <f>VLOOKUP($A34,'Return Data'!$B$7:$R$1700,3,0)</f>
        <v>44015</v>
      </c>
      <c r="C34" s="65">
        <f>VLOOKUP($A34,'Return Data'!$B$7:$R$1700,4,0)</f>
        <v>48.4101</v>
      </c>
      <c r="D34" s="65">
        <f>VLOOKUP($A34,'Return Data'!$B$7:$R$1700,9,0)</f>
        <v>8.4016000000000002</v>
      </c>
      <c r="E34" s="66">
        <f t="shared" si="0"/>
        <v>33</v>
      </c>
      <c r="F34" s="65">
        <f>VLOOKUP($A34,'Return Data'!$B$7:$R$1700,10,0)</f>
        <v>14.583600000000001</v>
      </c>
      <c r="G34" s="66">
        <f t="shared" si="1"/>
        <v>18</v>
      </c>
      <c r="H34" s="65">
        <f>VLOOKUP($A34,'Return Data'!$B$7:$R$1700,11,0)</f>
        <v>11.6242</v>
      </c>
      <c r="I34" s="66">
        <f t="shared" si="8"/>
        <v>17</v>
      </c>
      <c r="J34" s="65">
        <f>VLOOKUP($A34,'Return Data'!$B$7:$R$1700,12,0)</f>
        <v>3.4497</v>
      </c>
      <c r="K34" s="66">
        <f t="shared" si="9"/>
        <v>26</v>
      </c>
      <c r="L34" s="65">
        <f>VLOOKUP($A34,'Return Data'!$B$7:$R$1700,13,0)</f>
        <v>4.3791000000000002</v>
      </c>
      <c r="M34" s="66">
        <f t="shared" si="10"/>
        <v>26</v>
      </c>
      <c r="N34" s="65">
        <f>VLOOKUP($A34,'Return Data'!$B$7:$R$1700,17,0)</f>
        <v>1.3046</v>
      </c>
      <c r="O34" s="66">
        <f t="shared" si="11"/>
        <v>26</v>
      </c>
      <c r="P34" s="65">
        <f>VLOOKUP($A34,'Return Data'!$B$7:$R$1700,14,0)</f>
        <v>1.4289000000000001</v>
      </c>
      <c r="Q34" s="66">
        <f t="shared" si="12"/>
        <v>27</v>
      </c>
      <c r="R34" s="65">
        <f>VLOOKUP($A34,'Return Data'!$B$7:$R$1700,16,0)</f>
        <v>6.3967000000000001</v>
      </c>
      <c r="S34" s="67">
        <f t="shared" si="3"/>
        <v>31</v>
      </c>
    </row>
    <row r="35" spans="1:19" x14ac:dyDescent="0.3">
      <c r="A35" s="82" t="s">
        <v>1172</v>
      </c>
      <c r="B35" s="64">
        <f>VLOOKUP($A35,'Return Data'!$B$7:$R$1700,3,0)</f>
        <v>44015</v>
      </c>
      <c r="C35" s="65">
        <f>VLOOKUP($A35,'Return Data'!$B$7:$R$1700,4,0)</f>
        <v>58.927700000000002</v>
      </c>
      <c r="D35" s="65">
        <f>VLOOKUP($A35,'Return Data'!$B$7:$R$1700,9,0)</f>
        <v>17.615300000000001</v>
      </c>
      <c r="E35" s="66">
        <f t="shared" si="0"/>
        <v>19</v>
      </c>
      <c r="F35" s="65">
        <f>VLOOKUP($A35,'Return Data'!$B$7:$R$1700,10,0)</f>
        <v>18.976500000000001</v>
      </c>
      <c r="G35" s="66">
        <f t="shared" si="1"/>
        <v>8</v>
      </c>
      <c r="H35" s="65">
        <f>VLOOKUP($A35,'Return Data'!$B$7:$R$1700,11,0)</f>
        <v>15.7751</v>
      </c>
      <c r="I35" s="66">
        <f t="shared" si="8"/>
        <v>4</v>
      </c>
      <c r="J35" s="65">
        <f>VLOOKUP($A35,'Return Data'!$B$7:$R$1700,12,0)</f>
        <v>12.0581</v>
      </c>
      <c r="K35" s="66">
        <f t="shared" si="9"/>
        <v>9</v>
      </c>
      <c r="L35" s="65">
        <f>VLOOKUP($A35,'Return Data'!$B$7:$R$1700,13,0)</f>
        <v>12.2936</v>
      </c>
      <c r="M35" s="66">
        <f t="shared" si="10"/>
        <v>7</v>
      </c>
      <c r="N35" s="65">
        <f>VLOOKUP($A35,'Return Data'!$B$7:$R$1700,17,0)</f>
        <v>11.489699999999999</v>
      </c>
      <c r="O35" s="66">
        <f t="shared" si="11"/>
        <v>6</v>
      </c>
      <c r="P35" s="65">
        <f>VLOOKUP($A35,'Return Data'!$B$7:$R$1700,14,0)</f>
        <v>7.3720999999999997</v>
      </c>
      <c r="Q35" s="66">
        <f t="shared" si="12"/>
        <v>12</v>
      </c>
      <c r="R35" s="65">
        <f>VLOOKUP($A35,'Return Data'!$B$7:$R$1700,16,0)</f>
        <v>8.9832000000000001</v>
      </c>
      <c r="S35" s="67">
        <f t="shared" si="3"/>
        <v>7</v>
      </c>
    </row>
    <row r="36" spans="1:19" x14ac:dyDescent="0.3">
      <c r="A36" s="82" t="s">
        <v>1173</v>
      </c>
      <c r="B36" s="64">
        <f>VLOOKUP($A36,'Return Data'!$B$7:$R$1700,3,0)</f>
        <v>44015</v>
      </c>
      <c r="C36" s="65">
        <f>VLOOKUP($A36,'Return Data'!$B$7:$R$1700,4,0)</f>
        <v>56.121600000000001</v>
      </c>
      <c r="D36" s="65">
        <f>VLOOKUP($A36,'Return Data'!$B$7:$R$1700,9,0)</f>
        <v>15.307</v>
      </c>
      <c r="E36" s="66">
        <f t="shared" si="0"/>
        <v>24</v>
      </c>
      <c r="F36" s="65">
        <f>VLOOKUP($A36,'Return Data'!$B$7:$R$1700,10,0)</f>
        <v>19.391300000000001</v>
      </c>
      <c r="G36" s="66">
        <f t="shared" si="1"/>
        <v>6</v>
      </c>
      <c r="H36" s="65">
        <f>VLOOKUP($A36,'Return Data'!$B$7:$R$1700,11,0)</f>
        <v>13.155900000000001</v>
      </c>
      <c r="I36" s="66">
        <f t="shared" si="8"/>
        <v>15</v>
      </c>
      <c r="J36" s="65">
        <f>VLOOKUP($A36,'Return Data'!$B$7:$R$1700,12,0)</f>
        <v>10.9236</v>
      </c>
      <c r="K36" s="66">
        <f t="shared" si="9"/>
        <v>15</v>
      </c>
      <c r="L36" s="65">
        <f>VLOOKUP($A36,'Return Data'!$B$7:$R$1700,13,0)</f>
        <v>10.988099999999999</v>
      </c>
      <c r="M36" s="66">
        <f t="shared" si="10"/>
        <v>14</v>
      </c>
      <c r="N36" s="65">
        <f>VLOOKUP($A36,'Return Data'!$B$7:$R$1700,17,0)</f>
        <v>10.9255</v>
      </c>
      <c r="O36" s="66">
        <f t="shared" si="11"/>
        <v>11</v>
      </c>
      <c r="P36" s="65">
        <f>VLOOKUP($A36,'Return Data'!$B$7:$R$1700,14,0)</f>
        <v>7.3170999999999999</v>
      </c>
      <c r="Q36" s="66">
        <f t="shared" si="12"/>
        <v>13</v>
      </c>
      <c r="R36" s="65">
        <f>VLOOKUP($A36,'Return Data'!$B$7:$R$1700,16,0)</f>
        <v>8.4061000000000003</v>
      </c>
      <c r="S36" s="67">
        <f t="shared" si="3"/>
        <v>13</v>
      </c>
    </row>
    <row r="37" spans="1:19" x14ac:dyDescent="0.3">
      <c r="A37" s="82" t="s">
        <v>1175</v>
      </c>
      <c r="B37" s="64">
        <f>VLOOKUP($A37,'Return Data'!$B$7:$R$1700,3,0)</f>
        <v>44015</v>
      </c>
      <c r="C37" s="65">
        <f>VLOOKUP($A37,'Return Data'!$B$7:$R$1700,4,0)</f>
        <v>69.641300000000001</v>
      </c>
      <c r="D37" s="65">
        <f>VLOOKUP($A37,'Return Data'!$B$7:$R$1700,9,0)</f>
        <v>18.934699999999999</v>
      </c>
      <c r="E37" s="66">
        <f t="shared" si="0"/>
        <v>15</v>
      </c>
      <c r="F37" s="65">
        <f>VLOOKUP($A37,'Return Data'!$B$7:$R$1700,10,0)</f>
        <v>19.254799999999999</v>
      </c>
      <c r="G37" s="66">
        <f t="shared" si="1"/>
        <v>7</v>
      </c>
      <c r="H37" s="65">
        <f>VLOOKUP($A37,'Return Data'!$B$7:$R$1700,11,0)</f>
        <v>15.171099999999999</v>
      </c>
      <c r="I37" s="66">
        <f t="shared" si="8"/>
        <v>7</v>
      </c>
      <c r="J37" s="65">
        <f>VLOOKUP($A37,'Return Data'!$B$7:$R$1700,12,0)</f>
        <v>11.6343</v>
      </c>
      <c r="K37" s="66">
        <f t="shared" si="9"/>
        <v>11</v>
      </c>
      <c r="L37" s="65">
        <f>VLOOKUP($A37,'Return Data'!$B$7:$R$1700,13,0)</f>
        <v>12.433</v>
      </c>
      <c r="M37" s="66">
        <f t="shared" si="10"/>
        <v>6</v>
      </c>
      <c r="N37" s="65">
        <f>VLOOKUP($A37,'Return Data'!$B$7:$R$1700,17,0)</f>
        <v>12.8698</v>
      </c>
      <c r="O37" s="66">
        <f t="shared" si="11"/>
        <v>2</v>
      </c>
      <c r="P37" s="65">
        <f>VLOOKUP($A37,'Return Data'!$B$7:$R$1700,14,0)</f>
        <v>8.4126999999999992</v>
      </c>
      <c r="Q37" s="66">
        <f t="shared" si="12"/>
        <v>4</v>
      </c>
      <c r="R37" s="65">
        <f>VLOOKUP($A37,'Return Data'!$B$7:$R$1700,16,0)</f>
        <v>9.0157000000000007</v>
      </c>
      <c r="S37" s="67">
        <f t="shared" si="3"/>
        <v>6</v>
      </c>
    </row>
    <row r="38" spans="1:19" x14ac:dyDescent="0.3">
      <c r="A38" s="82" t="s">
        <v>1178</v>
      </c>
      <c r="B38" s="64">
        <f>VLOOKUP($A38,'Return Data'!$B$7:$R$1700,3,0)</f>
        <v>44015</v>
      </c>
      <c r="C38" s="65">
        <f>VLOOKUP($A38,'Return Data'!$B$7:$R$1700,4,0)</f>
        <v>52.530700000000003</v>
      </c>
      <c r="D38" s="65">
        <f>VLOOKUP($A38,'Return Data'!$B$7:$R$1700,9,0)</f>
        <v>21.028500000000001</v>
      </c>
      <c r="E38" s="66">
        <f t="shared" si="0"/>
        <v>14</v>
      </c>
      <c r="F38" s="65">
        <f>VLOOKUP($A38,'Return Data'!$B$7:$R$1700,10,0)</f>
        <v>16.840699999999998</v>
      </c>
      <c r="G38" s="66">
        <f t="shared" si="1"/>
        <v>15</v>
      </c>
      <c r="H38" s="65">
        <f>VLOOKUP($A38,'Return Data'!$B$7:$R$1700,11,0)</f>
        <v>13.524800000000001</v>
      </c>
      <c r="I38" s="66">
        <f t="shared" si="8"/>
        <v>12</v>
      </c>
      <c r="J38" s="65">
        <f>VLOOKUP($A38,'Return Data'!$B$7:$R$1700,12,0)</f>
        <v>13.8613</v>
      </c>
      <c r="K38" s="66">
        <f t="shared" si="9"/>
        <v>2</v>
      </c>
      <c r="L38" s="65">
        <f>VLOOKUP($A38,'Return Data'!$B$7:$R$1700,13,0)</f>
        <v>13.9293</v>
      </c>
      <c r="M38" s="66">
        <f t="shared" si="10"/>
        <v>1</v>
      </c>
      <c r="N38" s="65">
        <f>VLOOKUP($A38,'Return Data'!$B$7:$R$1700,17,0)</f>
        <v>11.499700000000001</v>
      </c>
      <c r="O38" s="66">
        <f t="shared" si="11"/>
        <v>5</v>
      </c>
      <c r="P38" s="65">
        <f>VLOOKUP($A38,'Return Data'!$B$7:$R$1700,14,0)</f>
        <v>8.2774000000000001</v>
      </c>
      <c r="Q38" s="66">
        <f t="shared" si="12"/>
        <v>5</v>
      </c>
      <c r="R38" s="65">
        <f>VLOOKUP($A38,'Return Data'!$B$7:$R$1700,16,0)</f>
        <v>7.9455999999999998</v>
      </c>
      <c r="S38" s="67">
        <f t="shared" si="3"/>
        <v>20</v>
      </c>
    </row>
    <row r="39" spans="1:19" x14ac:dyDescent="0.3">
      <c r="A39" s="82" t="s">
        <v>1180</v>
      </c>
      <c r="B39" s="64">
        <f>VLOOKUP($A39,'Return Data'!$B$7:$R$1700,3,0)</f>
        <v>44015</v>
      </c>
      <c r="C39" s="65">
        <f>VLOOKUP($A39,'Return Data'!$B$7:$R$1700,4,0)</f>
        <v>63.099200000000003</v>
      </c>
      <c r="D39" s="65">
        <f>VLOOKUP($A39,'Return Data'!$B$7:$R$1700,9,0)</f>
        <v>27.689699999999998</v>
      </c>
      <c r="E39" s="66">
        <f t="shared" si="0"/>
        <v>5</v>
      </c>
      <c r="F39" s="65">
        <f>VLOOKUP($A39,'Return Data'!$B$7:$R$1700,10,0)</f>
        <v>18.928100000000001</v>
      </c>
      <c r="G39" s="66">
        <f t="shared" si="1"/>
        <v>9</v>
      </c>
      <c r="H39" s="65">
        <f>VLOOKUP($A39,'Return Data'!$B$7:$R$1700,11,0)</f>
        <v>15.1828</v>
      </c>
      <c r="I39" s="66">
        <f t="shared" si="8"/>
        <v>6</v>
      </c>
      <c r="J39" s="65">
        <f>VLOOKUP($A39,'Return Data'!$B$7:$R$1700,12,0)</f>
        <v>12.4838</v>
      </c>
      <c r="K39" s="66">
        <f t="shared" si="9"/>
        <v>8</v>
      </c>
      <c r="L39" s="65">
        <f>VLOOKUP($A39,'Return Data'!$B$7:$R$1700,13,0)</f>
        <v>12.140700000000001</v>
      </c>
      <c r="M39" s="66">
        <f t="shared" si="10"/>
        <v>10</v>
      </c>
      <c r="N39" s="65">
        <f>VLOOKUP($A39,'Return Data'!$B$7:$R$1700,17,0)</f>
        <v>10.2239</v>
      </c>
      <c r="O39" s="66">
        <f t="shared" si="11"/>
        <v>13</v>
      </c>
      <c r="P39" s="65">
        <f>VLOOKUP($A39,'Return Data'!$B$7:$R$1700,14,0)</f>
        <v>6.7717999999999998</v>
      </c>
      <c r="Q39" s="66">
        <f t="shared" si="12"/>
        <v>17</v>
      </c>
      <c r="R39" s="65">
        <f>VLOOKUP($A39,'Return Data'!$B$7:$R$1700,16,0)</f>
        <v>8.2649000000000008</v>
      </c>
      <c r="S39" s="67">
        <f t="shared" si="3"/>
        <v>15</v>
      </c>
    </row>
    <row r="40" spans="1:19" x14ac:dyDescent="0.3">
      <c r="A40" s="82" t="s">
        <v>1182</v>
      </c>
      <c r="B40" s="64">
        <f>VLOOKUP($A40,'Return Data'!$B$7:$R$1700,3,0)</f>
        <v>44015</v>
      </c>
      <c r="C40" s="65">
        <f>VLOOKUP($A40,'Return Data'!$B$7:$R$1700,4,0)</f>
        <v>1.9754</v>
      </c>
      <c r="D40" s="65">
        <f>VLOOKUP($A40,'Return Data'!$B$7:$R$1700,9,0)</f>
        <v>8.6843000000000004</v>
      </c>
      <c r="E40" s="66">
        <f t="shared" si="0"/>
        <v>31</v>
      </c>
      <c r="F40" s="65">
        <f>VLOOKUP($A40,'Return Data'!$B$7:$R$1700,10,0)</f>
        <v>8.798</v>
      </c>
      <c r="G40" s="66">
        <f t="shared" si="1"/>
        <v>27</v>
      </c>
      <c r="H40" s="65"/>
      <c r="I40" s="66"/>
      <c r="J40" s="65"/>
      <c r="K40" s="66"/>
      <c r="L40" s="65"/>
      <c r="M40" s="66"/>
      <c r="N40" s="65"/>
      <c r="O40" s="66"/>
      <c r="P40" s="65"/>
      <c r="Q40" s="66"/>
      <c r="R40" s="65">
        <f>VLOOKUP($A40,'Return Data'!$B$7:$R$1700,16,0)</f>
        <v>8.8343000000000007</v>
      </c>
      <c r="S40" s="67">
        <f t="shared" si="3"/>
        <v>9</v>
      </c>
    </row>
    <row r="41" spans="1:19" x14ac:dyDescent="0.3">
      <c r="A41" s="82" t="s">
        <v>1184</v>
      </c>
      <c r="B41" s="64">
        <f>VLOOKUP($A41,'Return Data'!$B$7:$R$1700,3,0)</f>
        <v>44015</v>
      </c>
      <c r="C41" s="65">
        <f>VLOOKUP($A41,'Return Data'!$B$7:$R$1700,4,0)</f>
        <v>49.621099999999998</v>
      </c>
      <c r="D41" s="65">
        <f>VLOOKUP($A41,'Return Data'!$B$7:$R$1700,9,0)</f>
        <v>18.5932</v>
      </c>
      <c r="E41" s="66">
        <f t="shared" si="0"/>
        <v>17</v>
      </c>
      <c r="F41" s="65">
        <f>VLOOKUP($A41,'Return Data'!$B$7:$R$1700,10,0)</f>
        <v>23.02</v>
      </c>
      <c r="G41" s="66">
        <f t="shared" si="1"/>
        <v>1</v>
      </c>
      <c r="H41" s="65">
        <f>VLOOKUP($A41,'Return Data'!$B$7:$R$1700,11,0)</f>
        <v>-2.4039000000000001</v>
      </c>
      <c r="I41" s="66">
        <f>RANK(H41,H$8:H$43,0)</f>
        <v>29</v>
      </c>
      <c r="J41" s="65">
        <f>VLOOKUP($A41,'Return Data'!$B$7:$R$1700,12,0)</f>
        <v>-1.3854</v>
      </c>
      <c r="K41" s="66">
        <f>RANK(J41,J$8:J$43,0)</f>
        <v>28</v>
      </c>
      <c r="L41" s="65">
        <f>VLOOKUP($A41,'Return Data'!$B$7:$R$1700,13,0)</f>
        <v>-8.1100000000000005E-2</v>
      </c>
      <c r="M41" s="66">
        <f>RANK(L41,L$8:L$43,0)</f>
        <v>28</v>
      </c>
      <c r="N41" s="65">
        <f>VLOOKUP($A41,'Return Data'!$B$7:$R$1700,17,0)</f>
        <v>-2.0488</v>
      </c>
      <c r="O41" s="66">
        <f>RANK(N41,N$8:N$43,0)</f>
        <v>29</v>
      </c>
      <c r="P41" s="65">
        <f>VLOOKUP($A41,'Return Data'!$B$7:$R$1700,14,0)</f>
        <v>-1.0310999999999999</v>
      </c>
      <c r="Q41" s="66">
        <f>RANK(P41,P$8:P$43,0)</f>
        <v>29</v>
      </c>
      <c r="R41" s="65">
        <f>VLOOKUP($A41,'Return Data'!$B$7:$R$1700,16,0)</f>
        <v>7.5312999999999999</v>
      </c>
      <c r="S41" s="67">
        <f t="shared" si="3"/>
        <v>26</v>
      </c>
    </row>
    <row r="42" spans="1:19" x14ac:dyDescent="0.3">
      <c r="A42" s="82" t="s">
        <v>1039</v>
      </c>
      <c r="B42" s="64">
        <f>VLOOKUP($A42,'Return Data'!$B$7:$R$1700,3,0)</f>
        <v>44015</v>
      </c>
      <c r="C42" s="65">
        <f>VLOOKUP($A42,'Return Data'!$B$7:$R$1700,4,0)</f>
        <v>69.932299999999998</v>
      </c>
      <c r="D42" s="65">
        <f>VLOOKUP($A42,'Return Data'!$B$7:$R$1700,9,0)</f>
        <v>6.0250000000000004</v>
      </c>
      <c r="E42" s="66">
        <f t="shared" si="0"/>
        <v>34</v>
      </c>
      <c r="F42" s="65">
        <f>VLOOKUP($A42,'Return Data'!$B$7:$R$1700,10,0)</f>
        <v>18.551500000000001</v>
      </c>
      <c r="G42" s="66">
        <f t="shared" si="1"/>
        <v>11</v>
      </c>
      <c r="H42" s="65">
        <f>VLOOKUP($A42,'Return Data'!$B$7:$R$1700,11,0)</f>
        <v>15.256500000000001</v>
      </c>
      <c r="I42" s="66">
        <f>RANK(H42,H$8:H$43,0)</f>
        <v>5</v>
      </c>
      <c r="J42" s="65">
        <f>VLOOKUP($A42,'Return Data'!$B$7:$R$1700,12,0)</f>
        <v>12.631600000000001</v>
      </c>
      <c r="K42" s="66">
        <f>RANK(J42,J$8:J$43,0)</f>
        <v>6</v>
      </c>
      <c r="L42" s="65">
        <f>VLOOKUP($A42,'Return Data'!$B$7:$R$1700,13,0)</f>
        <v>12.2395</v>
      </c>
      <c r="M42" s="66">
        <f>RANK(L42,L$8:L$43,0)</f>
        <v>9</v>
      </c>
      <c r="N42" s="65">
        <f>VLOOKUP($A42,'Return Data'!$B$7:$R$1700,17,0)</f>
        <v>13.622</v>
      </c>
      <c r="O42" s="66">
        <f>RANK(N42,N$8:N$43,0)</f>
        <v>1</v>
      </c>
      <c r="P42" s="65">
        <f>VLOOKUP($A42,'Return Data'!$B$7:$R$1700,14,0)</f>
        <v>8.9329000000000001</v>
      </c>
      <c r="Q42" s="66">
        <f>RANK(P42,P$8:P$43,0)</f>
        <v>1</v>
      </c>
      <c r="R42" s="65">
        <f>VLOOKUP($A42,'Return Data'!$B$7:$R$1700,16,0)</f>
        <v>9.2431999999999999</v>
      </c>
      <c r="S42" s="67">
        <f t="shared" si="3"/>
        <v>5</v>
      </c>
    </row>
    <row r="43" spans="1:19" x14ac:dyDescent="0.3">
      <c r="A43" s="82" t="s">
        <v>1041</v>
      </c>
      <c r="B43" s="64">
        <f>VLOOKUP($A43,'Return Data'!$B$7:$R$1700,3,0)</f>
        <v>44015</v>
      </c>
      <c r="C43" s="65">
        <f>VLOOKUP($A43,'Return Data'!$B$7:$R$1700,4,0)</f>
        <v>13.5717</v>
      </c>
      <c r="D43" s="65">
        <f>VLOOKUP($A43,'Return Data'!$B$7:$R$1700,9,0)</f>
        <v>24.322900000000001</v>
      </c>
      <c r="E43" s="66">
        <f t="shared" si="0"/>
        <v>8</v>
      </c>
      <c r="F43" s="65">
        <f>VLOOKUP($A43,'Return Data'!$B$7:$R$1700,10,0)</f>
        <v>20.721599999999999</v>
      </c>
      <c r="G43" s="66">
        <f t="shared" si="1"/>
        <v>4</v>
      </c>
      <c r="H43" s="65">
        <f>VLOOKUP($A43,'Return Data'!$B$7:$R$1700,11,0)</f>
        <v>20.424099999999999</v>
      </c>
      <c r="I43" s="66">
        <f>RANK(H43,H$8:H$43,0)</f>
        <v>1</v>
      </c>
      <c r="J43" s="65">
        <f>VLOOKUP($A43,'Return Data'!$B$7:$R$1700,12,0)</f>
        <v>15.2355</v>
      </c>
      <c r="K43" s="66">
        <f>RANK(J43,J$8:J$43,0)</f>
        <v>1</v>
      </c>
      <c r="L43" s="65">
        <f>VLOOKUP($A43,'Return Data'!$B$7:$R$1700,13,0)</f>
        <v>12.8787</v>
      </c>
      <c r="M43" s="66">
        <f>RANK(L43,L$8:L$43,0)</f>
        <v>5</v>
      </c>
      <c r="N43" s="65"/>
      <c r="O43" s="66"/>
      <c r="P43" s="65"/>
      <c r="Q43" s="66"/>
      <c r="R43" s="65">
        <f>VLOOKUP($A43,'Return Data'!$B$7:$R$1700,16,0)</f>
        <v>16.546500000000002</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18.837347222222224</v>
      </c>
      <c r="E45" s="88"/>
      <c r="F45" s="89">
        <f>AVERAGE(F8:F43)</f>
        <v>9.8265277777777769</v>
      </c>
      <c r="G45" s="88"/>
      <c r="H45" s="89">
        <f>AVERAGE(H8:H43)</f>
        <v>5.1513848484848488</v>
      </c>
      <c r="I45" s="88"/>
      <c r="J45" s="89">
        <f>AVERAGE(J8:J43)</f>
        <v>5.5986499999999992</v>
      </c>
      <c r="K45" s="88"/>
      <c r="L45" s="89">
        <f>AVERAGE(L8:L43)</f>
        <v>6.6596312500000003</v>
      </c>
      <c r="M45" s="88"/>
      <c r="N45" s="89">
        <f>AVERAGE(N8:N43)</f>
        <v>7.284279999999999</v>
      </c>
      <c r="O45" s="88"/>
      <c r="P45" s="89">
        <f>AVERAGE(P8:P43)</f>
        <v>5.6770899999999989</v>
      </c>
      <c r="Q45" s="88"/>
      <c r="R45" s="89">
        <f>AVERAGE(R8:R43)</f>
        <v>5.4965055555555571</v>
      </c>
      <c r="S45" s="90"/>
    </row>
    <row r="46" spans="1:19" x14ac:dyDescent="0.3">
      <c r="A46" s="87" t="s">
        <v>28</v>
      </c>
      <c r="B46" s="88"/>
      <c r="C46" s="88"/>
      <c r="D46" s="89">
        <f>MIN(D8:D43)</f>
        <v>0</v>
      </c>
      <c r="E46" s="88"/>
      <c r="F46" s="89">
        <f>MIN(F8:F43)</f>
        <v>-100.39919999999999</v>
      </c>
      <c r="G46" s="88"/>
      <c r="H46" s="89">
        <f>MIN(H8:H43)</f>
        <v>-51.5227</v>
      </c>
      <c r="I46" s="88"/>
      <c r="J46" s="89">
        <f>MIN(J8:J43)</f>
        <v>-53.288699999999999</v>
      </c>
      <c r="K46" s="88"/>
      <c r="L46" s="89">
        <f>MIN(L8:L43)</f>
        <v>-40.3249</v>
      </c>
      <c r="M46" s="88"/>
      <c r="N46" s="89">
        <f>MIN(N8:N43)</f>
        <v>-12.959899999999999</v>
      </c>
      <c r="O46" s="88"/>
      <c r="P46" s="89">
        <f>MIN(P8:P43)</f>
        <v>-7.5846999999999998</v>
      </c>
      <c r="Q46" s="88"/>
      <c r="R46" s="89">
        <f>MIN(R8:R43)</f>
        <v>-39.5381</v>
      </c>
      <c r="S46" s="90"/>
    </row>
    <row r="47" spans="1:19" ht="15" thickBot="1" x14ac:dyDescent="0.35">
      <c r="A47" s="91" t="s">
        <v>29</v>
      </c>
      <c r="B47" s="92"/>
      <c r="C47" s="92"/>
      <c r="D47" s="93">
        <f>MAX(D8:D43)</f>
        <v>70.815399999999997</v>
      </c>
      <c r="E47" s="92"/>
      <c r="F47" s="93">
        <f>MAX(F8:F43)</f>
        <v>23.02</v>
      </c>
      <c r="G47" s="92"/>
      <c r="H47" s="93">
        <f>MAX(H8:H43)</f>
        <v>20.424099999999999</v>
      </c>
      <c r="I47" s="92"/>
      <c r="J47" s="93">
        <f>MAX(J8:J43)</f>
        <v>15.2355</v>
      </c>
      <c r="K47" s="92"/>
      <c r="L47" s="93">
        <f>MAX(L8:L43)</f>
        <v>13.9293</v>
      </c>
      <c r="M47" s="92"/>
      <c r="N47" s="93">
        <f>MAX(N8:N43)</f>
        <v>13.622</v>
      </c>
      <c r="O47" s="92"/>
      <c r="P47" s="93">
        <f>MAX(P8:P43)</f>
        <v>8.9329000000000001</v>
      </c>
      <c r="Q47" s="92"/>
      <c r="R47" s="93">
        <f>MAX(R8:R43)</f>
        <v>16.546500000000002</v>
      </c>
      <c r="S47" s="94"/>
    </row>
    <row r="48" spans="1:19" x14ac:dyDescent="0.3">
      <c r="A48" s="112" t="s">
        <v>434</v>
      </c>
    </row>
    <row r="49" spans="1:1" x14ac:dyDescent="0.3">
      <c r="A49" s="14" t="s">
        <v>340</v>
      </c>
    </row>
  </sheetData>
  <sheetProtection algorithmName="SHA-512" hashValue="u8Ox79bS/kE7ev6hMot80/ksm3e2zJSGPdMPIl2KSJH8JA97Dwq8J9UxiuCsEe9IWmzC3zmPseyHMQB2LJGWtg==" saltValue="Gk31q6Jwh8S8U2JqYn6Cb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ACE42C2-4446-4831-B07E-18DDA1FCEC0F}"/>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1436</v>
      </c>
      <c r="B8" s="64">
        <f>VLOOKUP($A8,'Return Data'!$B$7:$R$1700,3,0)</f>
        <v>44015</v>
      </c>
      <c r="C8" s="65">
        <f>VLOOKUP($A8,'Return Data'!$B$7:$R$1700,4,0)</f>
        <v>64.417299999999997</v>
      </c>
      <c r="D8" s="65">
        <f>VLOOKUP($A8,'Return Data'!$B$7:$R$1700,9,0)</f>
        <v>9.7937999999999992</v>
      </c>
      <c r="E8" s="66">
        <f t="shared" ref="E8:E31" si="0">RANK(D8,D$8:D$31,0)</f>
        <v>12</v>
      </c>
      <c r="F8" s="65">
        <f>VLOOKUP($A8,'Return Data'!$B$7:$R$1700,10,0)</f>
        <v>25.753399999999999</v>
      </c>
      <c r="G8" s="66">
        <f t="shared" ref="G8:G31" si="1">RANK(F8,F$8:F$31,0)</f>
        <v>2</v>
      </c>
      <c r="H8" s="65">
        <f>VLOOKUP($A8,'Return Data'!$B$7:$R$1700,11,0)</f>
        <v>17.603300000000001</v>
      </c>
      <c r="I8" s="66">
        <f t="shared" ref="I8:I31" si="2">RANK(H8,H$8:H$31,0)</f>
        <v>8</v>
      </c>
      <c r="J8" s="65">
        <f>VLOOKUP($A8,'Return Data'!$B$7:$R$1700,12,0)</f>
        <v>13.5966</v>
      </c>
      <c r="K8" s="66">
        <f t="shared" ref="K8:K31" si="3">RANK(J8,J$8:J$31,0)</f>
        <v>10</v>
      </c>
      <c r="L8" s="65">
        <f>VLOOKUP($A8,'Return Data'!$B$7:$R$1700,13,0)</f>
        <v>13.7134</v>
      </c>
      <c r="M8" s="66">
        <f t="shared" ref="M8:M31" si="4">RANK(L8,L$8:L$31,0)</f>
        <v>11</v>
      </c>
      <c r="N8" s="65">
        <f>VLOOKUP($A8,'Return Data'!$B$7:$R$1700,17,0)</f>
        <v>14.063000000000001</v>
      </c>
      <c r="O8" s="66">
        <f t="shared" ref="O8:O31" si="5">RANK(N8,N$8:N$31,0)</f>
        <v>9</v>
      </c>
      <c r="P8" s="65">
        <f>VLOOKUP($A8,'Return Data'!$B$7:$R$1700,14,0)</f>
        <v>9.2538999999999998</v>
      </c>
      <c r="Q8" s="66">
        <f t="shared" ref="Q8:Q31" si="6">RANK(P8,P$8:P$31,0)</f>
        <v>10</v>
      </c>
      <c r="R8" s="65">
        <f>VLOOKUP($A8,'Return Data'!$B$7:$R$1700,16,0)</f>
        <v>10.633699999999999</v>
      </c>
      <c r="S8" s="67">
        <f t="shared" ref="S8:S31" si="7">RANK(R8,R$8:R$31,0)</f>
        <v>8</v>
      </c>
    </row>
    <row r="9" spans="1:19" x14ac:dyDescent="0.3">
      <c r="A9" s="82" t="s">
        <v>1437</v>
      </c>
      <c r="B9" s="64">
        <f>VLOOKUP($A9,'Return Data'!$B$7:$R$1700,3,0)</f>
        <v>44015</v>
      </c>
      <c r="C9" s="65">
        <f>VLOOKUP($A9,'Return Data'!$B$7:$R$1700,4,0)</f>
        <v>19.819400000000002</v>
      </c>
      <c r="D9" s="65">
        <f>VLOOKUP($A9,'Return Data'!$B$7:$R$1700,9,0)</f>
        <v>3.2252000000000001</v>
      </c>
      <c r="E9" s="66">
        <f t="shared" si="0"/>
        <v>24</v>
      </c>
      <c r="F9" s="65">
        <f>VLOOKUP($A9,'Return Data'!$B$7:$R$1700,10,0)</f>
        <v>19.758800000000001</v>
      </c>
      <c r="G9" s="66">
        <f t="shared" si="1"/>
        <v>16</v>
      </c>
      <c r="H9" s="65">
        <f>VLOOKUP($A9,'Return Data'!$B$7:$R$1700,11,0)</f>
        <v>16.798400000000001</v>
      </c>
      <c r="I9" s="66">
        <f t="shared" si="2"/>
        <v>12</v>
      </c>
      <c r="J9" s="65">
        <f>VLOOKUP($A9,'Return Data'!$B$7:$R$1700,12,0)</f>
        <v>13.1257</v>
      </c>
      <c r="K9" s="66">
        <f t="shared" si="3"/>
        <v>11</v>
      </c>
      <c r="L9" s="65">
        <f>VLOOKUP($A9,'Return Data'!$B$7:$R$1700,13,0)</f>
        <v>14.3018</v>
      </c>
      <c r="M9" s="66">
        <f t="shared" si="4"/>
        <v>8</v>
      </c>
      <c r="N9" s="65">
        <f>VLOOKUP($A9,'Return Data'!$B$7:$R$1700,17,0)</f>
        <v>13.9594</v>
      </c>
      <c r="O9" s="66">
        <f t="shared" si="5"/>
        <v>12</v>
      </c>
      <c r="P9" s="65">
        <f>VLOOKUP($A9,'Return Data'!$B$7:$R$1700,14,0)</f>
        <v>8.8324999999999996</v>
      </c>
      <c r="Q9" s="66">
        <f t="shared" si="6"/>
        <v>13</v>
      </c>
      <c r="R9" s="65">
        <f>VLOOKUP($A9,'Return Data'!$B$7:$R$1700,16,0)</f>
        <v>8.577</v>
      </c>
      <c r="S9" s="67">
        <f t="shared" si="7"/>
        <v>23</v>
      </c>
    </row>
    <row r="10" spans="1:19" x14ac:dyDescent="0.3">
      <c r="A10" s="82" t="s">
        <v>1440</v>
      </c>
      <c r="B10" s="64">
        <f>VLOOKUP($A10,'Return Data'!$B$7:$R$1700,3,0)</f>
        <v>44015</v>
      </c>
      <c r="C10" s="65">
        <f>VLOOKUP($A10,'Return Data'!$B$7:$R$1700,4,0)</f>
        <v>34.845300000000002</v>
      </c>
      <c r="D10" s="65">
        <f>VLOOKUP($A10,'Return Data'!$B$7:$R$1700,9,0)</f>
        <v>10.974500000000001</v>
      </c>
      <c r="E10" s="66">
        <f t="shared" si="0"/>
        <v>8</v>
      </c>
      <c r="F10" s="65">
        <f>VLOOKUP($A10,'Return Data'!$B$7:$R$1700,10,0)</f>
        <v>18.7821</v>
      </c>
      <c r="G10" s="66">
        <f t="shared" si="1"/>
        <v>19</v>
      </c>
      <c r="H10" s="65">
        <f>VLOOKUP($A10,'Return Data'!$B$7:$R$1700,11,0)</f>
        <v>14.2178</v>
      </c>
      <c r="I10" s="66">
        <f t="shared" si="2"/>
        <v>20</v>
      </c>
      <c r="J10" s="65">
        <f>VLOOKUP($A10,'Return Data'!$B$7:$R$1700,12,0)</f>
        <v>10.913600000000001</v>
      </c>
      <c r="K10" s="66">
        <f t="shared" si="3"/>
        <v>19</v>
      </c>
      <c r="L10" s="65">
        <f>VLOOKUP($A10,'Return Data'!$B$7:$R$1700,13,0)</f>
        <v>10.8261</v>
      </c>
      <c r="M10" s="66">
        <f t="shared" si="4"/>
        <v>20</v>
      </c>
      <c r="N10" s="65">
        <f>VLOOKUP($A10,'Return Data'!$B$7:$R$1700,17,0)</f>
        <v>12.305</v>
      </c>
      <c r="O10" s="66">
        <f t="shared" si="5"/>
        <v>19</v>
      </c>
      <c r="P10" s="65">
        <f>VLOOKUP($A10,'Return Data'!$B$7:$R$1700,14,0)</f>
        <v>8.1216000000000008</v>
      </c>
      <c r="Q10" s="66">
        <f t="shared" si="6"/>
        <v>18</v>
      </c>
      <c r="R10" s="65">
        <f>VLOOKUP($A10,'Return Data'!$B$7:$R$1700,16,0)</f>
        <v>9.1902000000000008</v>
      </c>
      <c r="S10" s="67">
        <f t="shared" si="7"/>
        <v>17</v>
      </c>
    </row>
    <row r="11" spans="1:19" x14ac:dyDescent="0.3">
      <c r="A11" s="82" t="s">
        <v>1441</v>
      </c>
      <c r="B11" s="64">
        <f>VLOOKUP($A11,'Return Data'!$B$7:$R$1700,3,0)</f>
        <v>44015</v>
      </c>
      <c r="C11" s="65">
        <f>VLOOKUP($A11,'Return Data'!$B$7:$R$1700,4,0)</f>
        <v>61.264699999999998</v>
      </c>
      <c r="D11" s="65">
        <f>VLOOKUP($A11,'Return Data'!$B$7:$R$1700,9,0)</f>
        <v>9.4704999999999995</v>
      </c>
      <c r="E11" s="66">
        <f t="shared" si="0"/>
        <v>14</v>
      </c>
      <c r="F11" s="65">
        <f>VLOOKUP($A11,'Return Data'!$B$7:$R$1700,10,0)</f>
        <v>20.709399999999999</v>
      </c>
      <c r="G11" s="66">
        <f t="shared" si="1"/>
        <v>14</v>
      </c>
      <c r="H11" s="65">
        <f>VLOOKUP($A11,'Return Data'!$B$7:$R$1700,11,0)</f>
        <v>15.646699999999999</v>
      </c>
      <c r="I11" s="66">
        <f t="shared" si="2"/>
        <v>17</v>
      </c>
      <c r="J11" s="65">
        <f>VLOOKUP($A11,'Return Data'!$B$7:$R$1700,12,0)</f>
        <v>11.362299999999999</v>
      </c>
      <c r="K11" s="66">
        <f t="shared" si="3"/>
        <v>18</v>
      </c>
      <c r="L11" s="65">
        <f>VLOOKUP($A11,'Return Data'!$B$7:$R$1700,13,0)</f>
        <v>11.524900000000001</v>
      </c>
      <c r="M11" s="66">
        <f t="shared" si="4"/>
        <v>17</v>
      </c>
      <c r="N11" s="65">
        <f>VLOOKUP($A11,'Return Data'!$B$7:$R$1700,17,0)</f>
        <v>12.0181</v>
      </c>
      <c r="O11" s="66">
        <f t="shared" si="5"/>
        <v>20</v>
      </c>
      <c r="P11" s="65">
        <f>VLOOKUP($A11,'Return Data'!$B$7:$R$1700,14,0)</f>
        <v>7.8807999999999998</v>
      </c>
      <c r="Q11" s="66">
        <f t="shared" si="6"/>
        <v>19</v>
      </c>
      <c r="R11" s="65">
        <f>VLOOKUP($A11,'Return Data'!$B$7:$R$1700,16,0)</f>
        <v>9.7570999999999994</v>
      </c>
      <c r="S11" s="67">
        <f t="shared" si="7"/>
        <v>13</v>
      </c>
    </row>
    <row r="12" spans="1:19" x14ac:dyDescent="0.3">
      <c r="A12" s="82" t="s">
        <v>1443</v>
      </c>
      <c r="B12" s="64">
        <f>VLOOKUP($A12,'Return Data'!$B$7:$R$1700,3,0)</f>
        <v>44015</v>
      </c>
      <c r="C12" s="65">
        <f>VLOOKUP($A12,'Return Data'!$B$7:$R$1700,4,0)</f>
        <v>74.1995</v>
      </c>
      <c r="D12" s="65">
        <f>VLOOKUP($A12,'Return Data'!$B$7:$R$1700,9,0)</f>
        <v>8.7896999999999998</v>
      </c>
      <c r="E12" s="66">
        <f t="shared" si="0"/>
        <v>16</v>
      </c>
      <c r="F12" s="65">
        <f>VLOOKUP($A12,'Return Data'!$B$7:$R$1700,10,0)</f>
        <v>22.460799999999999</v>
      </c>
      <c r="G12" s="66">
        <f t="shared" si="1"/>
        <v>8</v>
      </c>
      <c r="H12" s="65">
        <f>VLOOKUP($A12,'Return Data'!$B$7:$R$1700,11,0)</f>
        <v>18.918800000000001</v>
      </c>
      <c r="I12" s="66">
        <f t="shared" si="2"/>
        <v>3</v>
      </c>
      <c r="J12" s="65">
        <f>VLOOKUP($A12,'Return Data'!$B$7:$R$1700,12,0)</f>
        <v>14.116400000000001</v>
      </c>
      <c r="K12" s="66">
        <f t="shared" si="3"/>
        <v>4</v>
      </c>
      <c r="L12" s="65">
        <f>VLOOKUP($A12,'Return Data'!$B$7:$R$1700,13,0)</f>
        <v>15.5305</v>
      </c>
      <c r="M12" s="66">
        <f t="shared" si="4"/>
        <v>2</v>
      </c>
      <c r="N12" s="65">
        <f>VLOOKUP($A12,'Return Data'!$B$7:$R$1700,17,0)</f>
        <v>15.0854</v>
      </c>
      <c r="O12" s="66">
        <f t="shared" si="5"/>
        <v>5</v>
      </c>
      <c r="P12" s="65">
        <f>VLOOKUP($A12,'Return Data'!$B$7:$R$1700,14,0)</f>
        <v>10.109500000000001</v>
      </c>
      <c r="Q12" s="66">
        <f t="shared" si="6"/>
        <v>6</v>
      </c>
      <c r="R12" s="65">
        <f>VLOOKUP($A12,'Return Data'!$B$7:$R$1700,16,0)</f>
        <v>9.5592000000000006</v>
      </c>
      <c r="S12" s="67">
        <f t="shared" si="7"/>
        <v>16</v>
      </c>
    </row>
    <row r="13" spans="1:19" x14ac:dyDescent="0.3">
      <c r="A13" s="82" t="s">
        <v>1445</v>
      </c>
      <c r="B13" s="64">
        <f>VLOOKUP($A13,'Return Data'!$B$7:$R$1700,3,0)</f>
        <v>44015</v>
      </c>
      <c r="C13" s="65">
        <f>VLOOKUP($A13,'Return Data'!$B$7:$R$1700,4,0)</f>
        <v>18.733000000000001</v>
      </c>
      <c r="D13" s="65">
        <f>VLOOKUP($A13,'Return Data'!$B$7:$R$1700,9,0)</f>
        <v>11.1555</v>
      </c>
      <c r="E13" s="66">
        <f t="shared" si="0"/>
        <v>7</v>
      </c>
      <c r="F13" s="65">
        <f>VLOOKUP($A13,'Return Data'!$B$7:$R$1700,10,0)</f>
        <v>20.509899999999998</v>
      </c>
      <c r="G13" s="66">
        <f t="shared" si="1"/>
        <v>15</v>
      </c>
      <c r="H13" s="65">
        <f>VLOOKUP($A13,'Return Data'!$B$7:$R$1700,11,0)</f>
        <v>16.863299999999999</v>
      </c>
      <c r="I13" s="66">
        <f t="shared" si="2"/>
        <v>11</v>
      </c>
      <c r="J13" s="65">
        <f>VLOOKUP($A13,'Return Data'!$B$7:$R$1700,12,0)</f>
        <v>11.642099999999999</v>
      </c>
      <c r="K13" s="66">
        <f t="shared" si="3"/>
        <v>16</v>
      </c>
      <c r="L13" s="65">
        <f>VLOOKUP($A13,'Return Data'!$B$7:$R$1700,13,0)</f>
        <v>11.920400000000001</v>
      </c>
      <c r="M13" s="66">
        <f t="shared" si="4"/>
        <v>16</v>
      </c>
      <c r="N13" s="65">
        <f>VLOOKUP($A13,'Return Data'!$B$7:$R$1700,17,0)</f>
        <v>13.207100000000001</v>
      </c>
      <c r="O13" s="66">
        <f t="shared" si="5"/>
        <v>14</v>
      </c>
      <c r="P13" s="65">
        <f>VLOOKUP($A13,'Return Data'!$B$7:$R$1700,14,0)</f>
        <v>9.9276999999999997</v>
      </c>
      <c r="Q13" s="66">
        <f t="shared" si="6"/>
        <v>7</v>
      </c>
      <c r="R13" s="65">
        <f>VLOOKUP($A13,'Return Data'!$B$7:$R$1700,16,0)</f>
        <v>10.323499999999999</v>
      </c>
      <c r="S13" s="67">
        <f t="shared" si="7"/>
        <v>9</v>
      </c>
    </row>
    <row r="14" spans="1:19" x14ac:dyDescent="0.3">
      <c r="A14" s="82" t="s">
        <v>1448</v>
      </c>
      <c r="B14" s="64">
        <f>VLOOKUP($A14,'Return Data'!$B$7:$R$1700,3,0)</f>
        <v>44015</v>
      </c>
      <c r="C14" s="65">
        <f>VLOOKUP($A14,'Return Data'!$B$7:$R$1700,4,0)</f>
        <v>50.131999999999998</v>
      </c>
      <c r="D14" s="65">
        <f>VLOOKUP($A14,'Return Data'!$B$7:$R$1700,9,0)</f>
        <v>5.1864999999999997</v>
      </c>
      <c r="E14" s="66">
        <f t="shared" si="0"/>
        <v>23</v>
      </c>
      <c r="F14" s="65">
        <f>VLOOKUP($A14,'Return Data'!$B$7:$R$1700,10,0)</f>
        <v>15.268700000000001</v>
      </c>
      <c r="G14" s="66">
        <f t="shared" si="1"/>
        <v>23</v>
      </c>
      <c r="H14" s="65">
        <f>VLOOKUP($A14,'Return Data'!$B$7:$R$1700,11,0)</f>
        <v>13.5656</v>
      </c>
      <c r="I14" s="66">
        <f t="shared" si="2"/>
        <v>21</v>
      </c>
      <c r="J14" s="65">
        <f>VLOOKUP($A14,'Return Data'!$B$7:$R$1700,12,0)</f>
        <v>10.4397</v>
      </c>
      <c r="K14" s="66">
        <f t="shared" si="3"/>
        <v>21</v>
      </c>
      <c r="L14" s="65">
        <f>VLOOKUP($A14,'Return Data'!$B$7:$R$1700,13,0)</f>
        <v>9.4247999999999994</v>
      </c>
      <c r="M14" s="66">
        <f t="shared" si="4"/>
        <v>23</v>
      </c>
      <c r="N14" s="65">
        <f>VLOOKUP($A14,'Return Data'!$B$7:$R$1700,17,0)</f>
        <v>11.7507</v>
      </c>
      <c r="O14" s="66">
        <f t="shared" si="5"/>
        <v>22</v>
      </c>
      <c r="P14" s="65">
        <f>VLOOKUP($A14,'Return Data'!$B$7:$R$1700,14,0)</f>
        <v>6.2438000000000002</v>
      </c>
      <c r="Q14" s="66">
        <f t="shared" si="6"/>
        <v>24</v>
      </c>
      <c r="R14" s="65">
        <f>VLOOKUP($A14,'Return Data'!$B$7:$R$1700,16,0)</f>
        <v>8.6868999999999996</v>
      </c>
      <c r="S14" s="67">
        <f t="shared" si="7"/>
        <v>22</v>
      </c>
    </row>
    <row r="15" spans="1:19" x14ac:dyDescent="0.3">
      <c r="A15" s="82" t="s">
        <v>1450</v>
      </c>
      <c r="B15" s="64">
        <f>VLOOKUP($A15,'Return Data'!$B$7:$R$1700,3,0)</f>
        <v>44015</v>
      </c>
      <c r="C15" s="65">
        <f>VLOOKUP($A15,'Return Data'!$B$7:$R$1700,4,0)</f>
        <v>43.854900000000001</v>
      </c>
      <c r="D15" s="65">
        <f>VLOOKUP($A15,'Return Data'!$B$7:$R$1700,9,0)</f>
        <v>13.7448</v>
      </c>
      <c r="E15" s="66">
        <f t="shared" si="0"/>
        <v>4</v>
      </c>
      <c r="F15" s="65">
        <f>VLOOKUP($A15,'Return Data'!$B$7:$R$1700,10,0)</f>
        <v>18.806000000000001</v>
      </c>
      <c r="G15" s="66">
        <f t="shared" si="1"/>
        <v>18</v>
      </c>
      <c r="H15" s="65">
        <f>VLOOKUP($A15,'Return Data'!$B$7:$R$1700,11,0)</f>
        <v>14.485900000000001</v>
      </c>
      <c r="I15" s="66">
        <f t="shared" si="2"/>
        <v>19</v>
      </c>
      <c r="J15" s="65">
        <f>VLOOKUP($A15,'Return Data'!$B$7:$R$1700,12,0)</f>
        <v>11.505800000000001</v>
      </c>
      <c r="K15" s="66">
        <f t="shared" si="3"/>
        <v>17</v>
      </c>
      <c r="L15" s="65">
        <f>VLOOKUP($A15,'Return Data'!$B$7:$R$1700,13,0)</f>
        <v>11.473800000000001</v>
      </c>
      <c r="M15" s="66">
        <f t="shared" si="4"/>
        <v>18</v>
      </c>
      <c r="N15" s="65">
        <f>VLOOKUP($A15,'Return Data'!$B$7:$R$1700,17,0)</f>
        <v>11.0671</v>
      </c>
      <c r="O15" s="66">
        <f t="shared" si="5"/>
        <v>24</v>
      </c>
      <c r="P15" s="65">
        <f>VLOOKUP($A15,'Return Data'!$B$7:$R$1700,14,0)</f>
        <v>7.3045</v>
      </c>
      <c r="Q15" s="66">
        <f t="shared" si="6"/>
        <v>22</v>
      </c>
      <c r="R15" s="65">
        <f>VLOOKUP($A15,'Return Data'!$B$7:$R$1700,16,0)</f>
        <v>9.0756999999999994</v>
      </c>
      <c r="S15" s="67">
        <f t="shared" si="7"/>
        <v>18</v>
      </c>
    </row>
    <row r="16" spans="1:19" x14ac:dyDescent="0.3">
      <c r="A16" s="82" t="s">
        <v>1452</v>
      </c>
      <c r="B16" s="64">
        <f>VLOOKUP($A16,'Return Data'!$B$7:$R$1700,3,0)</f>
        <v>44015</v>
      </c>
      <c r="C16" s="65">
        <f>VLOOKUP($A16,'Return Data'!$B$7:$R$1700,4,0)</f>
        <v>79.3369</v>
      </c>
      <c r="D16" s="65">
        <f>VLOOKUP($A16,'Return Data'!$B$7:$R$1700,9,0)</f>
        <v>9.1654999999999998</v>
      </c>
      <c r="E16" s="66">
        <f t="shared" si="0"/>
        <v>15</v>
      </c>
      <c r="F16" s="65">
        <f>VLOOKUP($A16,'Return Data'!$B$7:$R$1700,10,0)</f>
        <v>26.127300000000002</v>
      </c>
      <c r="G16" s="66">
        <f t="shared" si="1"/>
        <v>1</v>
      </c>
      <c r="H16" s="65">
        <f>VLOOKUP($A16,'Return Data'!$B$7:$R$1700,11,0)</f>
        <v>18.5749</v>
      </c>
      <c r="I16" s="66">
        <f t="shared" si="2"/>
        <v>4</v>
      </c>
      <c r="J16" s="65">
        <f>VLOOKUP($A16,'Return Data'!$B$7:$R$1700,12,0)</f>
        <v>14.3698</v>
      </c>
      <c r="K16" s="66">
        <f t="shared" si="3"/>
        <v>2</v>
      </c>
      <c r="L16" s="65">
        <f>VLOOKUP($A16,'Return Data'!$B$7:$R$1700,13,0)</f>
        <v>14.91</v>
      </c>
      <c r="M16" s="66">
        <f t="shared" si="4"/>
        <v>5</v>
      </c>
      <c r="N16" s="65">
        <f>VLOOKUP($A16,'Return Data'!$B$7:$R$1700,17,0)</f>
        <v>13.289899999999999</v>
      </c>
      <c r="O16" s="66">
        <f t="shared" si="5"/>
        <v>13</v>
      </c>
      <c r="P16" s="65">
        <f>VLOOKUP($A16,'Return Data'!$B$7:$R$1700,14,0)</f>
        <v>9.0624000000000002</v>
      </c>
      <c r="Q16" s="66">
        <f t="shared" si="6"/>
        <v>12</v>
      </c>
      <c r="R16" s="65">
        <f>VLOOKUP($A16,'Return Data'!$B$7:$R$1700,16,0)</f>
        <v>9.9297000000000004</v>
      </c>
      <c r="S16" s="67">
        <f t="shared" si="7"/>
        <v>12</v>
      </c>
    </row>
    <row r="17" spans="1:19" x14ac:dyDescent="0.3">
      <c r="A17" s="82" t="s">
        <v>1454</v>
      </c>
      <c r="B17" s="64">
        <f>VLOOKUP($A17,'Return Data'!$B$7:$R$1700,3,0)</f>
        <v>44015</v>
      </c>
      <c r="C17" s="65">
        <f>VLOOKUP($A17,'Return Data'!$B$7:$R$1700,4,0)</f>
        <v>17.749199999999998</v>
      </c>
      <c r="D17" s="65">
        <f>VLOOKUP($A17,'Return Data'!$B$7:$R$1700,9,0)</f>
        <v>8.1636000000000006</v>
      </c>
      <c r="E17" s="66">
        <f t="shared" si="0"/>
        <v>20</v>
      </c>
      <c r="F17" s="65">
        <f>VLOOKUP($A17,'Return Data'!$B$7:$R$1700,10,0)</f>
        <v>14.1713</v>
      </c>
      <c r="G17" s="66">
        <f t="shared" si="1"/>
        <v>24</v>
      </c>
      <c r="H17" s="65">
        <f>VLOOKUP($A17,'Return Data'!$B$7:$R$1700,11,0)</f>
        <v>12.946199999999999</v>
      </c>
      <c r="I17" s="66">
        <f t="shared" si="2"/>
        <v>24</v>
      </c>
      <c r="J17" s="65">
        <f>VLOOKUP($A17,'Return Data'!$B$7:$R$1700,12,0)</f>
        <v>10.176600000000001</v>
      </c>
      <c r="K17" s="66">
        <f t="shared" si="3"/>
        <v>23</v>
      </c>
      <c r="L17" s="65">
        <f>VLOOKUP($A17,'Return Data'!$B$7:$R$1700,13,0)</f>
        <v>9.2576000000000001</v>
      </c>
      <c r="M17" s="66">
        <f t="shared" si="4"/>
        <v>24</v>
      </c>
      <c r="N17" s="65">
        <f>VLOOKUP($A17,'Return Data'!$B$7:$R$1700,17,0)</f>
        <v>11.2074</v>
      </c>
      <c r="O17" s="66">
        <f t="shared" si="5"/>
        <v>23</v>
      </c>
      <c r="P17" s="65">
        <f>VLOOKUP($A17,'Return Data'!$B$7:$R$1700,14,0)</f>
        <v>6.3955000000000002</v>
      </c>
      <c r="Q17" s="66">
        <f t="shared" si="6"/>
        <v>23</v>
      </c>
      <c r="R17" s="65">
        <f>VLOOKUP($A17,'Return Data'!$B$7:$R$1700,16,0)</f>
        <v>7.8559000000000001</v>
      </c>
      <c r="S17" s="67">
        <f t="shared" si="7"/>
        <v>24</v>
      </c>
    </row>
    <row r="18" spans="1:19" x14ac:dyDescent="0.3">
      <c r="A18" s="82" t="s">
        <v>1455</v>
      </c>
      <c r="B18" s="64">
        <f>VLOOKUP($A18,'Return Data'!$B$7:$R$1700,3,0)</f>
        <v>44015</v>
      </c>
      <c r="C18" s="65">
        <f>VLOOKUP($A18,'Return Data'!$B$7:$R$1700,4,0)</f>
        <v>28.3263</v>
      </c>
      <c r="D18" s="65">
        <f>VLOOKUP($A18,'Return Data'!$B$7:$R$1700,9,0)</f>
        <v>17.798100000000002</v>
      </c>
      <c r="E18" s="66">
        <f t="shared" si="0"/>
        <v>1</v>
      </c>
      <c r="F18" s="65">
        <f>VLOOKUP($A18,'Return Data'!$B$7:$R$1700,10,0)</f>
        <v>25.464600000000001</v>
      </c>
      <c r="G18" s="66">
        <f t="shared" si="1"/>
        <v>4</v>
      </c>
      <c r="H18" s="65">
        <f>VLOOKUP($A18,'Return Data'!$B$7:$R$1700,11,0)</f>
        <v>19.802399999999999</v>
      </c>
      <c r="I18" s="66">
        <f t="shared" si="2"/>
        <v>1</v>
      </c>
      <c r="J18" s="65">
        <f>VLOOKUP($A18,'Return Data'!$B$7:$R$1700,12,0)</f>
        <v>16.166399999999999</v>
      </c>
      <c r="K18" s="66">
        <f t="shared" si="3"/>
        <v>1</v>
      </c>
      <c r="L18" s="65">
        <f>VLOOKUP($A18,'Return Data'!$B$7:$R$1700,13,0)</f>
        <v>16.0413</v>
      </c>
      <c r="M18" s="66">
        <f t="shared" si="4"/>
        <v>1</v>
      </c>
      <c r="N18" s="65">
        <f>VLOOKUP($A18,'Return Data'!$B$7:$R$1700,17,0)</f>
        <v>16.180700000000002</v>
      </c>
      <c r="O18" s="66">
        <f t="shared" si="5"/>
        <v>2</v>
      </c>
      <c r="P18" s="65">
        <f>VLOOKUP($A18,'Return Data'!$B$7:$R$1700,14,0)</f>
        <v>10.506</v>
      </c>
      <c r="Q18" s="66">
        <f t="shared" si="6"/>
        <v>4</v>
      </c>
      <c r="R18" s="65">
        <f>VLOOKUP($A18,'Return Data'!$B$7:$R$1700,16,0)</f>
        <v>10.773099999999999</v>
      </c>
      <c r="S18" s="67">
        <f t="shared" si="7"/>
        <v>6</v>
      </c>
    </row>
    <row r="19" spans="1:19" x14ac:dyDescent="0.3">
      <c r="A19" s="82" t="s">
        <v>1458</v>
      </c>
      <c r="B19" s="64">
        <f>VLOOKUP($A19,'Return Data'!$B$7:$R$1700,3,0)</f>
        <v>44015</v>
      </c>
      <c r="C19" s="65">
        <f>VLOOKUP($A19,'Return Data'!$B$7:$R$1700,4,0)</f>
        <v>2372.6025</v>
      </c>
      <c r="D19" s="65">
        <f>VLOOKUP($A19,'Return Data'!$B$7:$R$1700,9,0)</f>
        <v>10.388400000000001</v>
      </c>
      <c r="E19" s="66">
        <f t="shared" si="0"/>
        <v>10</v>
      </c>
      <c r="F19" s="65">
        <f>VLOOKUP($A19,'Return Data'!$B$7:$R$1700,10,0)</f>
        <v>17.890499999999999</v>
      </c>
      <c r="G19" s="66">
        <f t="shared" si="1"/>
        <v>21</v>
      </c>
      <c r="H19" s="65">
        <f>VLOOKUP($A19,'Return Data'!$B$7:$R$1700,11,0)</f>
        <v>13.230499999999999</v>
      </c>
      <c r="I19" s="66">
        <f t="shared" si="2"/>
        <v>22</v>
      </c>
      <c r="J19" s="65">
        <f>VLOOKUP($A19,'Return Data'!$B$7:$R$1700,12,0)</f>
        <v>9.6030999999999995</v>
      </c>
      <c r="K19" s="66">
        <f t="shared" si="3"/>
        <v>24</v>
      </c>
      <c r="L19" s="65">
        <f>VLOOKUP($A19,'Return Data'!$B$7:$R$1700,13,0)</f>
        <v>10.2133</v>
      </c>
      <c r="M19" s="66">
        <f t="shared" si="4"/>
        <v>21</v>
      </c>
      <c r="N19" s="65">
        <f>VLOOKUP($A19,'Return Data'!$B$7:$R$1700,17,0)</f>
        <v>12.321400000000001</v>
      </c>
      <c r="O19" s="66">
        <f t="shared" si="5"/>
        <v>18</v>
      </c>
      <c r="P19" s="65">
        <f>VLOOKUP($A19,'Return Data'!$B$7:$R$1700,14,0)</f>
        <v>7.4984999999999999</v>
      </c>
      <c r="Q19" s="66">
        <f t="shared" si="6"/>
        <v>21</v>
      </c>
      <c r="R19" s="65">
        <f>VLOOKUP($A19,'Return Data'!$B$7:$R$1700,16,0)</f>
        <v>8.9687999999999999</v>
      </c>
      <c r="S19" s="67">
        <f t="shared" si="7"/>
        <v>20</v>
      </c>
    </row>
    <row r="20" spans="1:19" x14ac:dyDescent="0.3">
      <c r="A20" s="82" t="s">
        <v>1459</v>
      </c>
      <c r="B20" s="64">
        <f>VLOOKUP($A20,'Return Data'!$B$7:$R$1700,3,0)</f>
        <v>44015</v>
      </c>
      <c r="C20" s="65">
        <f>VLOOKUP($A20,'Return Data'!$B$7:$R$1700,4,0)</f>
        <v>81.628</v>
      </c>
      <c r="D20" s="65">
        <f>VLOOKUP($A20,'Return Data'!$B$7:$R$1700,9,0)</f>
        <v>7.4019000000000004</v>
      </c>
      <c r="E20" s="66">
        <f t="shared" si="0"/>
        <v>22</v>
      </c>
      <c r="F20" s="65">
        <f>VLOOKUP($A20,'Return Data'!$B$7:$R$1700,10,0)</f>
        <v>22.128900000000002</v>
      </c>
      <c r="G20" s="66">
        <f t="shared" si="1"/>
        <v>9</v>
      </c>
      <c r="H20" s="65">
        <f>VLOOKUP($A20,'Return Data'!$B$7:$R$1700,11,0)</f>
        <v>19.0991</v>
      </c>
      <c r="I20" s="66">
        <f t="shared" si="2"/>
        <v>2</v>
      </c>
      <c r="J20" s="65">
        <f>VLOOKUP($A20,'Return Data'!$B$7:$R$1700,12,0)</f>
        <v>13.656000000000001</v>
      </c>
      <c r="K20" s="66">
        <f t="shared" si="3"/>
        <v>9</v>
      </c>
      <c r="L20" s="65">
        <f>VLOOKUP($A20,'Return Data'!$B$7:$R$1700,13,0)</f>
        <v>13.924799999999999</v>
      </c>
      <c r="M20" s="66">
        <f t="shared" si="4"/>
        <v>10</v>
      </c>
      <c r="N20" s="65">
        <f>VLOOKUP($A20,'Return Data'!$B$7:$R$1700,17,0)</f>
        <v>14.0855</v>
      </c>
      <c r="O20" s="66">
        <f t="shared" si="5"/>
        <v>8</v>
      </c>
      <c r="P20" s="65">
        <f>VLOOKUP($A20,'Return Data'!$B$7:$R$1700,14,0)</f>
        <v>9.1751000000000005</v>
      </c>
      <c r="Q20" s="66">
        <f t="shared" si="6"/>
        <v>11</v>
      </c>
      <c r="R20" s="65">
        <f>VLOOKUP($A20,'Return Data'!$B$7:$R$1700,16,0)</f>
        <v>9.6954999999999991</v>
      </c>
      <c r="S20" s="67">
        <f t="shared" si="7"/>
        <v>15</v>
      </c>
    </row>
    <row r="21" spans="1:19" x14ac:dyDescent="0.3">
      <c r="A21" s="82" t="s">
        <v>1461</v>
      </c>
      <c r="B21" s="64">
        <f>VLOOKUP($A21,'Return Data'!$B$7:$R$1700,3,0)</f>
        <v>44015</v>
      </c>
      <c r="C21" s="65">
        <f>VLOOKUP($A21,'Return Data'!$B$7:$R$1700,4,0)</f>
        <v>56.933500000000002</v>
      </c>
      <c r="D21" s="65">
        <f>VLOOKUP($A21,'Return Data'!$B$7:$R$1700,9,0)</f>
        <v>14.0815</v>
      </c>
      <c r="E21" s="66">
        <f t="shared" si="0"/>
        <v>2</v>
      </c>
      <c r="F21" s="65">
        <f>VLOOKUP($A21,'Return Data'!$B$7:$R$1700,10,0)</f>
        <v>21.1708</v>
      </c>
      <c r="G21" s="66">
        <f t="shared" si="1"/>
        <v>12</v>
      </c>
      <c r="H21" s="65">
        <f>VLOOKUP($A21,'Return Data'!$B$7:$R$1700,11,0)</f>
        <v>16.1434</v>
      </c>
      <c r="I21" s="66">
        <f t="shared" si="2"/>
        <v>14</v>
      </c>
      <c r="J21" s="65">
        <f>VLOOKUP($A21,'Return Data'!$B$7:$R$1700,12,0)</f>
        <v>12.5944</v>
      </c>
      <c r="K21" s="66">
        <f t="shared" si="3"/>
        <v>12</v>
      </c>
      <c r="L21" s="65">
        <f>VLOOKUP($A21,'Return Data'!$B$7:$R$1700,13,0)</f>
        <v>12.385300000000001</v>
      </c>
      <c r="M21" s="66">
        <f t="shared" si="4"/>
        <v>15</v>
      </c>
      <c r="N21" s="65">
        <f>VLOOKUP($A21,'Return Data'!$B$7:$R$1700,17,0)</f>
        <v>12.527200000000001</v>
      </c>
      <c r="O21" s="66">
        <f t="shared" si="5"/>
        <v>17</v>
      </c>
      <c r="P21" s="65">
        <f>VLOOKUP($A21,'Return Data'!$B$7:$R$1700,14,0)</f>
        <v>8.7043999999999997</v>
      </c>
      <c r="Q21" s="66">
        <f t="shared" si="6"/>
        <v>15</v>
      </c>
      <c r="R21" s="65">
        <f>VLOOKUP($A21,'Return Data'!$B$7:$R$1700,16,0)</f>
        <v>10.6608</v>
      </c>
      <c r="S21" s="67">
        <f t="shared" si="7"/>
        <v>7</v>
      </c>
    </row>
    <row r="22" spans="1:19" x14ac:dyDescent="0.3">
      <c r="A22" s="82" t="s">
        <v>1463</v>
      </c>
      <c r="B22" s="64">
        <f>VLOOKUP($A22,'Return Data'!$B$7:$R$1700,3,0)</f>
        <v>44015</v>
      </c>
      <c r="C22" s="65">
        <f>VLOOKUP($A22,'Return Data'!$B$7:$R$1700,4,0)</f>
        <v>49.889000000000003</v>
      </c>
      <c r="D22" s="65">
        <f>VLOOKUP($A22,'Return Data'!$B$7:$R$1700,9,0)</f>
        <v>13.63</v>
      </c>
      <c r="E22" s="66">
        <f t="shared" si="0"/>
        <v>5</v>
      </c>
      <c r="F22" s="65">
        <f>VLOOKUP($A22,'Return Data'!$B$7:$R$1700,10,0)</f>
        <v>19.452500000000001</v>
      </c>
      <c r="G22" s="66">
        <f t="shared" si="1"/>
        <v>17</v>
      </c>
      <c r="H22" s="65">
        <f>VLOOKUP($A22,'Return Data'!$B$7:$R$1700,11,0)</f>
        <v>16.1341</v>
      </c>
      <c r="I22" s="66">
        <f t="shared" si="2"/>
        <v>15</v>
      </c>
      <c r="J22" s="65">
        <f>VLOOKUP($A22,'Return Data'!$B$7:$R$1700,12,0)</f>
        <v>12.484400000000001</v>
      </c>
      <c r="K22" s="66">
        <f t="shared" si="3"/>
        <v>13</v>
      </c>
      <c r="L22" s="65">
        <f>VLOOKUP($A22,'Return Data'!$B$7:$R$1700,13,0)</f>
        <v>13.167400000000001</v>
      </c>
      <c r="M22" s="66">
        <f t="shared" si="4"/>
        <v>13</v>
      </c>
      <c r="N22" s="65">
        <f>VLOOKUP($A22,'Return Data'!$B$7:$R$1700,17,0)</f>
        <v>13.9755</v>
      </c>
      <c r="O22" s="66">
        <f t="shared" si="5"/>
        <v>11</v>
      </c>
      <c r="P22" s="65">
        <f>VLOOKUP($A22,'Return Data'!$B$7:$R$1700,14,0)</f>
        <v>9.3664000000000005</v>
      </c>
      <c r="Q22" s="66">
        <f t="shared" si="6"/>
        <v>8</v>
      </c>
      <c r="R22" s="65">
        <f>VLOOKUP($A22,'Return Data'!$B$7:$R$1700,16,0)</f>
        <v>8.9863999999999997</v>
      </c>
      <c r="S22" s="67">
        <f t="shared" si="7"/>
        <v>19</v>
      </c>
    </row>
    <row r="23" spans="1:19" x14ac:dyDescent="0.3">
      <c r="A23" s="82" t="s">
        <v>1466</v>
      </c>
      <c r="B23" s="64">
        <f>VLOOKUP($A23,'Return Data'!$B$7:$R$1700,3,0)</f>
        <v>44015</v>
      </c>
      <c r="C23" s="65">
        <f>VLOOKUP($A23,'Return Data'!$B$7:$R$1700,4,0)</f>
        <v>32.0762</v>
      </c>
      <c r="D23" s="65">
        <f>VLOOKUP($A23,'Return Data'!$B$7:$R$1700,9,0)</f>
        <v>13.767300000000001</v>
      </c>
      <c r="E23" s="66">
        <f t="shared" si="0"/>
        <v>3</v>
      </c>
      <c r="F23" s="65">
        <f>VLOOKUP($A23,'Return Data'!$B$7:$R$1700,10,0)</f>
        <v>21.9405</v>
      </c>
      <c r="G23" s="66">
        <f t="shared" si="1"/>
        <v>10</v>
      </c>
      <c r="H23" s="65">
        <f>VLOOKUP($A23,'Return Data'!$B$7:$R$1700,11,0)</f>
        <v>17.0976</v>
      </c>
      <c r="I23" s="66">
        <f t="shared" si="2"/>
        <v>10</v>
      </c>
      <c r="J23" s="65">
        <f>VLOOKUP($A23,'Return Data'!$B$7:$R$1700,12,0)</f>
        <v>13.767200000000001</v>
      </c>
      <c r="K23" s="66">
        <f t="shared" si="3"/>
        <v>8</v>
      </c>
      <c r="L23" s="65">
        <f>VLOOKUP($A23,'Return Data'!$B$7:$R$1700,13,0)</f>
        <v>14.344099999999999</v>
      </c>
      <c r="M23" s="66">
        <f t="shared" si="4"/>
        <v>7</v>
      </c>
      <c r="N23" s="65">
        <f>VLOOKUP($A23,'Return Data'!$B$7:$R$1700,17,0)</f>
        <v>15.132199999999999</v>
      </c>
      <c r="O23" s="66">
        <f t="shared" si="5"/>
        <v>4</v>
      </c>
      <c r="P23" s="65">
        <f>VLOOKUP($A23,'Return Data'!$B$7:$R$1700,14,0)</f>
        <v>10.4657</v>
      </c>
      <c r="Q23" s="66">
        <f t="shared" si="6"/>
        <v>5</v>
      </c>
      <c r="R23" s="65">
        <f>VLOOKUP($A23,'Return Data'!$B$7:$R$1700,16,0)</f>
        <v>11.7333</v>
      </c>
      <c r="S23" s="67">
        <f t="shared" si="7"/>
        <v>1</v>
      </c>
    </row>
    <row r="24" spans="1:19" x14ac:dyDescent="0.3">
      <c r="A24" s="82" t="s">
        <v>1468</v>
      </c>
      <c r="B24" s="64">
        <f>VLOOKUP($A24,'Return Data'!$B$7:$R$1700,3,0)</f>
        <v>44015</v>
      </c>
      <c r="C24" s="65">
        <f>VLOOKUP($A24,'Return Data'!$B$7:$R$1700,4,0)</f>
        <v>23.940200000000001</v>
      </c>
      <c r="D24" s="65">
        <f>VLOOKUP($A24,'Return Data'!$B$7:$R$1700,9,0)</f>
        <v>8.2220999999999993</v>
      </c>
      <c r="E24" s="66">
        <f t="shared" si="0"/>
        <v>19</v>
      </c>
      <c r="F24" s="65">
        <f>VLOOKUP($A24,'Return Data'!$B$7:$R$1700,10,0)</f>
        <v>17.444400000000002</v>
      </c>
      <c r="G24" s="66">
        <f t="shared" si="1"/>
        <v>22</v>
      </c>
      <c r="H24" s="65">
        <f>VLOOKUP($A24,'Return Data'!$B$7:$R$1700,11,0)</f>
        <v>12.954599999999999</v>
      </c>
      <c r="I24" s="66">
        <f t="shared" si="2"/>
        <v>23</v>
      </c>
      <c r="J24" s="65">
        <f>VLOOKUP($A24,'Return Data'!$B$7:$R$1700,12,0)</f>
        <v>10.346399999999999</v>
      </c>
      <c r="K24" s="66">
        <f t="shared" si="3"/>
        <v>22</v>
      </c>
      <c r="L24" s="65">
        <f>VLOOKUP($A24,'Return Data'!$B$7:$R$1700,13,0)</f>
        <v>10.1389</v>
      </c>
      <c r="M24" s="66">
        <f t="shared" si="4"/>
        <v>22</v>
      </c>
      <c r="N24" s="65">
        <f>VLOOKUP($A24,'Return Data'!$B$7:$R$1700,17,0)</f>
        <v>11.776899999999999</v>
      </c>
      <c r="O24" s="66">
        <f t="shared" si="5"/>
        <v>21</v>
      </c>
      <c r="P24" s="65">
        <f>VLOOKUP($A24,'Return Data'!$B$7:$R$1700,14,0)</f>
        <v>8.5</v>
      </c>
      <c r="Q24" s="66">
        <f t="shared" si="6"/>
        <v>17</v>
      </c>
      <c r="R24" s="65">
        <f>VLOOKUP($A24,'Return Data'!$B$7:$R$1700,16,0)</f>
        <v>8.8333999999999993</v>
      </c>
      <c r="S24" s="67">
        <f t="shared" si="7"/>
        <v>21</v>
      </c>
    </row>
    <row r="25" spans="1:19" x14ac:dyDescent="0.3">
      <c r="A25" s="82" t="s">
        <v>1469</v>
      </c>
      <c r="B25" s="64">
        <f>VLOOKUP($A25,'Return Data'!$B$7:$R$1700,3,0)</f>
        <v>44015</v>
      </c>
      <c r="C25" s="65">
        <f>VLOOKUP($A25,'Return Data'!$B$7:$R$1700,4,0)</f>
        <v>50.725200000000001</v>
      </c>
      <c r="D25" s="65">
        <f>VLOOKUP($A25,'Return Data'!$B$7:$R$1700,9,0)</f>
        <v>8.4654000000000007</v>
      </c>
      <c r="E25" s="66">
        <f t="shared" si="0"/>
        <v>17</v>
      </c>
      <c r="F25" s="65">
        <f>VLOOKUP($A25,'Return Data'!$B$7:$R$1700,10,0)</f>
        <v>21.542300000000001</v>
      </c>
      <c r="G25" s="66">
        <f t="shared" si="1"/>
        <v>11</v>
      </c>
      <c r="H25" s="65">
        <f>VLOOKUP($A25,'Return Data'!$B$7:$R$1700,11,0)</f>
        <v>17.228100000000001</v>
      </c>
      <c r="I25" s="66">
        <f t="shared" si="2"/>
        <v>9</v>
      </c>
      <c r="J25" s="65">
        <f>VLOOKUP($A25,'Return Data'!$B$7:$R$1700,12,0)</f>
        <v>14.035500000000001</v>
      </c>
      <c r="K25" s="66">
        <f t="shared" si="3"/>
        <v>5</v>
      </c>
      <c r="L25" s="65">
        <f>VLOOKUP($A25,'Return Data'!$B$7:$R$1700,13,0)</f>
        <v>14.1173</v>
      </c>
      <c r="M25" s="66">
        <f t="shared" si="4"/>
        <v>9</v>
      </c>
      <c r="N25" s="65">
        <f>VLOOKUP($A25,'Return Data'!$B$7:$R$1700,17,0)</f>
        <v>14.142799999999999</v>
      </c>
      <c r="O25" s="66">
        <f t="shared" si="5"/>
        <v>7</v>
      </c>
      <c r="P25" s="65">
        <f>VLOOKUP($A25,'Return Data'!$B$7:$R$1700,14,0)</f>
        <v>9.2745999999999995</v>
      </c>
      <c r="Q25" s="66">
        <f t="shared" si="6"/>
        <v>9</v>
      </c>
      <c r="R25" s="65">
        <f>VLOOKUP($A25,'Return Data'!$B$7:$R$1700,16,0)</f>
        <v>11.0366</v>
      </c>
      <c r="S25" s="67">
        <f t="shared" si="7"/>
        <v>4</v>
      </c>
    </row>
    <row r="26" spans="1:19" x14ac:dyDescent="0.3">
      <c r="A26" s="82" t="s">
        <v>1471</v>
      </c>
      <c r="B26" s="64">
        <f>VLOOKUP($A26,'Return Data'!$B$7:$R$1700,3,0)</f>
        <v>44015</v>
      </c>
      <c r="C26" s="65">
        <f>VLOOKUP($A26,'Return Data'!$B$7:$R$1700,4,0)</f>
        <v>65.191699999999997</v>
      </c>
      <c r="D26" s="65">
        <f>VLOOKUP($A26,'Return Data'!$B$7:$R$1700,9,0)</f>
        <v>10.9445</v>
      </c>
      <c r="E26" s="66">
        <f t="shared" si="0"/>
        <v>9</v>
      </c>
      <c r="F26" s="65">
        <f>VLOOKUP($A26,'Return Data'!$B$7:$R$1700,10,0)</f>
        <v>18.7514</v>
      </c>
      <c r="G26" s="66">
        <f t="shared" si="1"/>
        <v>20</v>
      </c>
      <c r="H26" s="65">
        <f>VLOOKUP($A26,'Return Data'!$B$7:$R$1700,11,0)</f>
        <v>14.542299999999999</v>
      </c>
      <c r="I26" s="66">
        <f t="shared" si="2"/>
        <v>18</v>
      </c>
      <c r="J26" s="65">
        <f>VLOOKUP($A26,'Return Data'!$B$7:$R$1700,12,0)</f>
        <v>10.68</v>
      </c>
      <c r="K26" s="66">
        <f t="shared" si="3"/>
        <v>20</v>
      </c>
      <c r="L26" s="65">
        <f>VLOOKUP($A26,'Return Data'!$B$7:$R$1700,13,0)</f>
        <v>11.016999999999999</v>
      </c>
      <c r="M26" s="66">
        <f t="shared" si="4"/>
        <v>19</v>
      </c>
      <c r="N26" s="65">
        <f>VLOOKUP($A26,'Return Data'!$B$7:$R$1700,17,0)</f>
        <v>13.0252</v>
      </c>
      <c r="O26" s="66">
        <f t="shared" si="5"/>
        <v>15</v>
      </c>
      <c r="P26" s="65">
        <f>VLOOKUP($A26,'Return Data'!$B$7:$R$1700,14,0)</f>
        <v>7.7892000000000001</v>
      </c>
      <c r="Q26" s="66">
        <f t="shared" si="6"/>
        <v>20</v>
      </c>
      <c r="R26" s="65">
        <f>VLOOKUP($A26,'Return Data'!$B$7:$R$1700,16,0)</f>
        <v>9.7067999999999994</v>
      </c>
      <c r="S26" s="67">
        <f t="shared" si="7"/>
        <v>14</v>
      </c>
    </row>
    <row r="27" spans="1:19" x14ac:dyDescent="0.3">
      <c r="A27" s="82" t="s">
        <v>1473</v>
      </c>
      <c r="B27" s="64">
        <f>VLOOKUP($A27,'Return Data'!$B$7:$R$1700,3,0)</f>
        <v>44015</v>
      </c>
      <c r="C27" s="65">
        <f>VLOOKUP($A27,'Return Data'!$B$7:$R$1700,4,0)</f>
        <v>49.535400000000003</v>
      </c>
      <c r="D27" s="65">
        <f>VLOOKUP($A27,'Return Data'!$B$7:$R$1700,9,0)</f>
        <v>9.9396000000000004</v>
      </c>
      <c r="E27" s="66">
        <f t="shared" si="0"/>
        <v>11</v>
      </c>
      <c r="F27" s="65">
        <f>VLOOKUP($A27,'Return Data'!$B$7:$R$1700,10,0)</f>
        <v>25.6266</v>
      </c>
      <c r="G27" s="66">
        <f t="shared" si="1"/>
        <v>3</v>
      </c>
      <c r="H27" s="65">
        <f>VLOOKUP($A27,'Return Data'!$B$7:$R$1700,11,0)</f>
        <v>16.4419</v>
      </c>
      <c r="I27" s="66">
        <f t="shared" si="2"/>
        <v>13</v>
      </c>
      <c r="J27" s="65">
        <f>VLOOKUP($A27,'Return Data'!$B$7:$R$1700,12,0)</f>
        <v>12.233000000000001</v>
      </c>
      <c r="K27" s="66">
        <f t="shared" si="3"/>
        <v>14</v>
      </c>
      <c r="L27" s="65">
        <f>VLOOKUP($A27,'Return Data'!$B$7:$R$1700,13,0)</f>
        <v>12.8721</v>
      </c>
      <c r="M27" s="66">
        <f t="shared" si="4"/>
        <v>14</v>
      </c>
      <c r="N27" s="65">
        <f>VLOOKUP($A27,'Return Data'!$B$7:$R$1700,17,0)</f>
        <v>13.0153</v>
      </c>
      <c r="O27" s="66">
        <f t="shared" si="5"/>
        <v>16</v>
      </c>
      <c r="P27" s="65">
        <f>VLOOKUP($A27,'Return Data'!$B$7:$R$1700,14,0)</f>
        <v>8.7790999999999997</v>
      </c>
      <c r="Q27" s="66">
        <f t="shared" si="6"/>
        <v>14</v>
      </c>
      <c r="R27" s="65">
        <f>VLOOKUP($A27,'Return Data'!$B$7:$R$1700,16,0)</f>
        <v>10.2354</v>
      </c>
      <c r="S27" s="67">
        <f t="shared" si="7"/>
        <v>10</v>
      </c>
    </row>
    <row r="28" spans="1:19" x14ac:dyDescent="0.3">
      <c r="A28" s="82" t="s">
        <v>885</v>
      </c>
      <c r="B28" s="64">
        <f>VLOOKUP($A28,'Return Data'!$B$7:$R$1700,3,0)</f>
        <v>44015</v>
      </c>
      <c r="C28" s="65">
        <f>VLOOKUP($A28,'Return Data'!$B$7:$R$1700,4,0)</f>
        <v>17.430800000000001</v>
      </c>
      <c r="D28" s="65">
        <f>VLOOKUP($A28,'Return Data'!$B$7:$R$1700,9,0)</f>
        <v>8.4552999999999994</v>
      </c>
      <c r="E28" s="66">
        <f t="shared" si="0"/>
        <v>18</v>
      </c>
      <c r="F28" s="65">
        <f>VLOOKUP($A28,'Return Data'!$B$7:$R$1700,10,0)</f>
        <v>24.054300000000001</v>
      </c>
      <c r="G28" s="66">
        <f t="shared" si="1"/>
        <v>7</v>
      </c>
      <c r="H28" s="65">
        <f>VLOOKUP($A28,'Return Data'!$B$7:$R$1700,11,0)</f>
        <v>17.72</v>
      </c>
      <c r="I28" s="66">
        <f t="shared" si="2"/>
        <v>7</v>
      </c>
      <c r="J28" s="65">
        <f>VLOOKUP($A28,'Return Data'!$B$7:$R$1700,12,0)</f>
        <v>13.837899999999999</v>
      </c>
      <c r="K28" s="66">
        <f t="shared" si="3"/>
        <v>7</v>
      </c>
      <c r="L28" s="65">
        <f>VLOOKUP($A28,'Return Data'!$B$7:$R$1700,13,0)</f>
        <v>14.357799999999999</v>
      </c>
      <c r="M28" s="66">
        <f t="shared" si="4"/>
        <v>6</v>
      </c>
      <c r="N28" s="65">
        <f>VLOOKUP($A28,'Return Data'!$B$7:$R$1700,17,0)</f>
        <v>14.0625</v>
      </c>
      <c r="O28" s="66">
        <f t="shared" si="5"/>
        <v>10</v>
      </c>
      <c r="P28" s="65">
        <f>VLOOKUP($A28,'Return Data'!$B$7:$R$1700,14,0)</f>
        <v>8.5105000000000004</v>
      </c>
      <c r="Q28" s="66">
        <f t="shared" si="6"/>
        <v>16</v>
      </c>
      <c r="R28" s="65">
        <f>VLOOKUP($A28,'Return Data'!$B$7:$R$1700,16,0)</f>
        <v>10.104200000000001</v>
      </c>
      <c r="S28" s="67">
        <f t="shared" si="7"/>
        <v>11</v>
      </c>
    </row>
    <row r="29" spans="1:19" x14ac:dyDescent="0.3">
      <c r="A29" s="82" t="s">
        <v>888</v>
      </c>
      <c r="B29" s="64">
        <f>VLOOKUP($A29,'Return Data'!$B$7:$R$1700,3,0)</f>
        <v>44015</v>
      </c>
      <c r="C29" s="65">
        <f>VLOOKUP($A29,'Return Data'!$B$7:$R$1700,4,0)</f>
        <v>18.724299999999999</v>
      </c>
      <c r="D29" s="65">
        <f>VLOOKUP($A29,'Return Data'!$B$7:$R$1700,9,0)</f>
        <v>7.7817999999999996</v>
      </c>
      <c r="E29" s="66">
        <f t="shared" si="0"/>
        <v>21</v>
      </c>
      <c r="F29" s="65">
        <f>VLOOKUP($A29,'Return Data'!$B$7:$R$1700,10,0)</f>
        <v>24.442599999999999</v>
      </c>
      <c r="G29" s="66">
        <f t="shared" si="1"/>
        <v>6</v>
      </c>
      <c r="H29" s="65">
        <f>VLOOKUP($A29,'Return Data'!$B$7:$R$1700,11,0)</f>
        <v>18.3994</v>
      </c>
      <c r="I29" s="66">
        <f t="shared" si="2"/>
        <v>5</v>
      </c>
      <c r="J29" s="65">
        <f>VLOOKUP($A29,'Return Data'!$B$7:$R$1700,12,0)</f>
        <v>14.0182</v>
      </c>
      <c r="K29" s="66">
        <f t="shared" si="3"/>
        <v>6</v>
      </c>
      <c r="L29" s="65">
        <f>VLOOKUP($A29,'Return Data'!$B$7:$R$1700,13,0)</f>
        <v>15.3527</v>
      </c>
      <c r="M29" s="66">
        <f t="shared" si="4"/>
        <v>3</v>
      </c>
      <c r="N29" s="65">
        <f>VLOOKUP($A29,'Return Data'!$B$7:$R$1700,17,0)</f>
        <v>15.726800000000001</v>
      </c>
      <c r="O29" s="66">
        <f t="shared" si="5"/>
        <v>3</v>
      </c>
      <c r="P29" s="65">
        <f>VLOOKUP($A29,'Return Data'!$B$7:$R$1700,14,0)</f>
        <v>10.9079</v>
      </c>
      <c r="Q29" s="66">
        <f t="shared" si="6"/>
        <v>3</v>
      </c>
      <c r="R29" s="65">
        <f>VLOOKUP($A29,'Return Data'!$B$7:$R$1700,16,0)</f>
        <v>11.398099999999999</v>
      </c>
      <c r="S29" s="67">
        <f t="shared" si="7"/>
        <v>2</v>
      </c>
    </row>
    <row r="30" spans="1:19" x14ac:dyDescent="0.3">
      <c r="A30" s="82" t="s">
        <v>889</v>
      </c>
      <c r="B30" s="64">
        <f>VLOOKUP($A30,'Return Data'!$B$7:$R$1700,3,0)</f>
        <v>44015</v>
      </c>
      <c r="C30" s="65">
        <f>VLOOKUP($A30,'Return Data'!$B$7:$R$1700,4,0)</f>
        <v>35.078499999999998</v>
      </c>
      <c r="D30" s="65">
        <f>VLOOKUP($A30,'Return Data'!$B$7:$R$1700,9,0)</f>
        <v>11.533200000000001</v>
      </c>
      <c r="E30" s="66">
        <f t="shared" si="0"/>
        <v>6</v>
      </c>
      <c r="F30" s="65">
        <f>VLOOKUP($A30,'Return Data'!$B$7:$R$1700,10,0)</f>
        <v>24.4803</v>
      </c>
      <c r="G30" s="66">
        <f t="shared" si="1"/>
        <v>5</v>
      </c>
      <c r="H30" s="65">
        <f>VLOOKUP($A30,'Return Data'!$B$7:$R$1700,11,0)</f>
        <v>18.0319</v>
      </c>
      <c r="I30" s="66">
        <f t="shared" si="2"/>
        <v>6</v>
      </c>
      <c r="J30" s="65">
        <f>VLOOKUP($A30,'Return Data'!$B$7:$R$1700,12,0)</f>
        <v>14.2643</v>
      </c>
      <c r="K30" s="66">
        <f t="shared" si="3"/>
        <v>3</v>
      </c>
      <c r="L30" s="65">
        <f>VLOOKUP($A30,'Return Data'!$B$7:$R$1700,13,0)</f>
        <v>14.985099999999999</v>
      </c>
      <c r="M30" s="66">
        <f t="shared" si="4"/>
        <v>4</v>
      </c>
      <c r="N30" s="65">
        <f>VLOOKUP($A30,'Return Data'!$B$7:$R$1700,17,0)</f>
        <v>17.099299999999999</v>
      </c>
      <c r="O30" s="66">
        <f t="shared" si="5"/>
        <v>1</v>
      </c>
      <c r="P30" s="65">
        <f>VLOOKUP($A30,'Return Data'!$B$7:$R$1700,14,0)</f>
        <v>12.674099999999999</v>
      </c>
      <c r="Q30" s="66">
        <f t="shared" si="6"/>
        <v>1</v>
      </c>
      <c r="R30" s="65">
        <f>VLOOKUP($A30,'Return Data'!$B$7:$R$1700,16,0)</f>
        <v>11.279500000000001</v>
      </c>
      <c r="S30" s="67">
        <f t="shared" si="7"/>
        <v>3</v>
      </c>
    </row>
    <row r="31" spans="1:19" x14ac:dyDescent="0.3">
      <c r="A31" s="82" t="s">
        <v>892</v>
      </c>
      <c r="B31" s="64">
        <f>VLOOKUP($A31,'Return Data'!$B$7:$R$1700,3,0)</f>
        <v>44015</v>
      </c>
      <c r="C31" s="65">
        <f>VLOOKUP($A31,'Return Data'!$B$7:$R$1700,4,0)</f>
        <v>49.4895</v>
      </c>
      <c r="D31" s="65">
        <f>VLOOKUP($A31,'Return Data'!$B$7:$R$1700,9,0)</f>
        <v>9.4718</v>
      </c>
      <c r="E31" s="66">
        <f t="shared" si="0"/>
        <v>13</v>
      </c>
      <c r="F31" s="65">
        <f>VLOOKUP($A31,'Return Data'!$B$7:$R$1700,10,0)</f>
        <v>20.898900000000001</v>
      </c>
      <c r="G31" s="66">
        <f t="shared" si="1"/>
        <v>13</v>
      </c>
      <c r="H31" s="65">
        <f>VLOOKUP($A31,'Return Data'!$B$7:$R$1700,11,0)</f>
        <v>15.839499999999999</v>
      </c>
      <c r="I31" s="66">
        <f t="shared" si="2"/>
        <v>16</v>
      </c>
      <c r="J31" s="65">
        <f>VLOOKUP($A31,'Return Data'!$B$7:$R$1700,12,0)</f>
        <v>12.1395</v>
      </c>
      <c r="K31" s="66">
        <f t="shared" si="3"/>
        <v>15</v>
      </c>
      <c r="L31" s="65">
        <f>VLOOKUP($A31,'Return Data'!$B$7:$R$1700,13,0)</f>
        <v>13.246499999999999</v>
      </c>
      <c r="M31" s="66">
        <f t="shared" si="4"/>
        <v>12</v>
      </c>
      <c r="N31" s="65">
        <f>VLOOKUP($A31,'Return Data'!$B$7:$R$1700,17,0)</f>
        <v>14.246600000000001</v>
      </c>
      <c r="O31" s="66">
        <f t="shared" si="5"/>
        <v>6</v>
      </c>
      <c r="P31" s="65">
        <f>VLOOKUP($A31,'Return Data'!$B$7:$R$1700,14,0)</f>
        <v>11.151199999999999</v>
      </c>
      <c r="Q31" s="66">
        <f t="shared" si="6"/>
        <v>2</v>
      </c>
      <c r="R31" s="65">
        <f>VLOOKUP($A31,'Return Data'!$B$7:$R$1700,16,0)</f>
        <v>10.9175</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10.064604166666667</v>
      </c>
      <c r="E33" s="88"/>
      <c r="F33" s="89">
        <f>AVERAGE(F8:F31)</f>
        <v>21.151512499999999</v>
      </c>
      <c r="G33" s="88"/>
      <c r="H33" s="89">
        <f>AVERAGE(H8:H31)</f>
        <v>16.3452375</v>
      </c>
      <c r="I33" s="88"/>
      <c r="J33" s="89">
        <f>AVERAGE(J8:J31)</f>
        <v>12.5447875</v>
      </c>
      <c r="K33" s="88"/>
      <c r="L33" s="89">
        <f>AVERAGE(L8:L31)</f>
        <v>12.876954166666669</v>
      </c>
      <c r="M33" s="88"/>
      <c r="N33" s="89">
        <f>AVERAGE(N8:N31)</f>
        <v>13.552958333333338</v>
      </c>
      <c r="O33" s="88"/>
      <c r="P33" s="89">
        <f>AVERAGE(P8:P31)</f>
        <v>9.0181208333333327</v>
      </c>
      <c r="Q33" s="88"/>
      <c r="R33" s="89">
        <f>AVERAGE(R8:R31)</f>
        <v>9.9132624999999983</v>
      </c>
      <c r="S33" s="90"/>
    </row>
    <row r="34" spans="1:19" x14ac:dyDescent="0.3">
      <c r="A34" s="87" t="s">
        <v>28</v>
      </c>
      <c r="B34" s="88"/>
      <c r="C34" s="88"/>
      <c r="D34" s="89">
        <f>MIN(D8:D31)</f>
        <v>3.2252000000000001</v>
      </c>
      <c r="E34" s="88"/>
      <c r="F34" s="89">
        <f>MIN(F8:F31)</f>
        <v>14.1713</v>
      </c>
      <c r="G34" s="88"/>
      <c r="H34" s="89">
        <f>MIN(H8:H31)</f>
        <v>12.946199999999999</v>
      </c>
      <c r="I34" s="88"/>
      <c r="J34" s="89">
        <f>MIN(J8:J31)</f>
        <v>9.6030999999999995</v>
      </c>
      <c r="K34" s="88"/>
      <c r="L34" s="89">
        <f>MIN(L8:L31)</f>
        <v>9.2576000000000001</v>
      </c>
      <c r="M34" s="88"/>
      <c r="N34" s="89">
        <f>MIN(N8:N31)</f>
        <v>11.0671</v>
      </c>
      <c r="O34" s="88"/>
      <c r="P34" s="89">
        <f>MIN(P8:P31)</f>
        <v>6.2438000000000002</v>
      </c>
      <c r="Q34" s="88"/>
      <c r="R34" s="89">
        <f>MIN(R8:R31)</f>
        <v>7.8559000000000001</v>
      </c>
      <c r="S34" s="90"/>
    </row>
    <row r="35" spans="1:19" ht="15" thickBot="1" x14ac:dyDescent="0.35">
      <c r="A35" s="91" t="s">
        <v>29</v>
      </c>
      <c r="B35" s="92"/>
      <c r="C35" s="92"/>
      <c r="D35" s="93">
        <f>MAX(D8:D31)</f>
        <v>17.798100000000002</v>
      </c>
      <c r="E35" s="92"/>
      <c r="F35" s="93">
        <f>MAX(F8:F31)</f>
        <v>26.127300000000002</v>
      </c>
      <c r="G35" s="92"/>
      <c r="H35" s="93">
        <f>MAX(H8:H31)</f>
        <v>19.802399999999999</v>
      </c>
      <c r="I35" s="92"/>
      <c r="J35" s="93">
        <f>MAX(J8:J31)</f>
        <v>16.166399999999999</v>
      </c>
      <c r="K35" s="92"/>
      <c r="L35" s="93">
        <f>MAX(L8:L31)</f>
        <v>16.0413</v>
      </c>
      <c r="M35" s="92"/>
      <c r="N35" s="93">
        <f>MAX(N8:N31)</f>
        <v>17.099299999999999</v>
      </c>
      <c r="O35" s="92"/>
      <c r="P35" s="93">
        <f>MAX(P8:P31)</f>
        <v>12.674099999999999</v>
      </c>
      <c r="Q35" s="92"/>
      <c r="R35" s="93">
        <f>MAX(R8:R31)</f>
        <v>11.7333</v>
      </c>
      <c r="S35" s="94"/>
    </row>
    <row r="36" spans="1:19" x14ac:dyDescent="0.3">
      <c r="A36" s="112" t="s">
        <v>434</v>
      </c>
    </row>
    <row r="37" spans="1:19" x14ac:dyDescent="0.3">
      <c r="A37" s="14" t="s">
        <v>340</v>
      </c>
    </row>
  </sheetData>
  <sheetProtection algorithmName="SHA-512" hashValue="m1KIODLD6BWDZ0sQ7y4OGMlZ4PVlZ6IAPI5impSpfwqwx4hXH9ZZ3iUl8R7tvBKv4R0FZpsl6ZU8gpa7624LeQ==" saltValue="DYYGqQSn8ydr9ls8/93wY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E267F82-A3BF-4BBE-B38E-BBFB75BE52D8}"/>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dimension ref="A1:S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1435</v>
      </c>
      <c r="B8" s="64">
        <f>VLOOKUP($A8,'Return Data'!$B$7:$R$1700,3,0)</f>
        <v>44015</v>
      </c>
      <c r="C8" s="65">
        <f>VLOOKUP($A8,'Return Data'!$B$7:$R$1700,4,0)</f>
        <v>61.917400000000001</v>
      </c>
      <c r="D8" s="65">
        <f>VLOOKUP($A8,'Return Data'!$B$7:$R$1700,9,0)</f>
        <v>9.1883999999999997</v>
      </c>
      <c r="E8" s="66">
        <f>RANK(D8,D$8:D$34,0)</f>
        <v>12</v>
      </c>
      <c r="F8" s="65">
        <f>VLOOKUP($A8,'Return Data'!$B$7:$R$1700,10,0)</f>
        <v>25.121300000000002</v>
      </c>
      <c r="G8" s="66">
        <f>RANK(F8,F$8:F$34,0)</f>
        <v>3</v>
      </c>
      <c r="H8" s="65">
        <f>VLOOKUP($A8,'Return Data'!$B$7:$R$1700,11,0)</f>
        <v>16.9557</v>
      </c>
      <c r="I8" s="66">
        <f>RANK(H8,H$8:H$34,0)</f>
        <v>8</v>
      </c>
      <c r="J8" s="65">
        <f>VLOOKUP($A8,'Return Data'!$B$7:$R$1700,12,0)</f>
        <v>12.9406</v>
      </c>
      <c r="K8" s="66">
        <f>RANK(J8,J$8:J$34,0)</f>
        <v>8</v>
      </c>
      <c r="L8" s="65">
        <f>VLOOKUP($A8,'Return Data'!$B$7:$R$1700,13,0)</f>
        <v>13.036</v>
      </c>
      <c r="M8" s="66">
        <f>RANK(L8,L$8:L$34,0)</f>
        <v>10</v>
      </c>
      <c r="N8" s="65">
        <f>VLOOKUP($A8,'Return Data'!$B$7:$R$1700,17,0)</f>
        <v>13.3832</v>
      </c>
      <c r="O8" s="66">
        <f>RANK(N8,N$8:N$34,0)</f>
        <v>11</v>
      </c>
      <c r="P8" s="65">
        <f>VLOOKUP($A8,'Return Data'!$B$7:$R$1700,14,0)</f>
        <v>8.6251999999999995</v>
      </c>
      <c r="Q8" s="66">
        <f>RANK(P8,P$8:P$34,0)</f>
        <v>9</v>
      </c>
      <c r="R8" s="65">
        <f>VLOOKUP($A8,'Return Data'!$B$7:$R$1700,16,0)</f>
        <v>9.1875999999999998</v>
      </c>
      <c r="S8" s="67">
        <f>RANK(R8,R$8:R$34,0)</f>
        <v>8</v>
      </c>
    </row>
    <row r="9" spans="1:19" x14ac:dyDescent="0.3">
      <c r="A9" s="82" t="s">
        <v>1438</v>
      </c>
      <c r="B9" s="64">
        <f>VLOOKUP($A9,'Return Data'!$B$7:$R$1700,3,0)</f>
        <v>44015</v>
      </c>
      <c r="C9" s="65">
        <f>VLOOKUP($A9,'Return Data'!$B$7:$R$1700,4,0)</f>
        <v>19.083100000000002</v>
      </c>
      <c r="D9" s="65">
        <f>VLOOKUP($A9,'Return Data'!$B$7:$R$1700,9,0)</f>
        <v>2.7669000000000001</v>
      </c>
      <c r="E9" s="66">
        <f t="shared" ref="E9:E34" si="0">RANK(D9,D$8:D$34,0)</f>
        <v>26</v>
      </c>
      <c r="F9" s="65">
        <f>VLOOKUP($A9,'Return Data'!$B$7:$R$1700,10,0)</f>
        <v>19.2773</v>
      </c>
      <c r="G9" s="66">
        <f t="shared" ref="G9:G34" si="1">RANK(F9,F$8:F$34,0)</f>
        <v>16</v>
      </c>
      <c r="H9" s="65">
        <f>VLOOKUP($A9,'Return Data'!$B$7:$R$1700,11,0)</f>
        <v>16.307099999999998</v>
      </c>
      <c r="I9" s="66">
        <f t="shared" ref="I9:I34" si="2">RANK(H9,H$8:H$34,0)</f>
        <v>11</v>
      </c>
      <c r="J9" s="65">
        <f>VLOOKUP($A9,'Return Data'!$B$7:$R$1700,12,0)</f>
        <v>12.6282</v>
      </c>
      <c r="K9" s="66">
        <f t="shared" ref="K9:K34" si="3">RANK(J9,J$8:J$34,0)</f>
        <v>10</v>
      </c>
      <c r="L9" s="65">
        <f>VLOOKUP($A9,'Return Data'!$B$7:$R$1700,13,0)</f>
        <v>13.7872</v>
      </c>
      <c r="M9" s="66">
        <f t="shared" ref="M9:M34" si="4">RANK(L9,L$8:L$34,0)</f>
        <v>7</v>
      </c>
      <c r="N9" s="65">
        <f>VLOOKUP($A9,'Return Data'!$B$7:$R$1700,17,0)</f>
        <v>13.429399999999999</v>
      </c>
      <c r="O9" s="66">
        <f t="shared" ref="O9:O34" si="5">RANK(N9,N$8:N$34,0)</f>
        <v>10</v>
      </c>
      <c r="P9" s="65">
        <f>VLOOKUP($A9,'Return Data'!$B$7:$R$1700,14,0)</f>
        <v>8.3018000000000001</v>
      </c>
      <c r="Q9" s="66">
        <f t="shared" ref="Q9:Q34" si="6">RANK(P9,P$8:P$34,0)</f>
        <v>14</v>
      </c>
      <c r="R9" s="65">
        <f>VLOOKUP($A9,'Return Data'!$B$7:$R$1700,16,0)</f>
        <v>7.9481999999999999</v>
      </c>
      <c r="S9" s="67">
        <f t="shared" ref="S9:S34" si="7">RANK(R9,R$8:R$34,0)</f>
        <v>20</v>
      </c>
    </row>
    <row r="10" spans="1:19" x14ac:dyDescent="0.3">
      <c r="A10" s="82" t="s">
        <v>1439</v>
      </c>
      <c r="B10" s="64">
        <f>VLOOKUP($A10,'Return Data'!$B$7:$R$1700,3,0)</f>
        <v>44015</v>
      </c>
      <c r="C10" s="65">
        <f>VLOOKUP($A10,'Return Data'!$B$7:$R$1700,4,0)</f>
        <v>32.640900000000002</v>
      </c>
      <c r="D10" s="65">
        <f>VLOOKUP($A10,'Return Data'!$B$7:$R$1700,9,0)</f>
        <v>10.2049</v>
      </c>
      <c r="E10" s="66">
        <f t="shared" si="0"/>
        <v>9</v>
      </c>
      <c r="F10" s="65">
        <f>VLOOKUP($A10,'Return Data'!$B$7:$R$1700,10,0)</f>
        <v>17.958400000000001</v>
      </c>
      <c r="G10" s="66">
        <f t="shared" si="1"/>
        <v>22</v>
      </c>
      <c r="H10" s="65">
        <f>VLOOKUP($A10,'Return Data'!$B$7:$R$1700,11,0)</f>
        <v>13.3626</v>
      </c>
      <c r="I10" s="66">
        <f t="shared" si="2"/>
        <v>22</v>
      </c>
      <c r="J10" s="65">
        <f>VLOOKUP($A10,'Return Data'!$B$7:$R$1700,12,0)</f>
        <v>10.0405</v>
      </c>
      <c r="K10" s="66">
        <f t="shared" si="3"/>
        <v>21</v>
      </c>
      <c r="L10" s="65">
        <f>VLOOKUP($A10,'Return Data'!$B$7:$R$1700,13,0)</f>
        <v>9.9535999999999998</v>
      </c>
      <c r="M10" s="66">
        <f t="shared" si="4"/>
        <v>23</v>
      </c>
      <c r="N10" s="65">
        <f>VLOOKUP($A10,'Return Data'!$B$7:$R$1700,17,0)</f>
        <v>11.436</v>
      </c>
      <c r="O10" s="66">
        <f t="shared" si="5"/>
        <v>21</v>
      </c>
      <c r="P10" s="65">
        <f>VLOOKUP($A10,'Return Data'!$B$7:$R$1700,14,0)</f>
        <v>7.2683</v>
      </c>
      <c r="Q10" s="66">
        <f t="shared" si="6"/>
        <v>20</v>
      </c>
      <c r="R10" s="65">
        <f>VLOOKUP($A10,'Return Data'!$B$7:$R$1700,16,0)</f>
        <v>6.6783999999999999</v>
      </c>
      <c r="S10" s="67">
        <f t="shared" si="7"/>
        <v>26</v>
      </c>
    </row>
    <row r="11" spans="1:19" x14ac:dyDescent="0.3">
      <c r="A11" s="82" t="s">
        <v>1442</v>
      </c>
      <c r="B11" s="64">
        <f>VLOOKUP($A11,'Return Data'!$B$7:$R$1700,3,0)</f>
        <v>44015</v>
      </c>
      <c r="C11" s="65">
        <f>VLOOKUP($A11,'Return Data'!$B$7:$R$1700,4,0)</f>
        <v>58.945799999999998</v>
      </c>
      <c r="D11" s="65">
        <f>VLOOKUP($A11,'Return Data'!$B$7:$R$1700,9,0)</f>
        <v>8.8129000000000008</v>
      </c>
      <c r="E11" s="66">
        <f t="shared" si="0"/>
        <v>14</v>
      </c>
      <c r="F11" s="65">
        <f>VLOOKUP($A11,'Return Data'!$B$7:$R$1700,10,0)</f>
        <v>20.0869</v>
      </c>
      <c r="G11" s="66">
        <f t="shared" si="1"/>
        <v>13</v>
      </c>
      <c r="H11" s="65">
        <f>VLOOKUP($A11,'Return Data'!$B$7:$R$1700,11,0)</f>
        <v>14.9756</v>
      </c>
      <c r="I11" s="66">
        <f t="shared" si="2"/>
        <v>17</v>
      </c>
      <c r="J11" s="65">
        <f>VLOOKUP($A11,'Return Data'!$B$7:$R$1700,12,0)</f>
        <v>10.6729</v>
      </c>
      <c r="K11" s="66">
        <f t="shared" si="3"/>
        <v>20</v>
      </c>
      <c r="L11" s="65">
        <f>VLOOKUP($A11,'Return Data'!$B$7:$R$1700,13,0)</f>
        <v>10.8133</v>
      </c>
      <c r="M11" s="66">
        <f t="shared" si="4"/>
        <v>20</v>
      </c>
      <c r="N11" s="65">
        <f>VLOOKUP($A11,'Return Data'!$B$7:$R$1700,17,0)</f>
        <v>11.3005</v>
      </c>
      <c r="O11" s="66">
        <f t="shared" si="5"/>
        <v>22</v>
      </c>
      <c r="P11" s="65">
        <f>VLOOKUP($A11,'Return Data'!$B$7:$R$1700,14,0)</f>
        <v>7.1999000000000004</v>
      </c>
      <c r="Q11" s="66">
        <f t="shared" si="6"/>
        <v>21</v>
      </c>
      <c r="R11" s="65">
        <f>VLOOKUP($A11,'Return Data'!$B$7:$R$1700,16,0)</f>
        <v>9.0273000000000003</v>
      </c>
      <c r="S11" s="67">
        <f t="shared" si="7"/>
        <v>11</v>
      </c>
    </row>
    <row r="12" spans="1:19" x14ac:dyDescent="0.3">
      <c r="A12" s="82" t="s">
        <v>1444</v>
      </c>
      <c r="B12" s="64">
        <f>VLOOKUP($A12,'Return Data'!$B$7:$R$1700,3,0)</f>
        <v>44015</v>
      </c>
      <c r="C12" s="65">
        <f>VLOOKUP($A12,'Return Data'!$B$7:$R$1700,4,0)</f>
        <v>71.591999999999999</v>
      </c>
      <c r="D12" s="65">
        <f>VLOOKUP($A12,'Return Data'!$B$7:$R$1700,9,0)</f>
        <v>8.2554999999999996</v>
      </c>
      <c r="E12" s="66">
        <f t="shared" si="0"/>
        <v>16</v>
      </c>
      <c r="F12" s="65">
        <f>VLOOKUP($A12,'Return Data'!$B$7:$R$1700,10,0)</f>
        <v>21.8916</v>
      </c>
      <c r="G12" s="66">
        <f t="shared" si="1"/>
        <v>8</v>
      </c>
      <c r="H12" s="65">
        <f>VLOOKUP($A12,'Return Data'!$B$7:$R$1700,11,0)</f>
        <v>18.253399999999999</v>
      </c>
      <c r="I12" s="66">
        <f t="shared" si="2"/>
        <v>2</v>
      </c>
      <c r="J12" s="65">
        <f>VLOOKUP($A12,'Return Data'!$B$7:$R$1700,12,0)</f>
        <v>13.456200000000001</v>
      </c>
      <c r="K12" s="66">
        <f t="shared" si="3"/>
        <v>7</v>
      </c>
      <c r="L12" s="65">
        <f>VLOOKUP($A12,'Return Data'!$B$7:$R$1700,13,0)</f>
        <v>14.867000000000001</v>
      </c>
      <c r="M12" s="66">
        <f t="shared" si="4"/>
        <v>3</v>
      </c>
      <c r="N12" s="65">
        <f>VLOOKUP($A12,'Return Data'!$B$7:$R$1700,17,0)</f>
        <v>14.3263</v>
      </c>
      <c r="O12" s="66">
        <f t="shared" si="5"/>
        <v>4</v>
      </c>
      <c r="P12" s="65">
        <f>VLOOKUP($A12,'Return Data'!$B$7:$R$1700,14,0)</f>
        <v>9.3285</v>
      </c>
      <c r="Q12" s="66">
        <f t="shared" si="6"/>
        <v>7</v>
      </c>
      <c r="R12" s="65">
        <f>VLOOKUP($A12,'Return Data'!$B$7:$R$1700,16,0)</f>
        <v>9.9393999999999991</v>
      </c>
      <c r="S12" s="67">
        <f t="shared" si="7"/>
        <v>3</v>
      </c>
    </row>
    <row r="13" spans="1:19" x14ac:dyDescent="0.3">
      <c r="A13" s="82" t="s">
        <v>1446</v>
      </c>
      <c r="B13" s="64">
        <f>VLOOKUP($A13,'Return Data'!$B$7:$R$1700,3,0)</f>
        <v>44015</v>
      </c>
      <c r="C13" s="65">
        <f>VLOOKUP($A13,'Return Data'!$B$7:$R$1700,4,0)</f>
        <v>18.1876</v>
      </c>
      <c r="D13" s="65">
        <f>VLOOKUP($A13,'Return Data'!$B$7:$R$1700,9,0)</f>
        <v>10.6553</v>
      </c>
      <c r="E13" s="66">
        <f t="shared" si="0"/>
        <v>7</v>
      </c>
      <c r="F13" s="65">
        <f>VLOOKUP($A13,'Return Data'!$B$7:$R$1700,10,0)</f>
        <v>20.036100000000001</v>
      </c>
      <c r="G13" s="66">
        <f t="shared" si="1"/>
        <v>14</v>
      </c>
      <c r="H13" s="65">
        <f>VLOOKUP($A13,'Return Data'!$B$7:$R$1700,11,0)</f>
        <v>16.4404</v>
      </c>
      <c r="I13" s="66">
        <f t="shared" si="2"/>
        <v>10</v>
      </c>
      <c r="J13" s="65">
        <f>VLOOKUP($A13,'Return Data'!$B$7:$R$1700,12,0)</f>
        <v>11.178800000000001</v>
      </c>
      <c r="K13" s="66">
        <f t="shared" si="3"/>
        <v>18</v>
      </c>
      <c r="L13" s="65">
        <f>VLOOKUP($A13,'Return Data'!$B$7:$R$1700,13,0)</f>
        <v>11.423299999999999</v>
      </c>
      <c r="M13" s="66">
        <f t="shared" si="4"/>
        <v>17</v>
      </c>
      <c r="N13" s="65">
        <f>VLOOKUP($A13,'Return Data'!$B$7:$R$1700,17,0)</f>
        <v>12.696899999999999</v>
      </c>
      <c r="O13" s="66">
        <f t="shared" si="5"/>
        <v>17</v>
      </c>
      <c r="P13" s="65">
        <f>VLOOKUP($A13,'Return Data'!$B$7:$R$1700,14,0)</f>
        <v>9.4154</v>
      </c>
      <c r="Q13" s="66">
        <f t="shared" si="6"/>
        <v>5</v>
      </c>
      <c r="R13" s="65">
        <f>VLOOKUP($A13,'Return Data'!$B$7:$R$1700,16,0)</f>
        <v>9.8145000000000007</v>
      </c>
      <c r="S13" s="67">
        <f t="shared" si="7"/>
        <v>5</v>
      </c>
    </row>
    <row r="14" spans="1:19" x14ac:dyDescent="0.3">
      <c r="A14" s="82" t="s">
        <v>1447</v>
      </c>
      <c r="B14" s="64">
        <f>VLOOKUP($A14,'Return Data'!$B$7:$R$1700,3,0)</f>
        <v>44015</v>
      </c>
      <c r="C14" s="65">
        <f>VLOOKUP($A14,'Return Data'!$B$7:$R$1700,4,0)</f>
        <v>46.8566</v>
      </c>
      <c r="D14" s="65">
        <f>VLOOKUP($A14,'Return Data'!$B$7:$R$1700,9,0)</f>
        <v>4.6525999999999996</v>
      </c>
      <c r="E14" s="66">
        <f t="shared" si="0"/>
        <v>25</v>
      </c>
      <c r="F14" s="65">
        <f>VLOOKUP($A14,'Return Data'!$B$7:$R$1700,10,0)</f>
        <v>14.690300000000001</v>
      </c>
      <c r="G14" s="66">
        <f t="shared" si="1"/>
        <v>25</v>
      </c>
      <c r="H14" s="65">
        <f>VLOOKUP($A14,'Return Data'!$B$7:$R$1700,11,0)</f>
        <v>12.973100000000001</v>
      </c>
      <c r="I14" s="66">
        <f t="shared" si="2"/>
        <v>23</v>
      </c>
      <c r="J14" s="65">
        <f>VLOOKUP($A14,'Return Data'!$B$7:$R$1700,12,0)</f>
        <v>9.8620000000000001</v>
      </c>
      <c r="K14" s="66">
        <f t="shared" si="3"/>
        <v>23</v>
      </c>
      <c r="L14" s="65">
        <f>VLOOKUP($A14,'Return Data'!$B$7:$R$1700,13,0)</f>
        <v>8.8773999999999997</v>
      </c>
      <c r="M14" s="66">
        <f t="shared" si="4"/>
        <v>26</v>
      </c>
      <c r="N14" s="65">
        <f>VLOOKUP($A14,'Return Data'!$B$7:$R$1700,17,0)</f>
        <v>10.993600000000001</v>
      </c>
      <c r="O14" s="66">
        <f t="shared" si="5"/>
        <v>25</v>
      </c>
      <c r="P14" s="65">
        <f>VLOOKUP($A14,'Return Data'!$B$7:$R$1700,14,0)</f>
        <v>5.4188000000000001</v>
      </c>
      <c r="Q14" s="66">
        <f t="shared" si="6"/>
        <v>27</v>
      </c>
      <c r="R14" s="65">
        <f>VLOOKUP($A14,'Return Data'!$B$7:$R$1700,16,0)</f>
        <v>8.6662999999999997</v>
      </c>
      <c r="S14" s="67">
        <f t="shared" si="7"/>
        <v>15</v>
      </c>
    </row>
    <row r="15" spans="1:19" x14ac:dyDescent="0.3">
      <c r="A15" s="82" t="s">
        <v>1449</v>
      </c>
      <c r="B15" s="64">
        <f>VLOOKUP($A15,'Return Data'!$B$7:$R$1700,3,0)</f>
        <v>44015</v>
      </c>
      <c r="C15" s="65">
        <f>VLOOKUP($A15,'Return Data'!$B$7:$R$1700,4,0)</f>
        <v>42.579799999999999</v>
      </c>
      <c r="D15" s="65">
        <f>VLOOKUP($A15,'Return Data'!$B$7:$R$1700,9,0)</f>
        <v>13.3371</v>
      </c>
      <c r="E15" s="66">
        <f t="shared" si="0"/>
        <v>2</v>
      </c>
      <c r="F15" s="65">
        <f>VLOOKUP($A15,'Return Data'!$B$7:$R$1700,10,0)</f>
        <v>18.380099999999999</v>
      </c>
      <c r="G15" s="66">
        <f t="shared" si="1"/>
        <v>18</v>
      </c>
      <c r="H15" s="65">
        <f>VLOOKUP($A15,'Return Data'!$B$7:$R$1700,11,0)</f>
        <v>14.027699999999999</v>
      </c>
      <c r="I15" s="66">
        <f t="shared" si="2"/>
        <v>20</v>
      </c>
      <c r="J15" s="65">
        <f>VLOOKUP($A15,'Return Data'!$B$7:$R$1700,12,0)</f>
        <v>11.0457</v>
      </c>
      <c r="K15" s="66">
        <f t="shared" si="3"/>
        <v>19</v>
      </c>
      <c r="L15" s="65">
        <f>VLOOKUP($A15,'Return Data'!$B$7:$R$1700,13,0)</f>
        <v>11.0227</v>
      </c>
      <c r="M15" s="66">
        <f t="shared" si="4"/>
        <v>18</v>
      </c>
      <c r="N15" s="65">
        <f>VLOOKUP($A15,'Return Data'!$B$7:$R$1700,17,0)</f>
        <v>10.648300000000001</v>
      </c>
      <c r="O15" s="66">
        <f t="shared" si="5"/>
        <v>26</v>
      </c>
      <c r="P15" s="65">
        <f>VLOOKUP($A15,'Return Data'!$B$7:$R$1700,14,0)</f>
        <v>6.8944000000000001</v>
      </c>
      <c r="Q15" s="66">
        <f t="shared" si="6"/>
        <v>22</v>
      </c>
      <c r="R15" s="65">
        <f>VLOOKUP($A15,'Return Data'!$B$7:$R$1700,16,0)</f>
        <v>7.9436999999999998</v>
      </c>
      <c r="S15" s="67">
        <f t="shared" si="7"/>
        <v>21</v>
      </c>
    </row>
    <row r="16" spans="1:19" x14ac:dyDescent="0.3">
      <c r="A16" s="82" t="s">
        <v>1451</v>
      </c>
      <c r="B16" s="64">
        <f>VLOOKUP($A16,'Return Data'!$B$7:$R$1700,3,0)</f>
        <v>44015</v>
      </c>
      <c r="C16" s="65">
        <f>VLOOKUP($A16,'Return Data'!$B$7:$R$1700,4,0)</f>
        <v>75.724800000000002</v>
      </c>
      <c r="D16" s="65">
        <f>VLOOKUP($A16,'Return Data'!$B$7:$R$1700,9,0)</f>
        <v>8.6357999999999997</v>
      </c>
      <c r="E16" s="66">
        <f t="shared" si="0"/>
        <v>15</v>
      </c>
      <c r="F16" s="65">
        <f>VLOOKUP($A16,'Return Data'!$B$7:$R$1700,10,0)</f>
        <v>25.751999999999999</v>
      </c>
      <c r="G16" s="66">
        <f t="shared" si="1"/>
        <v>1</v>
      </c>
      <c r="H16" s="65">
        <f>VLOOKUP($A16,'Return Data'!$B$7:$R$1700,11,0)</f>
        <v>18.1524</v>
      </c>
      <c r="I16" s="66">
        <f t="shared" si="2"/>
        <v>4</v>
      </c>
      <c r="J16" s="65">
        <f>VLOOKUP($A16,'Return Data'!$B$7:$R$1700,12,0)</f>
        <v>13.9076</v>
      </c>
      <c r="K16" s="66">
        <f t="shared" si="3"/>
        <v>3</v>
      </c>
      <c r="L16" s="65">
        <f>VLOOKUP($A16,'Return Data'!$B$7:$R$1700,13,0)</f>
        <v>14.398300000000001</v>
      </c>
      <c r="M16" s="66">
        <f t="shared" si="4"/>
        <v>5</v>
      </c>
      <c r="N16" s="65">
        <f>VLOOKUP($A16,'Return Data'!$B$7:$R$1700,17,0)</f>
        <v>12.7447</v>
      </c>
      <c r="O16" s="66">
        <f t="shared" si="5"/>
        <v>15</v>
      </c>
      <c r="P16" s="65">
        <f>VLOOKUP($A16,'Return Data'!$B$7:$R$1700,14,0)</f>
        <v>8.5088000000000008</v>
      </c>
      <c r="Q16" s="66">
        <f t="shared" si="6"/>
        <v>10</v>
      </c>
      <c r="R16" s="65">
        <f>VLOOKUP($A16,'Return Data'!$B$7:$R$1700,16,0)</f>
        <v>10.1777</v>
      </c>
      <c r="S16" s="67">
        <f t="shared" si="7"/>
        <v>2</v>
      </c>
    </row>
    <row r="17" spans="1:19" x14ac:dyDescent="0.3">
      <c r="A17" s="82" t="s">
        <v>1453</v>
      </c>
      <c r="B17" s="64">
        <f>VLOOKUP($A17,'Return Data'!$B$7:$R$1700,3,0)</f>
        <v>44015</v>
      </c>
      <c r="C17" s="65">
        <f>VLOOKUP($A17,'Return Data'!$B$7:$R$1700,4,0)</f>
        <v>16.887</v>
      </c>
      <c r="D17" s="65">
        <f>VLOOKUP($A17,'Return Data'!$B$7:$R$1700,9,0)</f>
        <v>7.2694999999999999</v>
      </c>
      <c r="E17" s="66">
        <f t="shared" si="0"/>
        <v>23</v>
      </c>
      <c r="F17" s="65">
        <f>VLOOKUP($A17,'Return Data'!$B$7:$R$1700,10,0)</f>
        <v>13.2117</v>
      </c>
      <c r="G17" s="66">
        <f t="shared" si="1"/>
        <v>26</v>
      </c>
      <c r="H17" s="65">
        <f>VLOOKUP($A17,'Return Data'!$B$7:$R$1700,11,0)</f>
        <v>11.950699999999999</v>
      </c>
      <c r="I17" s="66">
        <f t="shared" si="2"/>
        <v>27</v>
      </c>
      <c r="J17" s="65">
        <f>VLOOKUP($A17,'Return Data'!$B$7:$R$1700,12,0)</f>
        <v>9.1790000000000003</v>
      </c>
      <c r="K17" s="66">
        <f t="shared" si="3"/>
        <v>26</v>
      </c>
      <c r="L17" s="65">
        <f>VLOOKUP($A17,'Return Data'!$B$7:$R$1700,13,0)</f>
        <v>8.3064</v>
      </c>
      <c r="M17" s="66">
        <f t="shared" si="4"/>
        <v>27</v>
      </c>
      <c r="N17" s="65">
        <f>VLOOKUP($A17,'Return Data'!$B$7:$R$1700,17,0)</f>
        <v>10.3407</v>
      </c>
      <c r="O17" s="66">
        <f t="shared" si="5"/>
        <v>27</v>
      </c>
      <c r="P17" s="65">
        <f>VLOOKUP($A17,'Return Data'!$B$7:$R$1700,14,0)</f>
        <v>5.4577</v>
      </c>
      <c r="Q17" s="66">
        <f t="shared" si="6"/>
        <v>26</v>
      </c>
      <c r="R17" s="65">
        <f>VLOOKUP($A17,'Return Data'!$B$7:$R$1700,16,0)</f>
        <v>7.1992000000000003</v>
      </c>
      <c r="S17" s="67">
        <f t="shared" si="7"/>
        <v>24</v>
      </c>
    </row>
    <row r="18" spans="1:19" x14ac:dyDescent="0.3">
      <c r="A18" s="82" t="s">
        <v>1456</v>
      </c>
      <c r="B18" s="64">
        <f>VLOOKUP($A18,'Return Data'!$B$7:$R$1700,3,0)</f>
        <v>44015</v>
      </c>
      <c r="C18" s="65">
        <f>VLOOKUP($A18,'Return Data'!$B$7:$R$1700,4,0)</f>
        <v>27.031700000000001</v>
      </c>
      <c r="D18" s="65">
        <f>VLOOKUP($A18,'Return Data'!$B$7:$R$1700,9,0)</f>
        <v>17.171299999999999</v>
      </c>
      <c r="E18" s="66">
        <f t="shared" si="0"/>
        <v>1</v>
      </c>
      <c r="F18" s="65">
        <f>VLOOKUP($A18,'Return Data'!$B$7:$R$1700,10,0)</f>
        <v>24.817599999999999</v>
      </c>
      <c r="G18" s="66">
        <f t="shared" si="1"/>
        <v>4</v>
      </c>
      <c r="H18" s="65">
        <f>VLOOKUP($A18,'Return Data'!$B$7:$R$1700,11,0)</f>
        <v>19.139299999999999</v>
      </c>
      <c r="I18" s="66">
        <f t="shared" si="2"/>
        <v>1</v>
      </c>
      <c r="J18" s="65">
        <f>VLOOKUP($A18,'Return Data'!$B$7:$R$1700,12,0)</f>
        <v>15.498900000000001</v>
      </c>
      <c r="K18" s="66">
        <f t="shared" si="3"/>
        <v>1</v>
      </c>
      <c r="L18" s="65">
        <f>VLOOKUP($A18,'Return Data'!$B$7:$R$1700,13,0)</f>
        <v>15.3636</v>
      </c>
      <c r="M18" s="66">
        <f t="shared" si="4"/>
        <v>1</v>
      </c>
      <c r="N18" s="65">
        <f>VLOOKUP($A18,'Return Data'!$B$7:$R$1700,17,0)</f>
        <v>15.5093</v>
      </c>
      <c r="O18" s="66">
        <f t="shared" si="5"/>
        <v>2</v>
      </c>
      <c r="P18" s="65">
        <f>VLOOKUP($A18,'Return Data'!$B$7:$R$1700,14,0)</f>
        <v>9.8561999999999994</v>
      </c>
      <c r="Q18" s="66">
        <f t="shared" si="6"/>
        <v>4</v>
      </c>
      <c r="R18" s="65">
        <f>VLOOKUP($A18,'Return Data'!$B$7:$R$1700,16,0)</f>
        <v>8.9678000000000004</v>
      </c>
      <c r="S18" s="67">
        <f t="shared" si="7"/>
        <v>12</v>
      </c>
    </row>
    <row r="19" spans="1:19" x14ac:dyDescent="0.3">
      <c r="A19" s="82" t="s">
        <v>1457</v>
      </c>
      <c r="B19" s="64">
        <f>VLOOKUP($A19,'Return Data'!$B$7:$R$1700,3,0)</f>
        <v>44015</v>
      </c>
      <c r="C19" s="65">
        <f>VLOOKUP($A19,'Return Data'!$B$7:$R$1700,4,0)</f>
        <v>2228.6945000000001</v>
      </c>
      <c r="D19" s="65">
        <f>VLOOKUP($A19,'Return Data'!$B$7:$R$1700,9,0)</f>
        <v>9.6125000000000007</v>
      </c>
      <c r="E19" s="66">
        <f t="shared" si="0"/>
        <v>11</v>
      </c>
      <c r="F19" s="65">
        <f>VLOOKUP($A19,'Return Data'!$B$7:$R$1700,10,0)</f>
        <v>16.927499999999998</v>
      </c>
      <c r="G19" s="66">
        <f t="shared" si="1"/>
        <v>24</v>
      </c>
      <c r="H19" s="65">
        <f>VLOOKUP($A19,'Return Data'!$B$7:$R$1700,11,0)</f>
        <v>12.2621</v>
      </c>
      <c r="I19" s="66">
        <f t="shared" si="2"/>
        <v>26</v>
      </c>
      <c r="J19" s="65">
        <f>VLOOKUP($A19,'Return Data'!$B$7:$R$1700,12,0)</f>
        <v>8.6881000000000004</v>
      </c>
      <c r="K19" s="66">
        <f t="shared" si="3"/>
        <v>27</v>
      </c>
      <c r="L19" s="65">
        <f>VLOOKUP($A19,'Return Data'!$B$7:$R$1700,13,0)</f>
        <v>9.3028999999999993</v>
      </c>
      <c r="M19" s="66">
        <f t="shared" si="4"/>
        <v>25</v>
      </c>
      <c r="N19" s="65">
        <f>VLOOKUP($A19,'Return Data'!$B$7:$R$1700,17,0)</f>
        <v>11.439</v>
      </c>
      <c r="O19" s="66">
        <f t="shared" si="5"/>
        <v>20</v>
      </c>
      <c r="P19" s="65">
        <f>VLOOKUP($A19,'Return Data'!$B$7:$R$1700,14,0)</f>
        <v>6.6677</v>
      </c>
      <c r="Q19" s="66">
        <f t="shared" si="6"/>
        <v>25</v>
      </c>
      <c r="R19" s="65">
        <f>VLOOKUP($A19,'Return Data'!$B$7:$R$1700,16,0)</f>
        <v>6.6734</v>
      </c>
      <c r="S19" s="67">
        <f t="shared" si="7"/>
        <v>27</v>
      </c>
    </row>
    <row r="20" spans="1:19" x14ac:dyDescent="0.3">
      <c r="A20" s="82" t="s">
        <v>1460</v>
      </c>
      <c r="B20" s="64">
        <f>VLOOKUP($A20,'Return Data'!$B$7:$R$1700,3,0)</f>
        <v>44015</v>
      </c>
      <c r="C20" s="65">
        <f>VLOOKUP($A20,'Return Data'!$B$7:$R$1700,4,0)</f>
        <v>73.9619</v>
      </c>
      <c r="D20" s="65">
        <f>VLOOKUP($A20,'Return Data'!$B$7:$R$1700,9,0)</f>
        <v>6.3863000000000003</v>
      </c>
      <c r="E20" s="66">
        <f t="shared" si="0"/>
        <v>24</v>
      </c>
      <c r="F20" s="65">
        <f>VLOOKUP($A20,'Return Data'!$B$7:$R$1700,10,0)</f>
        <v>21.067799999999998</v>
      </c>
      <c r="G20" s="66">
        <f t="shared" si="1"/>
        <v>9</v>
      </c>
      <c r="H20" s="65">
        <f>VLOOKUP($A20,'Return Data'!$B$7:$R$1700,11,0)</f>
        <v>18</v>
      </c>
      <c r="I20" s="66">
        <f t="shared" si="2"/>
        <v>5</v>
      </c>
      <c r="J20" s="65">
        <f>VLOOKUP($A20,'Return Data'!$B$7:$R$1700,12,0)</f>
        <v>12.5509</v>
      </c>
      <c r="K20" s="66">
        <f t="shared" si="3"/>
        <v>11</v>
      </c>
      <c r="L20" s="65">
        <f>VLOOKUP($A20,'Return Data'!$B$7:$R$1700,13,0)</f>
        <v>12.766999999999999</v>
      </c>
      <c r="M20" s="66">
        <f t="shared" si="4"/>
        <v>12</v>
      </c>
      <c r="N20" s="65">
        <f>VLOOKUP($A20,'Return Data'!$B$7:$R$1700,17,0)</f>
        <v>12.9213</v>
      </c>
      <c r="O20" s="66">
        <f t="shared" si="5"/>
        <v>14</v>
      </c>
      <c r="P20" s="65">
        <f>VLOOKUP($A20,'Return Data'!$B$7:$R$1700,14,0)</f>
        <v>8.0675000000000008</v>
      </c>
      <c r="Q20" s="66">
        <f t="shared" si="6"/>
        <v>17</v>
      </c>
      <c r="R20" s="65">
        <f>VLOOKUP($A20,'Return Data'!$B$7:$R$1700,16,0)</f>
        <v>9.7413000000000007</v>
      </c>
      <c r="S20" s="67">
        <f t="shared" si="7"/>
        <v>6</v>
      </c>
    </row>
    <row r="21" spans="1:19" x14ac:dyDescent="0.3">
      <c r="A21" s="82" t="s">
        <v>1462</v>
      </c>
      <c r="B21" s="64">
        <f>VLOOKUP($A21,'Return Data'!$B$7:$R$1700,3,0)</f>
        <v>44015</v>
      </c>
      <c r="C21" s="65">
        <f>VLOOKUP($A21,'Return Data'!$B$7:$R$1700,4,0)</f>
        <v>52.722900000000003</v>
      </c>
      <c r="D21" s="65">
        <f>VLOOKUP($A21,'Return Data'!$B$7:$R$1700,9,0)</f>
        <v>12.866</v>
      </c>
      <c r="E21" s="66">
        <f t="shared" si="0"/>
        <v>3</v>
      </c>
      <c r="F21" s="65">
        <f>VLOOKUP($A21,'Return Data'!$B$7:$R$1700,10,0)</f>
        <v>19.898900000000001</v>
      </c>
      <c r="G21" s="66">
        <f t="shared" si="1"/>
        <v>15</v>
      </c>
      <c r="H21" s="65">
        <f>VLOOKUP($A21,'Return Data'!$B$7:$R$1700,11,0)</f>
        <v>14.8193</v>
      </c>
      <c r="I21" s="66">
        <f t="shared" si="2"/>
        <v>19</v>
      </c>
      <c r="J21" s="65">
        <f>VLOOKUP($A21,'Return Data'!$B$7:$R$1700,12,0)</f>
        <v>11.2479</v>
      </c>
      <c r="K21" s="66">
        <f t="shared" si="3"/>
        <v>17</v>
      </c>
      <c r="L21" s="65">
        <f>VLOOKUP($A21,'Return Data'!$B$7:$R$1700,13,0)</f>
        <v>11.000999999999999</v>
      </c>
      <c r="M21" s="66">
        <f t="shared" si="4"/>
        <v>19</v>
      </c>
      <c r="N21" s="65">
        <f>VLOOKUP($A21,'Return Data'!$B$7:$R$1700,17,0)</f>
        <v>11.128399999999999</v>
      </c>
      <c r="O21" s="66">
        <f t="shared" si="5"/>
        <v>24</v>
      </c>
      <c r="P21" s="65">
        <f>VLOOKUP($A21,'Return Data'!$B$7:$R$1700,14,0)</f>
        <v>7.2785000000000002</v>
      </c>
      <c r="Q21" s="66">
        <f t="shared" si="6"/>
        <v>19</v>
      </c>
      <c r="R21" s="65">
        <f>VLOOKUP($A21,'Return Data'!$B$7:$R$1700,16,0)</f>
        <v>8.5443999999999996</v>
      </c>
      <c r="S21" s="67">
        <f t="shared" si="7"/>
        <v>16</v>
      </c>
    </row>
    <row r="22" spans="1:19" x14ac:dyDescent="0.3">
      <c r="A22" s="82" t="s">
        <v>1464</v>
      </c>
      <c r="B22" s="64">
        <f>VLOOKUP($A22,'Return Data'!$B$7:$R$1700,3,0)</f>
        <v>44015</v>
      </c>
      <c r="C22" s="65">
        <f>VLOOKUP($A22,'Return Data'!$B$7:$R$1700,4,0)</f>
        <v>46.942300000000003</v>
      </c>
      <c r="D22" s="65">
        <f>VLOOKUP($A22,'Return Data'!$B$7:$R$1700,9,0)</f>
        <v>12.7254</v>
      </c>
      <c r="E22" s="66">
        <f t="shared" si="0"/>
        <v>5</v>
      </c>
      <c r="F22" s="65">
        <f>VLOOKUP($A22,'Return Data'!$B$7:$R$1700,10,0)</f>
        <v>18.494599999999998</v>
      </c>
      <c r="G22" s="66">
        <f t="shared" si="1"/>
        <v>17</v>
      </c>
      <c r="H22" s="65">
        <f>VLOOKUP($A22,'Return Data'!$B$7:$R$1700,11,0)</f>
        <v>15.153600000000001</v>
      </c>
      <c r="I22" s="66">
        <f t="shared" si="2"/>
        <v>15</v>
      </c>
      <c r="J22" s="65">
        <f>VLOOKUP($A22,'Return Data'!$B$7:$R$1700,12,0)</f>
        <v>11.811400000000001</v>
      </c>
      <c r="K22" s="66">
        <f t="shared" si="3"/>
        <v>14</v>
      </c>
      <c r="L22" s="65">
        <f>VLOOKUP($A22,'Return Data'!$B$7:$R$1700,13,0)</f>
        <v>12.3887</v>
      </c>
      <c r="M22" s="66">
        <f t="shared" si="4"/>
        <v>14</v>
      </c>
      <c r="N22" s="65">
        <f>VLOOKUP($A22,'Return Data'!$B$7:$R$1700,17,0)</f>
        <v>13.0593</v>
      </c>
      <c r="O22" s="66">
        <f t="shared" si="5"/>
        <v>13</v>
      </c>
      <c r="P22" s="65">
        <f>VLOOKUP($A22,'Return Data'!$B$7:$R$1700,14,0)</f>
        <v>8.4466999999999999</v>
      </c>
      <c r="Q22" s="66">
        <f t="shared" si="6"/>
        <v>12</v>
      </c>
      <c r="R22" s="65">
        <f>VLOOKUP($A22,'Return Data'!$B$7:$R$1700,16,0)</f>
        <v>7.7922000000000002</v>
      </c>
      <c r="S22" s="67">
        <f t="shared" si="7"/>
        <v>22</v>
      </c>
    </row>
    <row r="23" spans="1:19" x14ac:dyDescent="0.3">
      <c r="A23" s="82" t="s">
        <v>1465</v>
      </c>
      <c r="B23" s="64">
        <f>VLOOKUP($A23,'Return Data'!$B$7:$R$1700,3,0)</f>
        <v>44015</v>
      </c>
      <c r="C23" s="65">
        <f>VLOOKUP($A23,'Return Data'!$B$7:$R$1700,4,0)</f>
        <v>29.646999999999998</v>
      </c>
      <c r="D23" s="65">
        <f>VLOOKUP($A23,'Return Data'!$B$7:$R$1700,9,0)</f>
        <v>12.7851</v>
      </c>
      <c r="E23" s="66">
        <f t="shared" si="0"/>
        <v>4</v>
      </c>
      <c r="F23" s="65">
        <f>VLOOKUP($A23,'Return Data'!$B$7:$R$1700,10,0)</f>
        <v>20.916399999999999</v>
      </c>
      <c r="G23" s="66">
        <f t="shared" si="1"/>
        <v>11</v>
      </c>
      <c r="H23" s="65">
        <f>VLOOKUP($A23,'Return Data'!$B$7:$R$1700,11,0)</f>
        <v>16.084399999999999</v>
      </c>
      <c r="I23" s="66">
        <f t="shared" si="2"/>
        <v>13</v>
      </c>
      <c r="J23" s="65">
        <f>VLOOKUP($A23,'Return Data'!$B$7:$R$1700,12,0)</f>
        <v>12.752599999999999</v>
      </c>
      <c r="K23" s="66">
        <f t="shared" si="3"/>
        <v>9</v>
      </c>
      <c r="L23" s="65">
        <f>VLOOKUP($A23,'Return Data'!$B$7:$R$1700,13,0)</f>
        <v>13.2996</v>
      </c>
      <c r="M23" s="66">
        <f t="shared" si="4"/>
        <v>9</v>
      </c>
      <c r="N23" s="65">
        <f>VLOOKUP($A23,'Return Data'!$B$7:$R$1700,17,0)</f>
        <v>14.087999999999999</v>
      </c>
      <c r="O23" s="66">
        <f t="shared" si="5"/>
        <v>5</v>
      </c>
      <c r="P23" s="65">
        <f>VLOOKUP($A23,'Return Data'!$B$7:$R$1700,14,0)</f>
        <v>9.3975000000000009</v>
      </c>
      <c r="Q23" s="66">
        <f t="shared" si="6"/>
        <v>6</v>
      </c>
      <c r="R23" s="65">
        <f>VLOOKUP($A23,'Return Data'!$B$7:$R$1700,16,0)</f>
        <v>9.5868000000000002</v>
      </c>
      <c r="S23" s="67">
        <f t="shared" si="7"/>
        <v>7</v>
      </c>
    </row>
    <row r="24" spans="1:19" x14ac:dyDescent="0.3">
      <c r="A24" s="82" t="s">
        <v>1467</v>
      </c>
      <c r="B24" s="64">
        <f>VLOOKUP($A24,'Return Data'!$B$7:$R$1700,3,0)</f>
        <v>44015</v>
      </c>
      <c r="C24" s="65">
        <f>VLOOKUP($A24,'Return Data'!$B$7:$R$1700,4,0)</f>
        <v>23.338899999999999</v>
      </c>
      <c r="D24" s="65">
        <f>VLOOKUP($A24,'Return Data'!$B$7:$R$1700,9,0)</f>
        <v>7.8331999999999997</v>
      </c>
      <c r="E24" s="66">
        <f t="shared" si="0"/>
        <v>21</v>
      </c>
      <c r="F24" s="65">
        <f>VLOOKUP($A24,'Return Data'!$B$7:$R$1700,10,0)</f>
        <v>16.991299999999999</v>
      </c>
      <c r="G24" s="66">
        <f t="shared" si="1"/>
        <v>23</v>
      </c>
      <c r="H24" s="65">
        <f>VLOOKUP($A24,'Return Data'!$B$7:$R$1700,11,0)</f>
        <v>12.5045</v>
      </c>
      <c r="I24" s="66">
        <f t="shared" si="2"/>
        <v>24</v>
      </c>
      <c r="J24" s="65">
        <f>VLOOKUP($A24,'Return Data'!$B$7:$R$1700,12,0)</f>
        <v>9.8478999999999992</v>
      </c>
      <c r="K24" s="66">
        <f t="shared" si="3"/>
        <v>24</v>
      </c>
      <c r="L24" s="65">
        <f>VLOOKUP($A24,'Return Data'!$B$7:$R$1700,13,0)</f>
        <v>9.6422000000000008</v>
      </c>
      <c r="M24" s="66">
        <f t="shared" si="4"/>
        <v>24</v>
      </c>
      <c r="N24" s="65">
        <f>VLOOKUP($A24,'Return Data'!$B$7:$R$1700,17,0)</f>
        <v>11.1915</v>
      </c>
      <c r="O24" s="66">
        <f t="shared" si="5"/>
        <v>23</v>
      </c>
      <c r="P24" s="65">
        <f>VLOOKUP($A24,'Return Data'!$B$7:$R$1700,14,0)</f>
        <v>7.9626999999999999</v>
      </c>
      <c r="Q24" s="66">
        <f t="shared" si="6"/>
        <v>18</v>
      </c>
      <c r="R24" s="65">
        <f>VLOOKUP($A24,'Return Data'!$B$7:$R$1700,16,0)</f>
        <v>7.5190999999999999</v>
      </c>
      <c r="S24" s="67">
        <f t="shared" si="7"/>
        <v>23</v>
      </c>
    </row>
    <row r="25" spans="1:19" x14ac:dyDescent="0.3">
      <c r="A25" s="82" t="s">
        <v>1470</v>
      </c>
      <c r="B25" s="64">
        <f>VLOOKUP($A25,'Return Data'!$B$7:$R$1700,3,0)</f>
        <v>44015</v>
      </c>
      <c r="C25" s="65">
        <f>VLOOKUP($A25,'Return Data'!$B$7:$R$1700,4,0)</f>
        <v>49.0565</v>
      </c>
      <c r="D25" s="65">
        <f>VLOOKUP($A25,'Return Data'!$B$7:$R$1700,9,0)</f>
        <v>8.0137</v>
      </c>
      <c r="E25" s="66">
        <f t="shared" si="0"/>
        <v>20</v>
      </c>
      <c r="F25" s="65">
        <f>VLOOKUP($A25,'Return Data'!$B$7:$R$1700,10,0)</f>
        <v>21.065899999999999</v>
      </c>
      <c r="G25" s="66">
        <f t="shared" si="1"/>
        <v>10</v>
      </c>
      <c r="H25" s="65">
        <f>VLOOKUP($A25,'Return Data'!$B$7:$R$1700,11,0)</f>
        <v>16.741399999999999</v>
      </c>
      <c r="I25" s="66">
        <f t="shared" si="2"/>
        <v>9</v>
      </c>
      <c r="J25" s="65">
        <f>VLOOKUP($A25,'Return Data'!$B$7:$R$1700,12,0)</f>
        <v>13.540100000000001</v>
      </c>
      <c r="K25" s="66">
        <f t="shared" si="3"/>
        <v>6</v>
      </c>
      <c r="L25" s="65">
        <f>VLOOKUP($A25,'Return Data'!$B$7:$R$1700,13,0)</f>
        <v>13.606199999999999</v>
      </c>
      <c r="M25" s="66">
        <f t="shared" si="4"/>
        <v>8</v>
      </c>
      <c r="N25" s="65">
        <f>VLOOKUP($A25,'Return Data'!$B$7:$R$1700,17,0)</f>
        <v>13.588699999999999</v>
      </c>
      <c r="O25" s="66">
        <f t="shared" si="5"/>
        <v>9</v>
      </c>
      <c r="P25" s="65">
        <f>VLOOKUP($A25,'Return Data'!$B$7:$R$1700,14,0)</f>
        <v>8.7036999999999995</v>
      </c>
      <c r="Q25" s="66">
        <f t="shared" si="6"/>
        <v>8</v>
      </c>
      <c r="R25" s="65">
        <f>VLOOKUP($A25,'Return Data'!$B$7:$R$1700,16,0)</f>
        <v>8.4796999999999993</v>
      </c>
      <c r="S25" s="67">
        <f t="shared" si="7"/>
        <v>17</v>
      </c>
    </row>
    <row r="26" spans="1:19" x14ac:dyDescent="0.3">
      <c r="A26" s="82" t="s">
        <v>1472</v>
      </c>
      <c r="B26" s="64">
        <f>VLOOKUP($A26,'Return Data'!$B$7:$R$1700,3,0)</f>
        <v>44015</v>
      </c>
      <c r="C26" s="65">
        <f>VLOOKUP($A26,'Return Data'!$B$7:$R$1700,4,0)</f>
        <v>61.006399999999999</v>
      </c>
      <c r="D26" s="65">
        <f>VLOOKUP($A26,'Return Data'!$B$7:$R$1700,9,0)</f>
        <v>10.2142</v>
      </c>
      <c r="E26" s="66">
        <f t="shared" si="0"/>
        <v>8</v>
      </c>
      <c r="F26" s="65">
        <f>VLOOKUP($A26,'Return Data'!$B$7:$R$1700,10,0)</f>
        <v>18.007999999999999</v>
      </c>
      <c r="G26" s="66">
        <f t="shared" si="1"/>
        <v>21</v>
      </c>
      <c r="H26" s="65">
        <f>VLOOKUP($A26,'Return Data'!$B$7:$R$1700,11,0)</f>
        <v>13.8111</v>
      </c>
      <c r="I26" s="66">
        <f t="shared" si="2"/>
        <v>21</v>
      </c>
      <c r="J26" s="65">
        <f>VLOOKUP($A26,'Return Data'!$B$7:$R$1700,12,0)</f>
        <v>9.9545999999999992</v>
      </c>
      <c r="K26" s="66">
        <f t="shared" si="3"/>
        <v>22</v>
      </c>
      <c r="L26" s="65">
        <f>VLOOKUP($A26,'Return Data'!$B$7:$R$1700,13,0)</f>
        <v>10.2705</v>
      </c>
      <c r="M26" s="66">
        <f t="shared" si="4"/>
        <v>22</v>
      </c>
      <c r="N26" s="65">
        <f>VLOOKUP($A26,'Return Data'!$B$7:$R$1700,17,0)</f>
        <v>12.117100000000001</v>
      </c>
      <c r="O26" s="66">
        <f t="shared" si="5"/>
        <v>18</v>
      </c>
      <c r="P26" s="65">
        <f>VLOOKUP($A26,'Return Data'!$B$7:$R$1700,14,0)</f>
        <v>6.7694999999999999</v>
      </c>
      <c r="Q26" s="66">
        <f t="shared" si="6"/>
        <v>23</v>
      </c>
      <c r="R26" s="65">
        <f>VLOOKUP($A26,'Return Data'!$B$7:$R$1700,16,0)</f>
        <v>9.0633999999999997</v>
      </c>
      <c r="S26" s="67">
        <f t="shared" si="7"/>
        <v>10</v>
      </c>
    </row>
    <row r="27" spans="1:19" x14ac:dyDescent="0.3">
      <c r="A27" s="82" t="s">
        <v>1474</v>
      </c>
      <c r="B27" s="64">
        <f>VLOOKUP($A27,'Return Data'!$B$7:$R$1700,3,0)</f>
        <v>44015</v>
      </c>
      <c r="C27" s="65">
        <f>VLOOKUP($A27,'Return Data'!$B$7:$R$1700,4,0)</f>
        <v>48.503599999999999</v>
      </c>
      <c r="D27" s="65">
        <f>VLOOKUP($A27,'Return Data'!$B$7:$R$1700,9,0)</f>
        <v>9.6555999999999997</v>
      </c>
      <c r="E27" s="66">
        <f t="shared" si="0"/>
        <v>10</v>
      </c>
      <c r="F27" s="65">
        <f>VLOOKUP($A27,'Return Data'!$B$7:$R$1700,10,0)</f>
        <v>25.3279</v>
      </c>
      <c r="G27" s="66">
        <f t="shared" si="1"/>
        <v>2</v>
      </c>
      <c r="H27" s="65">
        <f>VLOOKUP($A27,'Return Data'!$B$7:$R$1700,11,0)</f>
        <v>16.1387</v>
      </c>
      <c r="I27" s="66">
        <f t="shared" si="2"/>
        <v>12</v>
      </c>
      <c r="J27" s="65">
        <f>VLOOKUP($A27,'Return Data'!$B$7:$R$1700,12,0)</f>
        <v>11.9252</v>
      </c>
      <c r="K27" s="66">
        <f t="shared" si="3"/>
        <v>12</v>
      </c>
      <c r="L27" s="65">
        <f>VLOOKUP($A27,'Return Data'!$B$7:$R$1700,13,0)</f>
        <v>12.526</v>
      </c>
      <c r="M27" s="66">
        <f t="shared" si="4"/>
        <v>13</v>
      </c>
      <c r="N27" s="65">
        <f>VLOOKUP($A27,'Return Data'!$B$7:$R$1700,17,0)</f>
        <v>12.701700000000001</v>
      </c>
      <c r="O27" s="66">
        <f t="shared" si="5"/>
        <v>16</v>
      </c>
      <c r="P27" s="65">
        <f>VLOOKUP($A27,'Return Data'!$B$7:$R$1700,14,0)</f>
        <v>8.4818999999999996</v>
      </c>
      <c r="Q27" s="66">
        <f t="shared" si="6"/>
        <v>11</v>
      </c>
      <c r="R27" s="65">
        <f>VLOOKUP($A27,'Return Data'!$B$7:$R$1700,16,0)</f>
        <v>8.9303000000000008</v>
      </c>
      <c r="S27" s="67">
        <f t="shared" si="7"/>
        <v>13</v>
      </c>
    </row>
    <row r="28" spans="1:19" x14ac:dyDescent="0.3">
      <c r="A28" s="82" t="s">
        <v>886</v>
      </c>
      <c r="B28" s="64">
        <f>VLOOKUP($A28,'Return Data'!$B$7:$R$1700,3,0)</f>
        <v>44015</v>
      </c>
      <c r="C28" s="65">
        <f>VLOOKUP($A28,'Return Data'!$B$7:$R$1700,4,0)</f>
        <v>17.1905</v>
      </c>
      <c r="D28" s="65">
        <f>VLOOKUP($A28,'Return Data'!$B$7:$R$1700,9,0)</f>
        <v>8.2514000000000003</v>
      </c>
      <c r="E28" s="66">
        <f t="shared" si="0"/>
        <v>17</v>
      </c>
      <c r="F28" s="65">
        <f>VLOOKUP($A28,'Return Data'!$B$7:$R$1700,10,0)</f>
        <v>23.841999999999999</v>
      </c>
      <c r="G28" s="66">
        <f t="shared" si="1"/>
        <v>7</v>
      </c>
      <c r="H28" s="65">
        <f>VLOOKUP($A28,'Return Data'!$B$7:$R$1700,11,0)</f>
        <v>17.515699999999999</v>
      </c>
      <c r="I28" s="66">
        <f t="shared" si="2"/>
        <v>7</v>
      </c>
      <c r="J28" s="65">
        <f>VLOOKUP($A28,'Return Data'!$B$7:$R$1700,12,0)</f>
        <v>13.6089</v>
      </c>
      <c r="K28" s="66">
        <f t="shared" si="3"/>
        <v>5</v>
      </c>
      <c r="L28" s="65">
        <f>VLOOKUP($A28,'Return Data'!$B$7:$R$1700,13,0)</f>
        <v>14.1081</v>
      </c>
      <c r="M28" s="66">
        <f t="shared" si="4"/>
        <v>6</v>
      </c>
      <c r="N28" s="65">
        <f>VLOOKUP($A28,'Return Data'!$B$7:$R$1700,17,0)</f>
        <v>13.8003</v>
      </c>
      <c r="O28" s="66">
        <f t="shared" si="5"/>
        <v>7</v>
      </c>
      <c r="P28" s="65">
        <f>VLOOKUP($A28,'Return Data'!$B$7:$R$1700,14,0)</f>
        <v>8.2592999999999996</v>
      </c>
      <c r="Q28" s="66">
        <f t="shared" si="6"/>
        <v>15</v>
      </c>
      <c r="R28" s="65">
        <f>VLOOKUP($A28,'Return Data'!$B$7:$R$1700,16,0)</f>
        <v>9.8397000000000006</v>
      </c>
      <c r="S28" s="67">
        <f t="shared" si="7"/>
        <v>4</v>
      </c>
    </row>
    <row r="29" spans="1:19" x14ac:dyDescent="0.3">
      <c r="A29" s="82" t="s">
        <v>887</v>
      </c>
      <c r="B29" s="64">
        <f>VLOOKUP($A29,'Return Data'!$B$7:$R$1700,3,0)</f>
        <v>44015</v>
      </c>
      <c r="C29" s="65">
        <f>VLOOKUP($A29,'Return Data'!$B$7:$R$1700,4,0)</f>
        <v>18.461099999999998</v>
      </c>
      <c r="D29" s="65">
        <f>VLOOKUP($A29,'Return Data'!$B$7:$R$1700,9,0)</f>
        <v>7.6132</v>
      </c>
      <c r="E29" s="66">
        <f t="shared" si="0"/>
        <v>22</v>
      </c>
      <c r="F29" s="65">
        <f>VLOOKUP($A29,'Return Data'!$B$7:$R$1700,10,0)</f>
        <v>24.271899999999999</v>
      </c>
      <c r="G29" s="66">
        <f t="shared" si="1"/>
        <v>6</v>
      </c>
      <c r="H29" s="65">
        <f>VLOOKUP($A29,'Return Data'!$B$7:$R$1700,11,0)</f>
        <v>18.225000000000001</v>
      </c>
      <c r="I29" s="66">
        <f t="shared" si="2"/>
        <v>3</v>
      </c>
      <c r="J29" s="65">
        <f>VLOOKUP($A29,'Return Data'!$B$7:$R$1700,12,0)</f>
        <v>13.8383</v>
      </c>
      <c r="K29" s="66">
        <f t="shared" si="3"/>
        <v>4</v>
      </c>
      <c r="L29" s="65">
        <f>VLOOKUP($A29,'Return Data'!$B$7:$R$1700,13,0)</f>
        <v>15.146000000000001</v>
      </c>
      <c r="M29" s="66">
        <f t="shared" si="4"/>
        <v>2</v>
      </c>
      <c r="N29" s="65">
        <f>VLOOKUP($A29,'Return Data'!$B$7:$R$1700,17,0)</f>
        <v>15.491199999999999</v>
      </c>
      <c r="O29" s="66">
        <f t="shared" si="5"/>
        <v>3</v>
      </c>
      <c r="P29" s="65">
        <f>VLOOKUP($A29,'Return Data'!$B$7:$R$1700,14,0)</f>
        <v>10.676299999999999</v>
      </c>
      <c r="Q29" s="66">
        <f t="shared" si="6"/>
        <v>3</v>
      </c>
      <c r="R29" s="65">
        <f>VLOOKUP($A29,'Return Data'!$B$7:$R$1700,16,0)</f>
        <v>11.1271</v>
      </c>
      <c r="S29" s="67">
        <f t="shared" si="7"/>
        <v>1</v>
      </c>
    </row>
    <row r="30" spans="1:19" x14ac:dyDescent="0.3">
      <c r="A30" s="82" t="s">
        <v>890</v>
      </c>
      <c r="B30" s="64">
        <f>VLOOKUP($A30,'Return Data'!$B$7:$R$1700,3,0)</f>
        <v>44015</v>
      </c>
      <c r="C30" s="65">
        <f>VLOOKUP($A30,'Return Data'!$B$7:$R$1700,4,0)</f>
        <v>34.797699999999999</v>
      </c>
      <c r="D30" s="65">
        <f>VLOOKUP($A30,'Return Data'!$B$7:$R$1700,9,0)</f>
        <v>11.402699999999999</v>
      </c>
      <c r="E30" s="66">
        <f t="shared" si="0"/>
        <v>6</v>
      </c>
      <c r="F30" s="65">
        <f>VLOOKUP($A30,'Return Data'!$B$7:$R$1700,10,0)</f>
        <v>24.337</v>
      </c>
      <c r="G30" s="66">
        <f t="shared" si="1"/>
        <v>5</v>
      </c>
      <c r="H30" s="65">
        <f>VLOOKUP($A30,'Return Data'!$B$7:$R$1700,11,0)</f>
        <v>17.8811</v>
      </c>
      <c r="I30" s="66">
        <f t="shared" si="2"/>
        <v>6</v>
      </c>
      <c r="J30" s="65">
        <f>VLOOKUP($A30,'Return Data'!$B$7:$R$1700,12,0)</f>
        <v>14.110900000000001</v>
      </c>
      <c r="K30" s="66">
        <f t="shared" si="3"/>
        <v>2</v>
      </c>
      <c r="L30" s="65">
        <f>VLOOKUP($A30,'Return Data'!$B$7:$R$1700,13,0)</f>
        <v>14.834</v>
      </c>
      <c r="M30" s="66">
        <f t="shared" si="4"/>
        <v>4</v>
      </c>
      <c r="N30" s="65">
        <f>VLOOKUP($A30,'Return Data'!$B$7:$R$1700,17,0)</f>
        <v>16.958300000000001</v>
      </c>
      <c r="O30" s="66">
        <f t="shared" si="5"/>
        <v>1</v>
      </c>
      <c r="P30" s="65">
        <f>VLOOKUP($A30,'Return Data'!$B$7:$R$1700,14,0)</f>
        <v>12.563000000000001</v>
      </c>
      <c r="Q30" s="66">
        <f t="shared" si="6"/>
        <v>1</v>
      </c>
      <c r="R30" s="65">
        <f>VLOOKUP($A30,'Return Data'!$B$7:$R$1700,16,0)</f>
        <v>7.0389999999999997</v>
      </c>
      <c r="S30" s="67">
        <f t="shared" si="7"/>
        <v>25</v>
      </c>
    </row>
    <row r="31" spans="1:19" x14ac:dyDescent="0.3">
      <c r="A31" s="82" t="s">
        <v>891</v>
      </c>
      <c r="B31" s="64">
        <f>VLOOKUP($A31,'Return Data'!$B$7:$R$1700,3,0)</f>
        <v>44015</v>
      </c>
      <c r="C31" s="65">
        <f>VLOOKUP($A31,'Return Data'!$B$7:$R$1700,4,0)</f>
        <v>48.354399999999998</v>
      </c>
      <c r="D31" s="65">
        <f>VLOOKUP($A31,'Return Data'!$B$7:$R$1700,9,0)</f>
        <v>9.1669</v>
      </c>
      <c r="E31" s="66">
        <f t="shared" si="0"/>
        <v>13</v>
      </c>
      <c r="F31" s="65">
        <f>VLOOKUP($A31,'Return Data'!$B$7:$R$1700,10,0)</f>
        <v>20.579699999999999</v>
      </c>
      <c r="G31" s="66">
        <f t="shared" si="1"/>
        <v>12</v>
      </c>
      <c r="H31" s="65">
        <f>VLOOKUP($A31,'Return Data'!$B$7:$R$1700,11,0)</f>
        <v>15.516500000000001</v>
      </c>
      <c r="I31" s="66">
        <f t="shared" si="2"/>
        <v>14</v>
      </c>
      <c r="J31" s="65">
        <f>VLOOKUP($A31,'Return Data'!$B$7:$R$1700,12,0)</f>
        <v>11.813000000000001</v>
      </c>
      <c r="K31" s="66">
        <f t="shared" si="3"/>
        <v>13</v>
      </c>
      <c r="L31" s="65">
        <f>VLOOKUP($A31,'Return Data'!$B$7:$R$1700,13,0)</f>
        <v>12.907400000000001</v>
      </c>
      <c r="M31" s="66">
        <f t="shared" si="4"/>
        <v>11</v>
      </c>
      <c r="N31" s="65">
        <f>VLOOKUP($A31,'Return Data'!$B$7:$R$1700,17,0)</f>
        <v>13.884600000000001</v>
      </c>
      <c r="O31" s="66">
        <f t="shared" si="5"/>
        <v>6</v>
      </c>
      <c r="P31" s="65">
        <f>VLOOKUP($A31,'Return Data'!$B$7:$R$1700,14,0)</f>
        <v>10.788500000000001</v>
      </c>
      <c r="Q31" s="66">
        <f t="shared" si="6"/>
        <v>2</v>
      </c>
      <c r="R31" s="65">
        <f>VLOOKUP($A31,'Return Data'!$B$7:$R$1700,16,0)</f>
        <v>8.4021000000000008</v>
      </c>
      <c r="S31" s="67">
        <f t="shared" si="7"/>
        <v>18</v>
      </c>
    </row>
    <row r="32" spans="1:19" x14ac:dyDescent="0.3">
      <c r="A32" s="82" t="s">
        <v>733</v>
      </c>
      <c r="B32" s="64">
        <f>VLOOKUP($A32,'Return Data'!$B$7:$R$1700,3,0)</f>
        <v>44015</v>
      </c>
      <c r="C32" s="65">
        <f>VLOOKUP($A32,'Return Data'!$B$7:$R$1700,4,0)</f>
        <v>21.479800000000001</v>
      </c>
      <c r="D32" s="65">
        <f>VLOOKUP($A32,'Return Data'!$B$7:$R$1700,9,0)</f>
        <v>8.1369000000000007</v>
      </c>
      <c r="E32" s="66">
        <f t="shared" si="0"/>
        <v>19</v>
      </c>
      <c r="F32" s="65">
        <f>VLOOKUP($A32,'Return Data'!$B$7:$R$1700,10,0)</f>
        <v>18.307200000000002</v>
      </c>
      <c r="G32" s="66">
        <f t="shared" si="1"/>
        <v>19</v>
      </c>
      <c r="H32" s="65">
        <f>VLOOKUP($A32,'Return Data'!$B$7:$R$1700,11,0)</f>
        <v>14.953900000000001</v>
      </c>
      <c r="I32" s="66">
        <f t="shared" si="2"/>
        <v>18</v>
      </c>
      <c r="J32" s="65">
        <f>VLOOKUP($A32,'Return Data'!$B$7:$R$1700,12,0)</f>
        <v>11.284700000000001</v>
      </c>
      <c r="K32" s="66">
        <f t="shared" si="3"/>
        <v>16</v>
      </c>
      <c r="L32" s="65">
        <f>VLOOKUP($A32,'Return Data'!$B$7:$R$1700,13,0)</f>
        <v>11.478400000000001</v>
      </c>
      <c r="M32" s="66">
        <f t="shared" si="4"/>
        <v>16</v>
      </c>
      <c r="N32" s="65">
        <f>VLOOKUP($A32,'Return Data'!$B$7:$R$1700,17,0)</f>
        <v>13.260300000000001</v>
      </c>
      <c r="O32" s="66">
        <f t="shared" si="5"/>
        <v>12</v>
      </c>
      <c r="P32" s="65">
        <f>VLOOKUP($A32,'Return Data'!$B$7:$R$1700,14,0)</f>
        <v>8.0778999999999996</v>
      </c>
      <c r="Q32" s="66">
        <f t="shared" si="6"/>
        <v>16</v>
      </c>
      <c r="R32" s="65">
        <f>VLOOKUP($A32,'Return Data'!$B$7:$R$1700,16,0)</f>
        <v>8.8950999999999993</v>
      </c>
      <c r="S32" s="67">
        <f t="shared" si="7"/>
        <v>14</v>
      </c>
    </row>
    <row r="33" spans="1:19" x14ac:dyDescent="0.3">
      <c r="A33" s="82" t="s">
        <v>734</v>
      </c>
      <c r="B33" s="64">
        <f>VLOOKUP($A33,'Return Data'!$B$7:$R$1700,3,0)</f>
        <v>44015</v>
      </c>
      <c r="C33" s="65">
        <f>VLOOKUP($A33,'Return Data'!$B$7:$R$1700,4,0)</f>
        <v>21.8033</v>
      </c>
      <c r="D33" s="65">
        <f>VLOOKUP($A33,'Return Data'!$B$7:$R$1700,9,0)</f>
        <v>8.2246000000000006</v>
      </c>
      <c r="E33" s="66">
        <f t="shared" si="0"/>
        <v>18</v>
      </c>
      <c r="F33" s="65">
        <f>VLOOKUP($A33,'Return Data'!$B$7:$R$1700,10,0)</f>
        <v>18.264600000000002</v>
      </c>
      <c r="G33" s="66">
        <f t="shared" si="1"/>
        <v>20</v>
      </c>
      <c r="H33" s="65">
        <f>VLOOKUP($A33,'Return Data'!$B$7:$R$1700,11,0)</f>
        <v>15.0267</v>
      </c>
      <c r="I33" s="66">
        <f t="shared" si="2"/>
        <v>16</v>
      </c>
      <c r="J33" s="65">
        <f>VLOOKUP($A33,'Return Data'!$B$7:$R$1700,12,0)</f>
        <v>11.377700000000001</v>
      </c>
      <c r="K33" s="66">
        <f t="shared" si="3"/>
        <v>15</v>
      </c>
      <c r="L33" s="65">
        <f>VLOOKUP($A33,'Return Data'!$B$7:$R$1700,13,0)</f>
        <v>12.0168</v>
      </c>
      <c r="M33" s="66">
        <f t="shared" si="4"/>
        <v>15</v>
      </c>
      <c r="N33" s="65">
        <f>VLOOKUP($A33,'Return Data'!$B$7:$R$1700,17,0)</f>
        <v>13.670199999999999</v>
      </c>
      <c r="O33" s="66">
        <f t="shared" si="5"/>
        <v>8</v>
      </c>
      <c r="P33" s="65">
        <f>VLOOKUP($A33,'Return Data'!$B$7:$R$1700,14,0)</f>
        <v>8.3978999999999999</v>
      </c>
      <c r="Q33" s="66">
        <f t="shared" si="6"/>
        <v>13</v>
      </c>
      <c r="R33" s="65">
        <f>VLOOKUP($A33,'Return Data'!$B$7:$R$1700,16,0)</f>
        <v>9.0741999999999994</v>
      </c>
      <c r="S33" s="67">
        <f t="shared" si="7"/>
        <v>9</v>
      </c>
    </row>
    <row r="34" spans="1:19" x14ac:dyDescent="0.3">
      <c r="A34" s="82" t="s">
        <v>735</v>
      </c>
      <c r="B34" s="64">
        <f>VLOOKUP($A34,'Return Data'!$B$7:$R$1700,3,0)</f>
        <v>44015</v>
      </c>
      <c r="C34" s="65">
        <f>VLOOKUP($A34,'Return Data'!$B$7:$R$1700,4,0)</f>
        <v>198.97819999999999</v>
      </c>
      <c r="D34" s="65">
        <f>VLOOKUP($A34,'Return Data'!$B$7:$R$1700,9,0)</f>
        <v>1.3449</v>
      </c>
      <c r="E34" s="66">
        <f t="shared" si="0"/>
        <v>27</v>
      </c>
      <c r="F34" s="65">
        <f>VLOOKUP($A34,'Return Data'!$B$7:$R$1700,10,0)</f>
        <v>11.6333</v>
      </c>
      <c r="G34" s="66">
        <f t="shared" si="1"/>
        <v>27</v>
      </c>
      <c r="H34" s="65">
        <f>VLOOKUP($A34,'Return Data'!$B$7:$R$1700,11,0)</f>
        <v>12.267200000000001</v>
      </c>
      <c r="I34" s="66">
        <f t="shared" si="2"/>
        <v>25</v>
      </c>
      <c r="J34" s="65">
        <f>VLOOKUP($A34,'Return Data'!$B$7:$R$1700,12,0)</f>
        <v>9.4240999999999993</v>
      </c>
      <c r="K34" s="66">
        <f t="shared" si="3"/>
        <v>25</v>
      </c>
      <c r="L34" s="65">
        <f>VLOOKUP($A34,'Return Data'!$B$7:$R$1700,13,0)</f>
        <v>10.7628</v>
      </c>
      <c r="M34" s="66">
        <f t="shared" si="4"/>
        <v>21</v>
      </c>
      <c r="N34" s="65">
        <f>VLOOKUP($A34,'Return Data'!$B$7:$R$1700,17,0)</f>
        <v>11.932499999999999</v>
      </c>
      <c r="O34" s="66">
        <f t="shared" si="5"/>
        <v>19</v>
      </c>
      <c r="P34" s="65">
        <f>VLOOKUP($A34,'Return Data'!$B$7:$R$1700,14,0)</f>
        <v>6.6753999999999998</v>
      </c>
      <c r="Q34" s="66">
        <f t="shared" si="6"/>
        <v>24</v>
      </c>
      <c r="R34" s="65">
        <f>VLOOKUP($A34,'Return Data'!$B$7:$R$1700,16,0)</f>
        <v>7.9951999999999996</v>
      </c>
      <c r="S34" s="67">
        <f t="shared" si="7"/>
        <v>19</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9.0808444444444447</v>
      </c>
      <c r="E36" s="88"/>
      <c r="F36" s="89">
        <f>AVERAGE(F8:F34)</f>
        <v>20.042862962962968</v>
      </c>
      <c r="G36" s="88"/>
      <c r="H36" s="89">
        <f>AVERAGE(H8:H34)</f>
        <v>15.534785185185184</v>
      </c>
      <c r="I36" s="88"/>
      <c r="J36" s="89">
        <f>AVERAGE(J8:J34)</f>
        <v>11.784692592592592</v>
      </c>
      <c r="K36" s="88"/>
      <c r="L36" s="89">
        <f>AVERAGE(L8:L34)</f>
        <v>12.144681481481483</v>
      </c>
      <c r="M36" s="88"/>
      <c r="N36" s="89">
        <f>AVERAGE(N8:N34)</f>
        <v>12.890418518518517</v>
      </c>
      <c r="O36" s="88"/>
      <c r="P36" s="89">
        <f>AVERAGE(P8:P34)</f>
        <v>8.2773703703703685</v>
      </c>
      <c r="Q36" s="88"/>
      <c r="R36" s="89">
        <f>AVERAGE(R8:R34)</f>
        <v>8.6760407407407403</v>
      </c>
      <c r="S36" s="90"/>
    </row>
    <row r="37" spans="1:19" x14ac:dyDescent="0.3">
      <c r="A37" s="87" t="s">
        <v>28</v>
      </c>
      <c r="B37" s="88"/>
      <c r="C37" s="88"/>
      <c r="D37" s="89">
        <f>MIN(D8:D34)</f>
        <v>1.3449</v>
      </c>
      <c r="E37" s="88"/>
      <c r="F37" s="89">
        <f>MIN(F8:F34)</f>
        <v>11.6333</v>
      </c>
      <c r="G37" s="88"/>
      <c r="H37" s="89">
        <f>MIN(H8:H34)</f>
        <v>11.950699999999999</v>
      </c>
      <c r="I37" s="88"/>
      <c r="J37" s="89">
        <f>MIN(J8:J34)</f>
        <v>8.6881000000000004</v>
      </c>
      <c r="K37" s="88"/>
      <c r="L37" s="89">
        <f>MIN(L8:L34)</f>
        <v>8.3064</v>
      </c>
      <c r="M37" s="88"/>
      <c r="N37" s="89">
        <f>MIN(N8:N34)</f>
        <v>10.3407</v>
      </c>
      <c r="O37" s="88"/>
      <c r="P37" s="89">
        <f>MIN(P8:P34)</f>
        <v>5.4188000000000001</v>
      </c>
      <c r="Q37" s="88"/>
      <c r="R37" s="89">
        <f>MIN(R8:R34)</f>
        <v>6.6734</v>
      </c>
      <c r="S37" s="90"/>
    </row>
    <row r="38" spans="1:19" ht="15" thickBot="1" x14ac:dyDescent="0.35">
      <c r="A38" s="91" t="s">
        <v>29</v>
      </c>
      <c r="B38" s="92"/>
      <c r="C38" s="92"/>
      <c r="D38" s="93">
        <f>MAX(D8:D34)</f>
        <v>17.171299999999999</v>
      </c>
      <c r="E38" s="92"/>
      <c r="F38" s="93">
        <f>MAX(F8:F34)</f>
        <v>25.751999999999999</v>
      </c>
      <c r="G38" s="92"/>
      <c r="H38" s="93">
        <f>MAX(H8:H34)</f>
        <v>19.139299999999999</v>
      </c>
      <c r="I38" s="92"/>
      <c r="J38" s="93">
        <f>MAX(J8:J34)</f>
        <v>15.498900000000001</v>
      </c>
      <c r="K38" s="92"/>
      <c r="L38" s="93">
        <f>MAX(L8:L34)</f>
        <v>15.3636</v>
      </c>
      <c r="M38" s="92"/>
      <c r="N38" s="93">
        <f>MAX(N8:N34)</f>
        <v>16.958300000000001</v>
      </c>
      <c r="O38" s="92"/>
      <c r="P38" s="93">
        <f>MAX(P8:P34)</f>
        <v>12.563000000000001</v>
      </c>
      <c r="Q38" s="92"/>
      <c r="R38" s="93">
        <f>MAX(R8:R34)</f>
        <v>11.1271</v>
      </c>
      <c r="S38" s="94"/>
    </row>
    <row r="39" spans="1:19" x14ac:dyDescent="0.3">
      <c r="A39" s="112" t="s">
        <v>434</v>
      </c>
    </row>
    <row r="40" spans="1:19" x14ac:dyDescent="0.3">
      <c r="A40" s="14" t="s">
        <v>340</v>
      </c>
    </row>
  </sheetData>
  <sheetProtection algorithmName="SHA-512" hashValue="0NGkbkbx6kjzNaB792qqBgH1eVgr1VRJnjzT5uO5kEAuE6KjB8iFChrJj/IrCoO1maheuDhJUrReZemrtt3B4g==" saltValue="t+tGuf/N6EqPqVYsqSV7k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3B62D26-63EC-4E73-8039-6A68AE963D41}"/>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dimension ref="A1:S3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1690</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577</v>
      </c>
      <c r="B8" s="64">
        <f>VLOOKUP($A8,'Return Data'!$B$7:$R$1700,3,0)</f>
        <v>44015</v>
      </c>
      <c r="C8" s="65">
        <f>VLOOKUP($A8,'Return Data'!$B$7:$R$1700,4,0)</f>
        <v>278.83839999999998</v>
      </c>
      <c r="D8" s="65">
        <f>VLOOKUP($A8,'Return Data'!$B$7:$R$1700,9,0)</f>
        <v>24.3264</v>
      </c>
      <c r="E8" s="66">
        <f>RANK(D8,D$8:D$26,0)</f>
        <v>2</v>
      </c>
      <c r="F8" s="65">
        <f>VLOOKUP($A8,'Return Data'!$B$7:$R$1700,10,0)</f>
        <v>18.663599999999999</v>
      </c>
      <c r="G8" s="66">
        <f>RANK(F8,F$8:F$26,0)</f>
        <v>8</v>
      </c>
      <c r="H8" s="65">
        <f>VLOOKUP($A8,'Return Data'!$B$7:$R$1700,11,0)</f>
        <v>13.7829</v>
      </c>
      <c r="I8" s="66">
        <f>RANK(H8,H$8:H$26,0)</f>
        <v>5</v>
      </c>
      <c r="J8" s="65">
        <f>VLOOKUP($A8,'Return Data'!$B$7:$R$1700,12,0)</f>
        <v>12.2127</v>
      </c>
      <c r="K8" s="66">
        <f>RANK(J8,J$8:J$26,0)</f>
        <v>7</v>
      </c>
      <c r="L8" s="65">
        <f>VLOOKUP($A8,'Return Data'!$B$7:$R$1700,13,0)</f>
        <v>12.1975</v>
      </c>
      <c r="M8" s="66">
        <f>RANK(L8,L$8:L$26,0)</f>
        <v>7</v>
      </c>
      <c r="N8" s="65">
        <f>VLOOKUP($A8,'Return Data'!$B$7:$R$1700,17,0)</f>
        <v>11.071300000000001</v>
      </c>
      <c r="O8" s="66">
        <f>RANK(N8,N$8:N$26,0)</f>
        <v>8</v>
      </c>
      <c r="P8" s="65">
        <f>VLOOKUP($A8,'Return Data'!$B$7:$R$1700,14,0)</f>
        <v>9</v>
      </c>
      <c r="Q8" s="66">
        <f>RANK(P8,P$8:P$26,0)</f>
        <v>10</v>
      </c>
      <c r="R8" s="65">
        <f>VLOOKUP($A8,'Return Data'!$B$7:$R$1700,16,0)</f>
        <v>9.8803000000000001</v>
      </c>
      <c r="S8" s="67">
        <f>RANK(R8,R$8:R$26,0)</f>
        <v>2</v>
      </c>
    </row>
    <row r="9" spans="1:19" x14ac:dyDescent="0.3">
      <c r="A9" s="82" t="s">
        <v>578</v>
      </c>
      <c r="B9" s="64">
        <f>VLOOKUP($A9,'Return Data'!$B$7:$R$1700,3,0)</f>
        <v>44015</v>
      </c>
      <c r="C9" s="65">
        <f>VLOOKUP($A9,'Return Data'!$B$7:$R$1700,4,0)</f>
        <v>2021.8253999999999</v>
      </c>
      <c r="D9" s="65">
        <f>VLOOKUP($A9,'Return Data'!$B$7:$R$1700,9,0)</f>
        <v>20.925999999999998</v>
      </c>
      <c r="E9" s="66">
        <f t="shared" ref="E9:E26" si="0">RANK(D9,D$8:D$26,0)</f>
        <v>10</v>
      </c>
      <c r="F9" s="65">
        <f>VLOOKUP($A9,'Return Data'!$B$7:$R$1700,10,0)</f>
        <v>17.011600000000001</v>
      </c>
      <c r="G9" s="66">
        <f t="shared" ref="G9:G26" si="1">RANK(F9,F$8:F$26,0)</f>
        <v>10</v>
      </c>
      <c r="H9" s="65">
        <f>VLOOKUP($A9,'Return Data'!$B$7:$R$1700,11,0)</f>
        <v>12.4123</v>
      </c>
      <c r="I9" s="66">
        <f t="shared" ref="I9:I26" si="2">RANK(H9,H$8:H$26,0)</f>
        <v>11</v>
      </c>
      <c r="J9" s="65">
        <f>VLOOKUP($A9,'Return Data'!$B$7:$R$1700,12,0)</f>
        <v>11.4514</v>
      </c>
      <c r="K9" s="66">
        <f t="shared" ref="K9:K26" si="3">RANK(J9,J$8:J$26,0)</f>
        <v>12</v>
      </c>
      <c r="L9" s="65">
        <f>VLOOKUP($A9,'Return Data'!$B$7:$R$1700,13,0)</f>
        <v>12.1053</v>
      </c>
      <c r="M9" s="66">
        <f t="shared" ref="M9:M26" si="4">RANK(L9,L$8:L$26,0)</f>
        <v>9</v>
      </c>
      <c r="N9" s="65">
        <f>VLOOKUP($A9,'Return Data'!$B$7:$R$1700,17,0)</f>
        <v>11.2324</v>
      </c>
      <c r="O9" s="66">
        <f t="shared" ref="O9:O26" si="5">RANK(N9,N$8:N$26,0)</f>
        <v>7</v>
      </c>
      <c r="P9" s="65">
        <f>VLOOKUP($A9,'Return Data'!$B$7:$R$1700,14,0)</f>
        <v>9.5785</v>
      </c>
      <c r="Q9" s="66">
        <f t="shared" ref="Q9:Q26" si="6">RANK(P9,P$8:P$26,0)</f>
        <v>3</v>
      </c>
      <c r="R9" s="65">
        <f>VLOOKUP($A9,'Return Data'!$B$7:$R$1700,16,0)</f>
        <v>9.0814000000000004</v>
      </c>
      <c r="S9" s="67">
        <f t="shared" ref="S9:S26" si="7">RANK(R9,R$8:R$26,0)</f>
        <v>12</v>
      </c>
    </row>
    <row r="10" spans="1:19" x14ac:dyDescent="0.3">
      <c r="A10" s="82" t="s">
        <v>580</v>
      </c>
      <c r="B10" s="64">
        <f>VLOOKUP($A10,'Return Data'!$B$7:$R$1700,3,0)</f>
        <v>44015</v>
      </c>
      <c r="C10" s="65">
        <f>VLOOKUP($A10,'Return Data'!$B$7:$R$1700,4,0)</f>
        <v>18.523099999999999</v>
      </c>
      <c r="D10" s="65">
        <f>VLOOKUP($A10,'Return Data'!$B$7:$R$1700,9,0)</f>
        <v>19.378399999999999</v>
      </c>
      <c r="E10" s="66">
        <f t="shared" si="0"/>
        <v>13</v>
      </c>
      <c r="F10" s="65">
        <f>VLOOKUP($A10,'Return Data'!$B$7:$R$1700,10,0)</f>
        <v>19.2697</v>
      </c>
      <c r="G10" s="66">
        <f t="shared" si="1"/>
        <v>4</v>
      </c>
      <c r="H10" s="65">
        <f>VLOOKUP($A10,'Return Data'!$B$7:$R$1700,11,0)</f>
        <v>14.5717</v>
      </c>
      <c r="I10" s="66">
        <f t="shared" si="2"/>
        <v>3</v>
      </c>
      <c r="J10" s="65">
        <f>VLOOKUP($A10,'Return Data'!$B$7:$R$1700,12,0)</f>
        <v>12.8794</v>
      </c>
      <c r="K10" s="66">
        <f t="shared" si="3"/>
        <v>3</v>
      </c>
      <c r="L10" s="65">
        <f>VLOOKUP($A10,'Return Data'!$B$7:$R$1700,13,0)</f>
        <v>12.9846</v>
      </c>
      <c r="M10" s="66">
        <f t="shared" si="4"/>
        <v>4</v>
      </c>
      <c r="N10" s="65">
        <f>VLOOKUP($A10,'Return Data'!$B$7:$R$1700,17,0)</f>
        <v>11.2805</v>
      </c>
      <c r="O10" s="66">
        <f t="shared" si="5"/>
        <v>6</v>
      </c>
      <c r="P10" s="65">
        <f>VLOOKUP($A10,'Return Data'!$B$7:$R$1700,14,0)</f>
        <v>9.0324000000000009</v>
      </c>
      <c r="Q10" s="66">
        <f t="shared" si="6"/>
        <v>9</v>
      </c>
      <c r="R10" s="65">
        <f>VLOOKUP($A10,'Return Data'!$B$7:$R$1700,16,0)</f>
        <v>9.4808000000000003</v>
      </c>
      <c r="S10" s="67">
        <f t="shared" si="7"/>
        <v>4</v>
      </c>
    </row>
    <row r="11" spans="1:19" x14ac:dyDescent="0.3">
      <c r="A11" s="82" t="s">
        <v>582</v>
      </c>
      <c r="B11" s="64">
        <f>VLOOKUP($A11,'Return Data'!$B$7:$R$1700,3,0)</f>
        <v>44015</v>
      </c>
      <c r="C11" s="65">
        <f>VLOOKUP($A11,'Return Data'!$B$7:$R$1700,4,0)</f>
        <v>18.7318</v>
      </c>
      <c r="D11" s="65">
        <f>VLOOKUP($A11,'Return Data'!$B$7:$R$1700,9,0)</f>
        <v>23.368400000000001</v>
      </c>
      <c r="E11" s="66">
        <f t="shared" si="0"/>
        <v>3</v>
      </c>
      <c r="F11" s="65">
        <f>VLOOKUP($A11,'Return Data'!$B$7:$R$1700,10,0)</f>
        <v>19.887599999999999</v>
      </c>
      <c r="G11" s="66">
        <f t="shared" si="1"/>
        <v>1</v>
      </c>
      <c r="H11" s="65">
        <f>VLOOKUP($A11,'Return Data'!$B$7:$R$1700,11,0)</f>
        <v>17.639800000000001</v>
      </c>
      <c r="I11" s="66">
        <f t="shared" si="2"/>
        <v>1</v>
      </c>
      <c r="J11" s="65">
        <f>VLOOKUP($A11,'Return Data'!$B$7:$R$1700,12,0)</f>
        <v>15.4275</v>
      </c>
      <c r="K11" s="66">
        <f t="shared" si="3"/>
        <v>1</v>
      </c>
      <c r="L11" s="65">
        <f>VLOOKUP($A11,'Return Data'!$B$7:$R$1700,13,0)</f>
        <v>15.1976</v>
      </c>
      <c r="M11" s="66">
        <f t="shared" si="4"/>
        <v>1</v>
      </c>
      <c r="N11" s="65">
        <f>VLOOKUP($A11,'Return Data'!$B$7:$R$1700,17,0)</f>
        <v>13.196899999999999</v>
      </c>
      <c r="O11" s="66">
        <f t="shared" si="5"/>
        <v>1</v>
      </c>
      <c r="P11" s="65">
        <f>VLOOKUP($A11,'Return Data'!$B$7:$R$1700,14,0)</f>
        <v>10.2834</v>
      </c>
      <c r="Q11" s="66">
        <f t="shared" si="6"/>
        <v>1</v>
      </c>
      <c r="R11" s="65">
        <f>VLOOKUP($A11,'Return Data'!$B$7:$R$1700,16,0)</f>
        <v>9.6570999999999998</v>
      </c>
      <c r="S11" s="67">
        <f t="shared" si="7"/>
        <v>3</v>
      </c>
    </row>
    <row r="12" spans="1:19" x14ac:dyDescent="0.3">
      <c r="A12" s="82" t="s">
        <v>585</v>
      </c>
      <c r="B12" s="64">
        <f>VLOOKUP($A12,'Return Data'!$B$7:$R$1700,3,0)</f>
        <v>44015</v>
      </c>
      <c r="C12" s="65">
        <f>VLOOKUP($A12,'Return Data'!$B$7:$R$1700,4,0)</f>
        <v>17.4255</v>
      </c>
      <c r="D12" s="65">
        <f>VLOOKUP($A12,'Return Data'!$B$7:$R$1700,9,0)</f>
        <v>20.1144</v>
      </c>
      <c r="E12" s="66">
        <f t="shared" si="0"/>
        <v>12</v>
      </c>
      <c r="F12" s="65">
        <f>VLOOKUP($A12,'Return Data'!$B$7:$R$1700,10,0)</f>
        <v>12.900700000000001</v>
      </c>
      <c r="G12" s="66">
        <f t="shared" si="1"/>
        <v>18</v>
      </c>
      <c r="H12" s="65">
        <f>VLOOKUP($A12,'Return Data'!$B$7:$R$1700,11,0)</f>
        <v>11.904400000000001</v>
      </c>
      <c r="I12" s="66">
        <f t="shared" si="2"/>
        <v>14</v>
      </c>
      <c r="J12" s="65">
        <f>VLOOKUP($A12,'Return Data'!$B$7:$R$1700,12,0)</f>
        <v>11.570600000000001</v>
      </c>
      <c r="K12" s="66">
        <f t="shared" si="3"/>
        <v>11</v>
      </c>
      <c r="L12" s="65">
        <f>VLOOKUP($A12,'Return Data'!$B$7:$R$1700,13,0)</f>
        <v>11.871700000000001</v>
      </c>
      <c r="M12" s="66">
        <f t="shared" si="4"/>
        <v>12</v>
      </c>
      <c r="N12" s="65">
        <f>VLOOKUP($A12,'Return Data'!$B$7:$R$1700,17,0)</f>
        <v>11.6233</v>
      </c>
      <c r="O12" s="66">
        <f t="shared" si="5"/>
        <v>4</v>
      </c>
      <c r="P12" s="65">
        <f>VLOOKUP($A12,'Return Data'!$B$7:$R$1700,14,0)</f>
        <v>9.3606999999999996</v>
      </c>
      <c r="Q12" s="66">
        <f t="shared" si="6"/>
        <v>5</v>
      </c>
      <c r="R12" s="65">
        <f>VLOOKUP($A12,'Return Data'!$B$7:$R$1700,16,0)</f>
        <v>9.3793000000000006</v>
      </c>
      <c r="S12" s="67">
        <f t="shared" si="7"/>
        <v>5</v>
      </c>
    </row>
    <row r="13" spans="1:19" x14ac:dyDescent="0.3">
      <c r="A13" s="82" t="s">
        <v>586</v>
      </c>
      <c r="B13" s="64">
        <f>VLOOKUP($A13,'Return Data'!$B$7:$R$1700,3,0)</f>
        <v>44015</v>
      </c>
      <c r="C13" s="65">
        <f>VLOOKUP($A13,'Return Data'!$B$7:$R$1700,4,0)</f>
        <v>17.466799999999999</v>
      </c>
      <c r="D13" s="65">
        <f>VLOOKUP($A13,'Return Data'!$B$7:$R$1700,9,0)</f>
        <v>22.387899999999998</v>
      </c>
      <c r="E13" s="66">
        <f t="shared" si="0"/>
        <v>8</v>
      </c>
      <c r="F13" s="65">
        <f>VLOOKUP($A13,'Return Data'!$B$7:$R$1700,10,0)</f>
        <v>15.4611</v>
      </c>
      <c r="G13" s="66">
        <f t="shared" si="1"/>
        <v>15</v>
      </c>
      <c r="H13" s="65">
        <f>VLOOKUP($A13,'Return Data'!$B$7:$R$1700,11,0)</f>
        <v>12.397600000000001</v>
      </c>
      <c r="I13" s="66">
        <f t="shared" si="2"/>
        <v>12</v>
      </c>
      <c r="J13" s="65">
        <f>VLOOKUP($A13,'Return Data'!$B$7:$R$1700,12,0)</f>
        <v>11.781700000000001</v>
      </c>
      <c r="K13" s="66">
        <f t="shared" si="3"/>
        <v>10</v>
      </c>
      <c r="L13" s="65">
        <f>VLOOKUP($A13,'Return Data'!$B$7:$R$1700,13,0)</f>
        <v>12.0558</v>
      </c>
      <c r="M13" s="66">
        <f t="shared" si="4"/>
        <v>10</v>
      </c>
      <c r="N13" s="65">
        <f>VLOOKUP($A13,'Return Data'!$B$7:$R$1700,17,0)</f>
        <v>10.973000000000001</v>
      </c>
      <c r="O13" s="66">
        <f t="shared" si="5"/>
        <v>10</v>
      </c>
      <c r="P13" s="65">
        <f>VLOOKUP($A13,'Return Data'!$B$7:$R$1700,14,0)</f>
        <v>8.9075000000000006</v>
      </c>
      <c r="Q13" s="66">
        <f t="shared" si="6"/>
        <v>12</v>
      </c>
      <c r="R13" s="65">
        <f>VLOOKUP($A13,'Return Data'!$B$7:$R$1700,16,0)</f>
        <v>9.2921999999999993</v>
      </c>
      <c r="S13" s="67">
        <f t="shared" si="7"/>
        <v>9</v>
      </c>
    </row>
    <row r="14" spans="1:19" x14ac:dyDescent="0.3">
      <c r="A14" s="82" t="s">
        <v>589</v>
      </c>
      <c r="B14" s="64">
        <f>VLOOKUP($A14,'Return Data'!$B$7:$R$1700,3,0)</f>
        <v>44015</v>
      </c>
      <c r="C14" s="65">
        <f>VLOOKUP($A14,'Return Data'!$B$7:$R$1700,4,0)</f>
        <v>24.5608</v>
      </c>
      <c r="D14" s="65">
        <f>VLOOKUP($A14,'Return Data'!$B$7:$R$1700,9,0)</f>
        <v>17.537600000000001</v>
      </c>
      <c r="E14" s="66">
        <f t="shared" si="0"/>
        <v>16</v>
      </c>
      <c r="F14" s="65">
        <f>VLOOKUP($A14,'Return Data'!$B$7:$R$1700,10,0)</f>
        <v>16.875</v>
      </c>
      <c r="G14" s="66">
        <f t="shared" si="1"/>
        <v>14</v>
      </c>
      <c r="H14" s="65">
        <f>VLOOKUP($A14,'Return Data'!$B$7:$R$1700,11,0)</f>
        <v>10.897399999999999</v>
      </c>
      <c r="I14" s="66">
        <f t="shared" si="2"/>
        <v>17</v>
      </c>
      <c r="J14" s="65">
        <f>VLOOKUP($A14,'Return Data'!$B$7:$R$1700,12,0)</f>
        <v>10.8056</v>
      </c>
      <c r="K14" s="66">
        <f t="shared" si="3"/>
        <v>14</v>
      </c>
      <c r="L14" s="65">
        <f>VLOOKUP($A14,'Return Data'!$B$7:$R$1700,13,0)</f>
        <v>10.8917</v>
      </c>
      <c r="M14" s="66">
        <f t="shared" si="4"/>
        <v>15</v>
      </c>
      <c r="N14" s="65">
        <f>VLOOKUP($A14,'Return Data'!$B$7:$R$1700,17,0)</f>
        <v>10.023999999999999</v>
      </c>
      <c r="O14" s="66">
        <f t="shared" si="5"/>
        <v>16</v>
      </c>
      <c r="P14" s="65">
        <f>VLOOKUP($A14,'Return Data'!$B$7:$R$1700,14,0)</f>
        <v>8.1483000000000008</v>
      </c>
      <c r="Q14" s="66">
        <f t="shared" si="6"/>
        <v>15</v>
      </c>
      <c r="R14" s="65">
        <f>VLOOKUP($A14,'Return Data'!$B$7:$R$1700,16,0)</f>
        <v>9.2317</v>
      </c>
      <c r="S14" s="67">
        <f t="shared" si="7"/>
        <v>10</v>
      </c>
    </row>
    <row r="15" spans="1:19" x14ac:dyDescent="0.3">
      <c r="A15" s="82" t="s">
        <v>590</v>
      </c>
      <c r="B15" s="64">
        <f>VLOOKUP($A15,'Return Data'!$B$7:$R$1700,3,0)</f>
        <v>44015</v>
      </c>
      <c r="C15" s="65">
        <f>VLOOKUP($A15,'Return Data'!$B$7:$R$1700,4,0)</f>
        <v>18.792899999999999</v>
      </c>
      <c r="D15" s="65">
        <f>VLOOKUP($A15,'Return Data'!$B$7:$R$1700,9,0)</f>
        <v>22.665900000000001</v>
      </c>
      <c r="E15" s="66">
        <f t="shared" si="0"/>
        <v>6</v>
      </c>
      <c r="F15" s="65">
        <f>VLOOKUP($A15,'Return Data'!$B$7:$R$1700,10,0)</f>
        <v>18.9238</v>
      </c>
      <c r="G15" s="66">
        <f t="shared" si="1"/>
        <v>5</v>
      </c>
      <c r="H15" s="65">
        <f>VLOOKUP($A15,'Return Data'!$B$7:$R$1700,11,0)</f>
        <v>14.475</v>
      </c>
      <c r="I15" s="66">
        <f t="shared" si="2"/>
        <v>4</v>
      </c>
      <c r="J15" s="65">
        <f>VLOOKUP($A15,'Return Data'!$B$7:$R$1700,12,0)</f>
        <v>12.920500000000001</v>
      </c>
      <c r="K15" s="66">
        <f t="shared" si="3"/>
        <v>2</v>
      </c>
      <c r="L15" s="65">
        <f>VLOOKUP($A15,'Return Data'!$B$7:$R$1700,13,0)</f>
        <v>13.413399999999999</v>
      </c>
      <c r="M15" s="66">
        <f t="shared" si="4"/>
        <v>2</v>
      </c>
      <c r="N15" s="65">
        <f>VLOOKUP($A15,'Return Data'!$B$7:$R$1700,17,0)</f>
        <v>12.182</v>
      </c>
      <c r="O15" s="66">
        <f t="shared" si="5"/>
        <v>2</v>
      </c>
      <c r="P15" s="65">
        <f>VLOOKUP($A15,'Return Data'!$B$7:$R$1700,14,0)</f>
        <v>9.8298000000000005</v>
      </c>
      <c r="Q15" s="66">
        <f t="shared" si="6"/>
        <v>2</v>
      </c>
      <c r="R15" s="65">
        <f>VLOOKUP($A15,'Return Data'!$B$7:$R$1700,16,0)</f>
        <v>8.9899000000000004</v>
      </c>
      <c r="S15" s="67">
        <f t="shared" si="7"/>
        <v>13</v>
      </c>
    </row>
    <row r="16" spans="1:19" x14ac:dyDescent="0.3">
      <c r="A16" s="82" t="s">
        <v>592</v>
      </c>
      <c r="B16" s="64">
        <f>VLOOKUP($A16,'Return Data'!$B$7:$R$1700,3,0)</f>
        <v>44015</v>
      </c>
      <c r="C16" s="65">
        <f>VLOOKUP($A16,'Return Data'!$B$7:$R$1700,4,0)</f>
        <v>1093.7184</v>
      </c>
      <c r="D16" s="65">
        <f>VLOOKUP($A16,'Return Data'!$B$7:$R$1700,9,0)</f>
        <v>5.1341000000000001</v>
      </c>
      <c r="E16" s="66">
        <f t="shared" si="0"/>
        <v>19</v>
      </c>
      <c r="F16" s="65">
        <f>VLOOKUP($A16,'Return Data'!$B$7:$R$1700,10,0)</f>
        <v>5.7633000000000001</v>
      </c>
      <c r="G16" s="66">
        <f t="shared" si="1"/>
        <v>19</v>
      </c>
      <c r="H16" s="65">
        <f>VLOOKUP($A16,'Return Data'!$B$7:$R$1700,11,0)</f>
        <v>5.4099000000000004</v>
      </c>
      <c r="I16" s="66">
        <f t="shared" si="2"/>
        <v>19</v>
      </c>
      <c r="J16" s="65">
        <f>VLOOKUP($A16,'Return Data'!$B$7:$R$1700,12,0)</f>
        <v>6.1372</v>
      </c>
      <c r="K16" s="66">
        <f t="shared" si="3"/>
        <v>18</v>
      </c>
      <c r="L16" s="65">
        <f>VLOOKUP($A16,'Return Data'!$B$7:$R$1700,13,0)</f>
        <v>7.2122999999999999</v>
      </c>
      <c r="M16" s="66">
        <f t="shared" si="4"/>
        <v>18</v>
      </c>
      <c r="N16" s="65"/>
      <c r="O16" s="66"/>
      <c r="P16" s="65"/>
      <c r="Q16" s="66"/>
      <c r="R16" s="65">
        <f>VLOOKUP($A16,'Return Data'!$B$7:$R$1700,16,0)</f>
        <v>8.1568000000000005</v>
      </c>
      <c r="S16" s="67">
        <f t="shared" si="7"/>
        <v>18</v>
      </c>
    </row>
    <row r="17" spans="1:19" x14ac:dyDescent="0.3">
      <c r="A17" s="82" t="s">
        <v>595</v>
      </c>
      <c r="B17" s="64">
        <f>VLOOKUP($A17,'Return Data'!$B$7:$R$1700,3,0)</f>
        <v>44015</v>
      </c>
      <c r="C17" s="65">
        <f>VLOOKUP($A17,'Return Data'!$B$7:$R$1700,4,0)</f>
        <v>1839.7536</v>
      </c>
      <c r="D17" s="65">
        <f>VLOOKUP($A17,'Return Data'!$B$7:$R$1700,9,0)</f>
        <v>22.612100000000002</v>
      </c>
      <c r="E17" s="66">
        <f t="shared" si="0"/>
        <v>7</v>
      </c>
      <c r="F17" s="65">
        <f>VLOOKUP($A17,'Return Data'!$B$7:$R$1700,10,0)</f>
        <v>18.036799999999999</v>
      </c>
      <c r="G17" s="66">
        <f t="shared" si="1"/>
        <v>9</v>
      </c>
      <c r="H17" s="65">
        <f>VLOOKUP($A17,'Return Data'!$B$7:$R$1700,11,0)</f>
        <v>12.3813</v>
      </c>
      <c r="I17" s="66">
        <f t="shared" si="2"/>
        <v>13</v>
      </c>
      <c r="J17" s="65">
        <f>VLOOKUP($A17,'Return Data'!$B$7:$R$1700,12,0)</f>
        <v>11.1869</v>
      </c>
      <c r="K17" s="66">
        <f t="shared" si="3"/>
        <v>13</v>
      </c>
      <c r="L17" s="65">
        <f>VLOOKUP($A17,'Return Data'!$B$7:$R$1700,13,0)</f>
        <v>11.480399999999999</v>
      </c>
      <c r="M17" s="66">
        <f t="shared" si="4"/>
        <v>13</v>
      </c>
      <c r="N17" s="65">
        <f>VLOOKUP($A17,'Return Data'!$B$7:$R$1700,17,0)</f>
        <v>10.2546</v>
      </c>
      <c r="O17" s="66">
        <f t="shared" si="5"/>
        <v>14</v>
      </c>
      <c r="P17" s="65">
        <f>VLOOKUP($A17,'Return Data'!$B$7:$R$1700,14,0)</f>
        <v>8.8193000000000001</v>
      </c>
      <c r="Q17" s="66">
        <f t="shared" si="6"/>
        <v>14</v>
      </c>
      <c r="R17" s="65">
        <f>VLOOKUP($A17,'Return Data'!$B$7:$R$1700,16,0)</f>
        <v>8.4062999999999999</v>
      </c>
      <c r="S17" s="67">
        <f t="shared" si="7"/>
        <v>16</v>
      </c>
    </row>
    <row r="18" spans="1:19" x14ac:dyDescent="0.3">
      <c r="A18" s="82" t="s">
        <v>597</v>
      </c>
      <c r="B18" s="64">
        <f>VLOOKUP($A18,'Return Data'!$B$7:$R$1700,3,0)</f>
        <v>44015</v>
      </c>
      <c r="C18" s="65">
        <f>VLOOKUP($A18,'Return Data'!$B$7:$R$1700,4,0)</f>
        <v>49.554299999999998</v>
      </c>
      <c r="D18" s="65">
        <f>VLOOKUP($A18,'Return Data'!$B$7:$R$1700,9,0)</f>
        <v>21.431899999999999</v>
      </c>
      <c r="E18" s="66">
        <f t="shared" si="0"/>
        <v>9</v>
      </c>
      <c r="F18" s="65">
        <f>VLOOKUP($A18,'Return Data'!$B$7:$R$1700,10,0)</f>
        <v>16.982500000000002</v>
      </c>
      <c r="G18" s="66">
        <f t="shared" si="1"/>
        <v>11</v>
      </c>
      <c r="H18" s="65">
        <f>VLOOKUP($A18,'Return Data'!$B$7:$R$1700,11,0)</f>
        <v>12.7751</v>
      </c>
      <c r="I18" s="66">
        <f t="shared" si="2"/>
        <v>9</v>
      </c>
      <c r="J18" s="65">
        <f>VLOOKUP($A18,'Return Data'!$B$7:$R$1700,12,0)</f>
        <v>11.9481</v>
      </c>
      <c r="K18" s="66">
        <f t="shared" si="3"/>
        <v>8</v>
      </c>
      <c r="L18" s="65">
        <f>VLOOKUP($A18,'Return Data'!$B$7:$R$1700,13,0)</f>
        <v>12.106</v>
      </c>
      <c r="M18" s="66">
        <f t="shared" si="4"/>
        <v>8</v>
      </c>
      <c r="N18" s="65">
        <f>VLOOKUP($A18,'Return Data'!$B$7:$R$1700,17,0)</f>
        <v>11.3443</v>
      </c>
      <c r="O18" s="66">
        <f t="shared" si="5"/>
        <v>5</v>
      </c>
      <c r="P18" s="65">
        <f>VLOOKUP($A18,'Return Data'!$B$7:$R$1700,14,0)</f>
        <v>9.2368000000000006</v>
      </c>
      <c r="Q18" s="66">
        <f t="shared" si="6"/>
        <v>7</v>
      </c>
      <c r="R18" s="65">
        <f>VLOOKUP($A18,'Return Data'!$B$7:$R$1700,16,0)</f>
        <v>9.3513999999999999</v>
      </c>
      <c r="S18" s="67">
        <f t="shared" si="7"/>
        <v>6</v>
      </c>
    </row>
    <row r="19" spans="1:19" x14ac:dyDescent="0.3">
      <c r="A19" s="82" t="s">
        <v>598</v>
      </c>
      <c r="B19" s="64">
        <f>VLOOKUP($A19,'Return Data'!$B$7:$R$1700,3,0)</f>
        <v>44015</v>
      </c>
      <c r="C19" s="65">
        <f>VLOOKUP($A19,'Return Data'!$B$7:$R$1700,4,0)</f>
        <v>19.398700000000002</v>
      </c>
      <c r="D19" s="65">
        <f>VLOOKUP($A19,'Return Data'!$B$7:$R$1700,9,0)</f>
        <v>20.322399999999998</v>
      </c>
      <c r="E19" s="66">
        <f t="shared" si="0"/>
        <v>11</v>
      </c>
      <c r="F19" s="65">
        <f>VLOOKUP($A19,'Return Data'!$B$7:$R$1700,10,0)</f>
        <v>18.726800000000001</v>
      </c>
      <c r="G19" s="66">
        <f t="shared" si="1"/>
        <v>7</v>
      </c>
      <c r="H19" s="65">
        <f>VLOOKUP($A19,'Return Data'!$B$7:$R$1700,11,0)</f>
        <v>13.4863</v>
      </c>
      <c r="I19" s="66">
        <f t="shared" si="2"/>
        <v>7</v>
      </c>
      <c r="J19" s="65">
        <f>VLOOKUP($A19,'Return Data'!$B$7:$R$1700,12,0)</f>
        <v>12.370799999999999</v>
      </c>
      <c r="K19" s="66">
        <f t="shared" si="3"/>
        <v>5</v>
      </c>
      <c r="L19" s="65">
        <f>VLOOKUP($A19,'Return Data'!$B$7:$R$1700,13,0)</f>
        <v>12.8353</v>
      </c>
      <c r="M19" s="66">
        <f t="shared" si="4"/>
        <v>5</v>
      </c>
      <c r="N19" s="65">
        <f>VLOOKUP($A19,'Return Data'!$B$7:$R$1700,17,0)</f>
        <v>10.446099999999999</v>
      </c>
      <c r="O19" s="66">
        <f t="shared" si="5"/>
        <v>13</v>
      </c>
      <c r="P19" s="65">
        <f>VLOOKUP($A19,'Return Data'!$B$7:$R$1700,14,0)</f>
        <v>8.8786000000000005</v>
      </c>
      <c r="Q19" s="66">
        <f t="shared" si="6"/>
        <v>13</v>
      </c>
      <c r="R19" s="65">
        <f>VLOOKUP($A19,'Return Data'!$B$7:$R$1700,16,0)</f>
        <v>8.8664000000000005</v>
      </c>
      <c r="S19" s="67">
        <f t="shared" si="7"/>
        <v>14</v>
      </c>
    </row>
    <row r="20" spans="1:19" x14ac:dyDescent="0.3">
      <c r="A20" s="82" t="s">
        <v>601</v>
      </c>
      <c r="B20" s="64">
        <f>VLOOKUP($A20,'Return Data'!$B$7:$R$1700,3,0)</f>
        <v>44015</v>
      </c>
      <c r="C20" s="65">
        <f>VLOOKUP($A20,'Return Data'!$B$7:$R$1700,4,0)</f>
        <v>28.055099999999999</v>
      </c>
      <c r="D20" s="65">
        <f>VLOOKUP($A20,'Return Data'!$B$7:$R$1700,9,0)</f>
        <v>19.3766</v>
      </c>
      <c r="E20" s="66">
        <f t="shared" si="0"/>
        <v>14</v>
      </c>
      <c r="F20" s="65">
        <f>VLOOKUP($A20,'Return Data'!$B$7:$R$1700,10,0)</f>
        <v>16.901700000000002</v>
      </c>
      <c r="G20" s="66">
        <f t="shared" si="1"/>
        <v>13</v>
      </c>
      <c r="H20" s="65">
        <f>VLOOKUP($A20,'Return Data'!$B$7:$R$1700,11,0)</f>
        <v>11.8249</v>
      </c>
      <c r="I20" s="66">
        <f t="shared" si="2"/>
        <v>15</v>
      </c>
      <c r="J20" s="65">
        <f>VLOOKUP($A20,'Return Data'!$B$7:$R$1700,12,0)</f>
        <v>10.695399999999999</v>
      </c>
      <c r="K20" s="66">
        <f t="shared" si="3"/>
        <v>15</v>
      </c>
      <c r="L20" s="65">
        <f>VLOOKUP($A20,'Return Data'!$B$7:$R$1700,13,0)</f>
        <v>11.093400000000001</v>
      </c>
      <c r="M20" s="66">
        <f t="shared" si="4"/>
        <v>14</v>
      </c>
      <c r="N20" s="65">
        <f>VLOOKUP($A20,'Return Data'!$B$7:$R$1700,17,0)</f>
        <v>10.729900000000001</v>
      </c>
      <c r="O20" s="66">
        <f t="shared" si="5"/>
        <v>12</v>
      </c>
      <c r="P20" s="65">
        <f>VLOOKUP($A20,'Return Data'!$B$7:$R$1700,14,0)</f>
        <v>9.1812000000000005</v>
      </c>
      <c r="Q20" s="66">
        <f t="shared" si="6"/>
        <v>8</v>
      </c>
      <c r="R20" s="65">
        <f>VLOOKUP($A20,'Return Data'!$B$7:$R$1700,16,0)</f>
        <v>8.5395000000000003</v>
      </c>
      <c r="S20" s="67">
        <f t="shared" si="7"/>
        <v>15</v>
      </c>
    </row>
    <row r="21" spans="1:19" x14ac:dyDescent="0.3">
      <c r="A21" s="82" t="s">
        <v>603</v>
      </c>
      <c r="B21" s="64">
        <f>VLOOKUP($A21,'Return Data'!$B$7:$R$1700,3,0)</f>
        <v>44015</v>
      </c>
      <c r="C21" s="65">
        <f>VLOOKUP($A21,'Return Data'!$B$7:$R$1700,4,0)</f>
        <v>15.7944</v>
      </c>
      <c r="D21" s="65">
        <f>VLOOKUP($A21,'Return Data'!$B$7:$R$1700,9,0)</f>
        <v>23.044799999999999</v>
      </c>
      <c r="E21" s="66">
        <f t="shared" si="0"/>
        <v>5</v>
      </c>
      <c r="F21" s="65">
        <f>VLOOKUP($A21,'Return Data'!$B$7:$R$1700,10,0)</f>
        <v>19.372499999999999</v>
      </c>
      <c r="G21" s="66">
        <f t="shared" si="1"/>
        <v>3</v>
      </c>
      <c r="H21" s="65">
        <f>VLOOKUP($A21,'Return Data'!$B$7:$R$1700,11,0)</f>
        <v>14.6409</v>
      </c>
      <c r="I21" s="66">
        <f t="shared" si="2"/>
        <v>2</v>
      </c>
      <c r="J21" s="65">
        <f>VLOOKUP($A21,'Return Data'!$B$7:$R$1700,12,0)</f>
        <v>12.8071</v>
      </c>
      <c r="K21" s="66">
        <f t="shared" si="3"/>
        <v>4</v>
      </c>
      <c r="L21" s="65">
        <f>VLOOKUP($A21,'Return Data'!$B$7:$R$1700,13,0)</f>
        <v>13.276899999999999</v>
      </c>
      <c r="M21" s="66">
        <f t="shared" si="4"/>
        <v>3</v>
      </c>
      <c r="N21" s="65">
        <f>VLOOKUP($A21,'Return Data'!$B$7:$R$1700,17,0)</f>
        <v>11.677899999999999</v>
      </c>
      <c r="O21" s="66">
        <f t="shared" si="5"/>
        <v>3</v>
      </c>
      <c r="P21" s="65">
        <f>VLOOKUP($A21,'Return Data'!$B$7:$R$1700,14,0)</f>
        <v>9.3110999999999997</v>
      </c>
      <c r="Q21" s="66">
        <f t="shared" si="6"/>
        <v>6</v>
      </c>
      <c r="R21" s="65">
        <f>VLOOKUP($A21,'Return Data'!$B$7:$R$1700,16,0)</f>
        <v>9.3003</v>
      </c>
      <c r="S21" s="67">
        <f t="shared" si="7"/>
        <v>8</v>
      </c>
    </row>
    <row r="22" spans="1:19" x14ac:dyDescent="0.3">
      <c r="A22" s="82" t="s">
        <v>605</v>
      </c>
      <c r="B22" s="64">
        <f>VLOOKUP($A22,'Return Data'!$B$7:$R$1700,3,0)</f>
        <v>44015</v>
      </c>
      <c r="C22" s="65">
        <f>VLOOKUP($A22,'Return Data'!$B$7:$R$1700,4,0)</f>
        <v>19.033200000000001</v>
      </c>
      <c r="D22" s="65">
        <f>VLOOKUP($A22,'Return Data'!$B$7:$R$1700,9,0)</f>
        <v>18.310700000000001</v>
      </c>
      <c r="E22" s="66">
        <f t="shared" si="0"/>
        <v>15</v>
      </c>
      <c r="F22" s="65">
        <f>VLOOKUP($A22,'Return Data'!$B$7:$R$1700,10,0)</f>
        <v>16.9131</v>
      </c>
      <c r="G22" s="66">
        <f t="shared" si="1"/>
        <v>12</v>
      </c>
      <c r="H22" s="65">
        <f>VLOOKUP($A22,'Return Data'!$B$7:$R$1700,11,0)</f>
        <v>12.726000000000001</v>
      </c>
      <c r="I22" s="66">
        <f t="shared" si="2"/>
        <v>10</v>
      </c>
      <c r="J22" s="65">
        <f>VLOOKUP($A22,'Return Data'!$B$7:$R$1700,12,0)</f>
        <v>11.861499999999999</v>
      </c>
      <c r="K22" s="66">
        <f t="shared" si="3"/>
        <v>9</v>
      </c>
      <c r="L22" s="65">
        <f>VLOOKUP($A22,'Return Data'!$B$7:$R$1700,13,0)</f>
        <v>12.0082</v>
      </c>
      <c r="M22" s="66">
        <f t="shared" si="4"/>
        <v>11</v>
      </c>
      <c r="N22" s="65">
        <f>VLOOKUP($A22,'Return Data'!$B$7:$R$1700,17,0)</f>
        <v>11.058</v>
      </c>
      <c r="O22" s="66">
        <f t="shared" si="5"/>
        <v>9</v>
      </c>
      <c r="P22" s="65">
        <f>VLOOKUP($A22,'Return Data'!$B$7:$R$1700,14,0)</f>
        <v>8.9588999999999999</v>
      </c>
      <c r="Q22" s="66">
        <f t="shared" si="6"/>
        <v>11</v>
      </c>
      <c r="R22" s="65">
        <f>VLOOKUP($A22,'Return Data'!$B$7:$R$1700,16,0)</f>
        <v>9.1826000000000008</v>
      </c>
      <c r="S22" s="67">
        <f t="shared" si="7"/>
        <v>11</v>
      </c>
    </row>
    <row r="23" spans="1:19" x14ac:dyDescent="0.3">
      <c r="A23" s="82" t="s">
        <v>606</v>
      </c>
      <c r="B23" s="64">
        <f>VLOOKUP($A23,'Return Data'!$B$7:$R$1700,3,0)</f>
        <v>44015</v>
      </c>
      <c r="C23" s="65">
        <f>VLOOKUP($A23,'Return Data'!$B$7:$R$1700,4,0)</f>
        <v>2472.2143999999998</v>
      </c>
      <c r="D23" s="65">
        <f>VLOOKUP($A23,'Return Data'!$B$7:$R$1700,9,0)</f>
        <v>23.322299999999998</v>
      </c>
      <c r="E23" s="66">
        <f t="shared" si="0"/>
        <v>4</v>
      </c>
      <c r="F23" s="65">
        <f>VLOOKUP($A23,'Return Data'!$B$7:$R$1700,10,0)</f>
        <v>18.779800000000002</v>
      </c>
      <c r="G23" s="66">
        <f t="shared" si="1"/>
        <v>6</v>
      </c>
      <c r="H23" s="65">
        <f>VLOOKUP($A23,'Return Data'!$B$7:$R$1700,11,0)</f>
        <v>13.5862</v>
      </c>
      <c r="I23" s="66">
        <f t="shared" si="2"/>
        <v>6</v>
      </c>
      <c r="J23" s="65">
        <f>VLOOKUP($A23,'Return Data'!$B$7:$R$1700,12,0)</f>
        <v>12.330399999999999</v>
      </c>
      <c r="K23" s="66">
        <f t="shared" si="3"/>
        <v>6</v>
      </c>
      <c r="L23" s="65">
        <f>VLOOKUP($A23,'Return Data'!$B$7:$R$1700,13,0)</f>
        <v>12.3666</v>
      </c>
      <c r="M23" s="66">
        <f t="shared" si="4"/>
        <v>6</v>
      </c>
      <c r="N23" s="65">
        <f>VLOOKUP($A23,'Return Data'!$B$7:$R$1700,17,0)</f>
        <v>10.897399999999999</v>
      </c>
      <c r="O23" s="66">
        <f t="shared" si="5"/>
        <v>11</v>
      </c>
      <c r="P23" s="65">
        <f>VLOOKUP($A23,'Return Data'!$B$7:$R$1700,14,0)</f>
        <v>9.5100999999999996</v>
      </c>
      <c r="Q23" s="66">
        <f t="shared" si="6"/>
        <v>4</v>
      </c>
      <c r="R23" s="65">
        <f>VLOOKUP($A23,'Return Data'!$B$7:$R$1700,16,0)</f>
        <v>9.3140999999999998</v>
      </c>
      <c r="S23" s="67">
        <f t="shared" si="7"/>
        <v>7</v>
      </c>
    </row>
    <row r="24" spans="1:19" x14ac:dyDescent="0.3">
      <c r="A24" s="82" t="s">
        <v>609</v>
      </c>
      <c r="B24" s="64">
        <f>VLOOKUP($A24,'Return Data'!$B$7:$R$1700,3,0)</f>
        <v>44015</v>
      </c>
      <c r="C24" s="65">
        <f>VLOOKUP($A24,'Return Data'!$B$7:$R$1700,4,0)</f>
        <v>33.103400000000001</v>
      </c>
      <c r="D24" s="65">
        <f>VLOOKUP($A24,'Return Data'!$B$7:$R$1700,9,0)</f>
        <v>12.8773</v>
      </c>
      <c r="E24" s="66">
        <f t="shared" si="0"/>
        <v>18</v>
      </c>
      <c r="F24" s="65">
        <f>VLOOKUP($A24,'Return Data'!$B$7:$R$1700,10,0)</f>
        <v>13.1495</v>
      </c>
      <c r="G24" s="66">
        <f t="shared" si="1"/>
        <v>17</v>
      </c>
      <c r="H24" s="65">
        <f>VLOOKUP($A24,'Return Data'!$B$7:$R$1700,11,0)</f>
        <v>10.0679</v>
      </c>
      <c r="I24" s="66">
        <f t="shared" si="2"/>
        <v>18</v>
      </c>
      <c r="J24" s="65">
        <f>VLOOKUP($A24,'Return Data'!$B$7:$R$1700,12,0)</f>
        <v>9.7408999999999999</v>
      </c>
      <c r="K24" s="66">
        <f t="shared" si="3"/>
        <v>17</v>
      </c>
      <c r="L24" s="65">
        <f>VLOOKUP($A24,'Return Data'!$B$7:$R$1700,13,0)</f>
        <v>10.438700000000001</v>
      </c>
      <c r="M24" s="66">
        <f t="shared" si="4"/>
        <v>16</v>
      </c>
      <c r="N24" s="65">
        <f>VLOOKUP($A24,'Return Data'!$B$7:$R$1700,17,0)</f>
        <v>10.070600000000001</v>
      </c>
      <c r="O24" s="66">
        <f t="shared" si="5"/>
        <v>15</v>
      </c>
      <c r="P24" s="65">
        <f>VLOOKUP($A24,'Return Data'!$B$7:$R$1700,14,0)</f>
        <v>8.0317000000000007</v>
      </c>
      <c r="Q24" s="66">
        <f t="shared" si="6"/>
        <v>16</v>
      </c>
      <c r="R24" s="65">
        <f>VLOOKUP($A24,'Return Data'!$B$7:$R$1700,16,0)</f>
        <v>8.3170000000000002</v>
      </c>
      <c r="S24" s="67">
        <f t="shared" si="7"/>
        <v>17</v>
      </c>
    </row>
    <row r="25" spans="1:19" x14ac:dyDescent="0.3">
      <c r="A25" s="82" t="s">
        <v>610</v>
      </c>
      <c r="B25" s="64">
        <f>VLOOKUP($A25,'Return Data'!$B$7:$R$1700,3,0)</f>
        <v>44015</v>
      </c>
      <c r="C25" s="65">
        <f>VLOOKUP($A25,'Return Data'!$B$7:$R$1700,4,0)</f>
        <v>10.8759</v>
      </c>
      <c r="D25" s="65">
        <f>VLOOKUP($A25,'Return Data'!$B$7:$R$1700,9,0)</f>
        <v>29.434200000000001</v>
      </c>
      <c r="E25" s="66">
        <f t="shared" si="0"/>
        <v>1</v>
      </c>
      <c r="F25" s="65">
        <f>VLOOKUP($A25,'Return Data'!$B$7:$R$1700,10,0)</f>
        <v>19.539200000000001</v>
      </c>
      <c r="G25" s="66">
        <f t="shared" si="1"/>
        <v>2</v>
      </c>
      <c r="H25" s="65">
        <f>VLOOKUP($A25,'Return Data'!$B$7:$R$1700,11,0)</f>
        <v>13.4803</v>
      </c>
      <c r="I25" s="66">
        <f t="shared" si="2"/>
        <v>8</v>
      </c>
      <c r="J25" s="65"/>
      <c r="K25" s="66"/>
      <c r="L25" s="65"/>
      <c r="M25" s="66"/>
      <c r="N25" s="65"/>
      <c r="O25" s="66"/>
      <c r="P25" s="65"/>
      <c r="Q25" s="66"/>
      <c r="R25" s="65">
        <f>VLOOKUP($A25,'Return Data'!$B$7:$R$1700,16,0)</f>
        <v>11.9739</v>
      </c>
      <c r="S25" s="67">
        <f t="shared" si="7"/>
        <v>1</v>
      </c>
    </row>
    <row r="26" spans="1:19" x14ac:dyDescent="0.3">
      <c r="A26" s="82" t="s">
        <v>612</v>
      </c>
      <c r="B26" s="64">
        <f>VLOOKUP($A26,'Return Data'!$B$7:$R$1700,3,0)</f>
        <v>44015</v>
      </c>
      <c r="C26" s="65">
        <f>VLOOKUP($A26,'Return Data'!$B$7:$R$1700,4,0)</f>
        <v>15.7722</v>
      </c>
      <c r="D26" s="65">
        <f>VLOOKUP($A26,'Return Data'!$B$7:$R$1700,9,0)</f>
        <v>15.080399999999999</v>
      </c>
      <c r="E26" s="66">
        <f t="shared" si="0"/>
        <v>17</v>
      </c>
      <c r="F26" s="65">
        <f>VLOOKUP($A26,'Return Data'!$B$7:$R$1700,10,0)</f>
        <v>15.4034</v>
      </c>
      <c r="G26" s="66">
        <f t="shared" si="1"/>
        <v>16</v>
      </c>
      <c r="H26" s="65">
        <f>VLOOKUP($A26,'Return Data'!$B$7:$R$1700,11,0)</f>
        <v>11.641299999999999</v>
      </c>
      <c r="I26" s="66">
        <f t="shared" si="2"/>
        <v>16</v>
      </c>
      <c r="J26" s="65">
        <f>VLOOKUP($A26,'Return Data'!$B$7:$R$1700,12,0)</f>
        <v>10.4267</v>
      </c>
      <c r="K26" s="66">
        <f t="shared" si="3"/>
        <v>16</v>
      </c>
      <c r="L26" s="65">
        <f>VLOOKUP($A26,'Return Data'!$B$7:$R$1700,13,0)</f>
        <v>9.01</v>
      </c>
      <c r="M26" s="66">
        <f t="shared" si="4"/>
        <v>17</v>
      </c>
      <c r="N26" s="65">
        <f>VLOOKUP($A26,'Return Data'!$B$7:$R$1700,17,0)</f>
        <v>4.5688000000000004</v>
      </c>
      <c r="O26" s="66">
        <f t="shared" si="5"/>
        <v>17</v>
      </c>
      <c r="P26" s="65">
        <f>VLOOKUP($A26,'Return Data'!$B$7:$R$1700,14,0)</f>
        <v>4.9408000000000003</v>
      </c>
      <c r="Q26" s="66">
        <f t="shared" si="6"/>
        <v>17</v>
      </c>
      <c r="R26" s="65">
        <f>VLOOKUP($A26,'Return Data'!$B$7:$R$1700,16,0)</f>
        <v>7.3597000000000001</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20.08693684210526</v>
      </c>
      <c r="E28" s="88"/>
      <c r="F28" s="89">
        <f>AVERAGE(F8:F26)</f>
        <v>16.766405263157896</v>
      </c>
      <c r="G28" s="88"/>
      <c r="H28" s="89">
        <f>AVERAGE(H8:H26)</f>
        <v>12.636905263157894</v>
      </c>
      <c r="I28" s="88"/>
      <c r="J28" s="89">
        <f>AVERAGE(J8:J26)</f>
        <v>11.586355555555556</v>
      </c>
      <c r="K28" s="88"/>
      <c r="L28" s="89">
        <f>AVERAGE(L8:L26)</f>
        <v>11.808077777777777</v>
      </c>
      <c r="M28" s="88"/>
      <c r="N28" s="89">
        <f>AVERAGE(N8:N26)</f>
        <v>10.743</v>
      </c>
      <c r="O28" s="88"/>
      <c r="P28" s="89">
        <f>AVERAGE(P8:P26)</f>
        <v>8.8828882352941179</v>
      </c>
      <c r="Q28" s="88"/>
      <c r="R28" s="89">
        <f>AVERAGE(R8:R26)</f>
        <v>9.1453000000000007</v>
      </c>
      <c r="S28" s="90"/>
    </row>
    <row r="29" spans="1:19" x14ac:dyDescent="0.3">
      <c r="A29" s="87" t="s">
        <v>28</v>
      </c>
      <c r="B29" s="88"/>
      <c r="C29" s="88"/>
      <c r="D29" s="89">
        <f>MIN(D8:D26)</f>
        <v>5.1341000000000001</v>
      </c>
      <c r="E29" s="88"/>
      <c r="F29" s="89">
        <f>MIN(F8:F26)</f>
        <v>5.7633000000000001</v>
      </c>
      <c r="G29" s="88"/>
      <c r="H29" s="89">
        <f>MIN(H8:H26)</f>
        <v>5.4099000000000004</v>
      </c>
      <c r="I29" s="88"/>
      <c r="J29" s="89">
        <f>MIN(J8:J26)</f>
        <v>6.1372</v>
      </c>
      <c r="K29" s="88"/>
      <c r="L29" s="89">
        <f>MIN(L8:L26)</f>
        <v>7.2122999999999999</v>
      </c>
      <c r="M29" s="88"/>
      <c r="N29" s="89">
        <f>MIN(N8:N26)</f>
        <v>4.5688000000000004</v>
      </c>
      <c r="O29" s="88"/>
      <c r="P29" s="89">
        <f>MIN(P8:P26)</f>
        <v>4.9408000000000003</v>
      </c>
      <c r="Q29" s="88"/>
      <c r="R29" s="89">
        <f>MIN(R8:R26)</f>
        <v>7.3597000000000001</v>
      </c>
      <c r="S29" s="90"/>
    </row>
    <row r="30" spans="1:19" ht="15" thickBot="1" x14ac:dyDescent="0.35">
      <c r="A30" s="91" t="s">
        <v>29</v>
      </c>
      <c r="B30" s="92"/>
      <c r="C30" s="92"/>
      <c r="D30" s="93">
        <f>MAX(D8:D26)</f>
        <v>29.434200000000001</v>
      </c>
      <c r="E30" s="92"/>
      <c r="F30" s="93">
        <f>MAX(F8:F26)</f>
        <v>19.887599999999999</v>
      </c>
      <c r="G30" s="92"/>
      <c r="H30" s="93">
        <f>MAX(H8:H26)</f>
        <v>17.639800000000001</v>
      </c>
      <c r="I30" s="92"/>
      <c r="J30" s="93">
        <f>MAX(J8:J26)</f>
        <v>15.4275</v>
      </c>
      <c r="K30" s="92"/>
      <c r="L30" s="93">
        <f>MAX(L8:L26)</f>
        <v>15.1976</v>
      </c>
      <c r="M30" s="92"/>
      <c r="N30" s="93">
        <f>MAX(N8:N26)</f>
        <v>13.196899999999999</v>
      </c>
      <c r="O30" s="92"/>
      <c r="P30" s="93">
        <f>MAX(P8:P26)</f>
        <v>10.2834</v>
      </c>
      <c r="Q30" s="92"/>
      <c r="R30" s="93">
        <f>MAX(R8:R26)</f>
        <v>11.9739</v>
      </c>
      <c r="S30" s="94"/>
    </row>
    <row r="31" spans="1:19" x14ac:dyDescent="0.3">
      <c r="A31" s="112" t="s">
        <v>434</v>
      </c>
    </row>
    <row r="32" spans="1:19" x14ac:dyDescent="0.3">
      <c r="A32" s="14" t="s">
        <v>340</v>
      </c>
    </row>
  </sheetData>
  <sheetProtection algorithmName="SHA-512" hashValue="hVq9En3qlIO8XHDLjcvOiuWRRXwzEkL8OvUfx0sCctOMJpnS0CAjOW/2RNnyctceNEXbCcTEKyVRfE1BSVDHvA==" saltValue="oh8IWLXjas/QxxTVV/wCq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808145C-1E1C-49B7-84BB-30C14A7A37CF}"/>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dimension ref="A1:S3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1691</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576</v>
      </c>
      <c r="B8" s="64">
        <f>VLOOKUP($A8,'Return Data'!$B$7:$R$1700,3,0)</f>
        <v>44015</v>
      </c>
      <c r="C8" s="65">
        <f>VLOOKUP($A8,'Return Data'!$B$7:$R$1700,4,0)</f>
        <v>273.29730000000001</v>
      </c>
      <c r="D8" s="65">
        <f>VLOOKUP($A8,'Return Data'!$B$7:$R$1700,9,0)</f>
        <v>23.998699999999999</v>
      </c>
      <c r="E8" s="66">
        <f>RANK(D8,D$8:D$28,0)</f>
        <v>4</v>
      </c>
      <c r="F8" s="65">
        <f>VLOOKUP($A8,'Return Data'!$B$7:$R$1700,10,0)</f>
        <v>18.328499999999998</v>
      </c>
      <c r="G8" s="66">
        <f>RANK(F8,F$8:F$28,0)</f>
        <v>8</v>
      </c>
      <c r="H8" s="65">
        <f>VLOOKUP($A8,'Return Data'!$B$7:$R$1700,11,0)</f>
        <v>13.4457</v>
      </c>
      <c r="I8" s="66">
        <f>RANK(H8,H$8:H$28,0)</f>
        <v>5</v>
      </c>
      <c r="J8" s="65">
        <f>VLOOKUP($A8,'Return Data'!$B$7:$R$1700,12,0)</f>
        <v>11.8743</v>
      </c>
      <c r="K8" s="66">
        <f>RANK(J8,J$8:J$28,0)</f>
        <v>6</v>
      </c>
      <c r="L8" s="65">
        <f>VLOOKUP($A8,'Return Data'!$B$7:$R$1700,13,0)</f>
        <v>11.854200000000001</v>
      </c>
      <c r="M8" s="66">
        <f>RANK(L8,L$8:L$28,0)</f>
        <v>6</v>
      </c>
      <c r="N8" s="65">
        <f>VLOOKUP($A8,'Return Data'!$B$7:$R$1700,17,0)</f>
        <v>10.736599999999999</v>
      </c>
      <c r="O8" s="66">
        <f>RANK(N8,N$8:N$28,0)</f>
        <v>8</v>
      </c>
      <c r="P8" s="65">
        <f>VLOOKUP($A8,'Return Data'!$B$7:$R$1700,14,0)</f>
        <v>8.6765000000000008</v>
      </c>
      <c r="Q8" s="66">
        <f>RANK(P8,P$8:P$28,0)</f>
        <v>9</v>
      </c>
      <c r="R8" s="65">
        <f>VLOOKUP($A8,'Return Data'!$B$7:$R$1700,16,0)</f>
        <v>8.6050000000000004</v>
      </c>
      <c r="S8" s="67">
        <f>RANK(R8,R$8:R$28,0)</f>
        <v>13</v>
      </c>
    </row>
    <row r="9" spans="1:19" x14ac:dyDescent="0.3">
      <c r="A9" s="82" t="s">
        <v>579</v>
      </c>
      <c r="B9" s="64">
        <f>VLOOKUP($A9,'Return Data'!$B$7:$R$1700,3,0)</f>
        <v>44015</v>
      </c>
      <c r="C9" s="65">
        <f>VLOOKUP($A9,'Return Data'!$B$7:$R$1700,4,0)</f>
        <v>1989.402</v>
      </c>
      <c r="D9" s="65">
        <f>VLOOKUP($A9,'Return Data'!$B$7:$R$1700,9,0)</f>
        <v>20.610700000000001</v>
      </c>
      <c r="E9" s="66">
        <f t="shared" ref="E9:E28" si="0">RANK(D9,D$8:D$28,0)</f>
        <v>12</v>
      </c>
      <c r="F9" s="65">
        <f>VLOOKUP($A9,'Return Data'!$B$7:$R$1700,10,0)</f>
        <v>16.694800000000001</v>
      </c>
      <c r="G9" s="66">
        <f t="shared" ref="G9:G28" si="1">RANK(F9,F$8:F$28,0)</f>
        <v>12</v>
      </c>
      <c r="H9" s="65">
        <f>VLOOKUP($A9,'Return Data'!$B$7:$R$1700,11,0)</f>
        <v>12.092499999999999</v>
      </c>
      <c r="I9" s="66">
        <f t="shared" ref="I9:I26" si="2">RANK(H9,H$8:H$28,0)</f>
        <v>11</v>
      </c>
      <c r="J9" s="65">
        <f>VLOOKUP($A9,'Return Data'!$B$7:$R$1700,12,0)</f>
        <v>11.125299999999999</v>
      </c>
      <c r="K9" s="66">
        <f t="shared" ref="K9:K26" si="3">RANK(J9,J$8:J$28,0)</f>
        <v>12</v>
      </c>
      <c r="L9" s="65">
        <f>VLOOKUP($A9,'Return Data'!$B$7:$R$1700,13,0)</f>
        <v>11.7691</v>
      </c>
      <c r="M9" s="66">
        <f t="shared" ref="M9:M26" si="4">RANK(L9,L$8:L$28,0)</f>
        <v>8</v>
      </c>
      <c r="N9" s="65">
        <f>VLOOKUP($A9,'Return Data'!$B$7:$R$1700,17,0)</f>
        <v>10.9147</v>
      </c>
      <c r="O9" s="66">
        <f t="shared" ref="O9:O26" si="5">RANK(N9,N$8:N$28,0)</f>
        <v>7</v>
      </c>
      <c r="P9" s="65">
        <f>VLOOKUP($A9,'Return Data'!$B$7:$R$1700,14,0)</f>
        <v>9.2826000000000004</v>
      </c>
      <c r="Q9" s="66">
        <f t="shared" ref="Q9:Q26" si="6">RANK(P9,P$8:P$28,0)</f>
        <v>3</v>
      </c>
      <c r="R9" s="65">
        <f>VLOOKUP($A9,'Return Data'!$B$7:$R$1700,16,0)</f>
        <v>8.8925999999999998</v>
      </c>
      <c r="S9" s="67">
        <f t="shared" ref="S9:S28" si="7">RANK(R9,R$8:R$28,0)</f>
        <v>9</v>
      </c>
    </row>
    <row r="10" spans="1:19" x14ac:dyDescent="0.3">
      <c r="A10" s="82" t="s">
        <v>581</v>
      </c>
      <c r="B10" s="64">
        <f>VLOOKUP($A10,'Return Data'!$B$7:$R$1700,3,0)</f>
        <v>44015</v>
      </c>
      <c r="C10" s="65">
        <f>VLOOKUP($A10,'Return Data'!$B$7:$R$1700,4,0)</f>
        <v>18.1219</v>
      </c>
      <c r="D10" s="65">
        <f>VLOOKUP($A10,'Return Data'!$B$7:$R$1700,9,0)</f>
        <v>19.1144</v>
      </c>
      <c r="E10" s="66">
        <f t="shared" si="0"/>
        <v>15</v>
      </c>
      <c r="F10" s="65">
        <f>VLOOKUP($A10,'Return Data'!$B$7:$R$1700,10,0)</f>
        <v>18.990100000000002</v>
      </c>
      <c r="G10" s="66">
        <f t="shared" si="1"/>
        <v>5</v>
      </c>
      <c r="H10" s="65">
        <f>VLOOKUP($A10,'Return Data'!$B$7:$R$1700,11,0)</f>
        <v>14.2814</v>
      </c>
      <c r="I10" s="66">
        <f t="shared" si="2"/>
        <v>2</v>
      </c>
      <c r="J10" s="65">
        <f>VLOOKUP($A10,'Return Data'!$B$7:$R$1700,12,0)</f>
        <v>12.572100000000001</v>
      </c>
      <c r="K10" s="66">
        <f t="shared" si="3"/>
        <v>2</v>
      </c>
      <c r="L10" s="65">
        <f>VLOOKUP($A10,'Return Data'!$B$7:$R$1700,13,0)</f>
        <v>12.663</v>
      </c>
      <c r="M10" s="66">
        <f t="shared" si="4"/>
        <v>4</v>
      </c>
      <c r="N10" s="65">
        <f>VLOOKUP($A10,'Return Data'!$B$7:$R$1700,17,0)</f>
        <v>10.932700000000001</v>
      </c>
      <c r="O10" s="66">
        <f t="shared" si="5"/>
        <v>6</v>
      </c>
      <c r="P10" s="65">
        <f>VLOOKUP($A10,'Return Data'!$B$7:$R$1700,14,0)</f>
        <v>8.7146000000000008</v>
      </c>
      <c r="Q10" s="66">
        <f t="shared" si="6"/>
        <v>8</v>
      </c>
      <c r="R10" s="65">
        <f>VLOOKUP($A10,'Return Data'!$B$7:$R$1700,16,0)</f>
        <v>9.1290999999999993</v>
      </c>
      <c r="S10" s="67">
        <f t="shared" si="7"/>
        <v>5</v>
      </c>
    </row>
    <row r="11" spans="1:19" x14ac:dyDescent="0.3">
      <c r="A11" s="82" t="s">
        <v>583</v>
      </c>
      <c r="B11" s="64">
        <f>VLOOKUP($A11,'Return Data'!$B$7:$R$1700,3,0)</f>
        <v>44015</v>
      </c>
      <c r="C11" s="65">
        <f>VLOOKUP($A11,'Return Data'!$B$7:$R$1700,4,0)</f>
        <v>18.3688</v>
      </c>
      <c r="D11" s="65">
        <f>VLOOKUP($A11,'Return Data'!$B$7:$R$1700,9,0)</f>
        <v>22.9998</v>
      </c>
      <c r="E11" s="66">
        <f t="shared" si="0"/>
        <v>5</v>
      </c>
      <c r="F11" s="65">
        <f>VLOOKUP($A11,'Return Data'!$B$7:$R$1700,10,0)</f>
        <v>19.518699999999999</v>
      </c>
      <c r="G11" s="66">
        <f t="shared" si="1"/>
        <v>3</v>
      </c>
      <c r="H11" s="65">
        <f>VLOOKUP($A11,'Return Data'!$B$7:$R$1700,11,0)</f>
        <v>17.2547</v>
      </c>
      <c r="I11" s="66">
        <f t="shared" si="2"/>
        <v>1</v>
      </c>
      <c r="J11" s="65">
        <f>VLOOKUP($A11,'Return Data'!$B$7:$R$1700,12,0)</f>
        <v>15.0337</v>
      </c>
      <c r="K11" s="66">
        <f t="shared" si="3"/>
        <v>1</v>
      </c>
      <c r="L11" s="65">
        <f>VLOOKUP($A11,'Return Data'!$B$7:$R$1700,13,0)</f>
        <v>14.793200000000001</v>
      </c>
      <c r="M11" s="66">
        <f t="shared" si="4"/>
        <v>1</v>
      </c>
      <c r="N11" s="65">
        <f>VLOOKUP($A11,'Return Data'!$B$7:$R$1700,17,0)</f>
        <v>12.8811</v>
      </c>
      <c r="O11" s="66">
        <f t="shared" si="5"/>
        <v>1</v>
      </c>
      <c r="P11" s="65">
        <f>VLOOKUP($A11,'Return Data'!$B$7:$R$1700,14,0)</f>
        <v>9.9796999999999993</v>
      </c>
      <c r="Q11" s="66">
        <f t="shared" si="6"/>
        <v>1</v>
      </c>
      <c r="R11" s="65">
        <f>VLOOKUP($A11,'Return Data'!$B$7:$R$1700,16,0)</f>
        <v>9.3423999999999996</v>
      </c>
      <c r="S11" s="67">
        <f t="shared" si="7"/>
        <v>4</v>
      </c>
    </row>
    <row r="12" spans="1:19" x14ac:dyDescent="0.3">
      <c r="A12" s="82" t="s">
        <v>584</v>
      </c>
      <c r="B12" s="64">
        <f>VLOOKUP($A12,'Return Data'!$B$7:$R$1700,3,0)</f>
        <v>44015</v>
      </c>
      <c r="C12" s="65">
        <f>VLOOKUP($A12,'Return Data'!$B$7:$R$1700,4,0)</f>
        <v>16.958600000000001</v>
      </c>
      <c r="D12" s="65">
        <f>VLOOKUP($A12,'Return Data'!$B$7:$R$1700,9,0)</f>
        <v>19.773</v>
      </c>
      <c r="E12" s="66">
        <f t="shared" si="0"/>
        <v>14</v>
      </c>
      <c r="F12" s="65">
        <f>VLOOKUP($A12,'Return Data'!$B$7:$R$1700,10,0)</f>
        <v>12.542</v>
      </c>
      <c r="G12" s="66">
        <f t="shared" si="1"/>
        <v>20</v>
      </c>
      <c r="H12" s="65">
        <f>VLOOKUP($A12,'Return Data'!$B$7:$R$1700,11,0)</f>
        <v>11.5594</v>
      </c>
      <c r="I12" s="66">
        <f t="shared" si="2"/>
        <v>15</v>
      </c>
      <c r="J12" s="65">
        <f>VLOOKUP($A12,'Return Data'!$B$7:$R$1700,12,0)</f>
        <v>11.224500000000001</v>
      </c>
      <c r="K12" s="66">
        <f t="shared" si="3"/>
        <v>11</v>
      </c>
      <c r="L12" s="65">
        <f>VLOOKUP($A12,'Return Data'!$B$7:$R$1700,13,0)</f>
        <v>11.510999999999999</v>
      </c>
      <c r="M12" s="66">
        <f t="shared" si="4"/>
        <v>11</v>
      </c>
      <c r="N12" s="65">
        <f>VLOOKUP($A12,'Return Data'!$B$7:$R$1700,17,0)</f>
        <v>11.240600000000001</v>
      </c>
      <c r="O12" s="66">
        <f t="shared" si="5"/>
        <v>3</v>
      </c>
      <c r="P12" s="65">
        <f>VLOOKUP($A12,'Return Data'!$B$7:$R$1700,14,0)</f>
        <v>8.9627999999999997</v>
      </c>
      <c r="Q12" s="66">
        <f t="shared" si="6"/>
        <v>5</v>
      </c>
      <c r="R12" s="65">
        <f>VLOOKUP($A12,'Return Data'!$B$7:$R$1700,16,0)</f>
        <v>8.9008000000000003</v>
      </c>
      <c r="S12" s="67">
        <f t="shared" si="7"/>
        <v>8</v>
      </c>
    </row>
    <row r="13" spans="1:19" x14ac:dyDescent="0.3">
      <c r="A13" s="82" t="s">
        <v>587</v>
      </c>
      <c r="B13" s="64">
        <f>VLOOKUP($A13,'Return Data'!$B$7:$R$1700,3,0)</f>
        <v>44015</v>
      </c>
      <c r="C13" s="65">
        <f>VLOOKUP($A13,'Return Data'!$B$7:$R$1700,4,0)</f>
        <v>17.1309</v>
      </c>
      <c r="D13" s="65">
        <f>VLOOKUP($A13,'Return Data'!$B$7:$R$1700,9,0)</f>
        <v>21.929200000000002</v>
      </c>
      <c r="E13" s="66">
        <f t="shared" si="0"/>
        <v>10</v>
      </c>
      <c r="F13" s="65">
        <f>VLOOKUP($A13,'Return Data'!$B$7:$R$1700,10,0)</f>
        <v>14.993600000000001</v>
      </c>
      <c r="G13" s="66">
        <f t="shared" si="1"/>
        <v>18</v>
      </c>
      <c r="H13" s="65">
        <f>VLOOKUP($A13,'Return Data'!$B$7:$R$1700,11,0)</f>
        <v>11.920299999999999</v>
      </c>
      <c r="I13" s="66">
        <f t="shared" si="2"/>
        <v>12</v>
      </c>
      <c r="J13" s="65">
        <f>VLOOKUP($A13,'Return Data'!$B$7:$R$1700,12,0)</f>
        <v>11.293200000000001</v>
      </c>
      <c r="K13" s="66">
        <f t="shared" si="3"/>
        <v>10</v>
      </c>
      <c r="L13" s="65">
        <f>VLOOKUP($A13,'Return Data'!$B$7:$R$1700,13,0)</f>
        <v>11.553599999999999</v>
      </c>
      <c r="M13" s="66">
        <f t="shared" si="4"/>
        <v>10</v>
      </c>
      <c r="N13" s="65">
        <f>VLOOKUP($A13,'Return Data'!$B$7:$R$1700,17,0)</f>
        <v>10.4748</v>
      </c>
      <c r="O13" s="66">
        <f t="shared" si="5"/>
        <v>10</v>
      </c>
      <c r="P13" s="65">
        <f>VLOOKUP($A13,'Return Data'!$B$7:$R$1700,14,0)</f>
        <v>8.4184999999999999</v>
      </c>
      <c r="Q13" s="66">
        <f t="shared" si="6"/>
        <v>12</v>
      </c>
      <c r="R13" s="65">
        <f>VLOOKUP($A13,'Return Data'!$B$7:$R$1700,16,0)</f>
        <v>8.9545999999999992</v>
      </c>
      <c r="S13" s="67">
        <f t="shared" si="7"/>
        <v>7</v>
      </c>
    </row>
    <row r="14" spans="1:19" x14ac:dyDescent="0.3">
      <c r="A14" s="82" t="s">
        <v>588</v>
      </c>
      <c r="B14" s="64">
        <f>VLOOKUP($A14,'Return Data'!$B$7:$R$1700,3,0)</f>
        <v>44015</v>
      </c>
      <c r="C14" s="65">
        <f>VLOOKUP($A14,'Return Data'!$B$7:$R$1700,4,0)</f>
        <v>24.033100000000001</v>
      </c>
      <c r="D14" s="65">
        <f>VLOOKUP($A14,'Return Data'!$B$7:$R$1700,9,0)</f>
        <v>17.084499999999998</v>
      </c>
      <c r="E14" s="66">
        <f t="shared" si="0"/>
        <v>18</v>
      </c>
      <c r="F14" s="65">
        <f>VLOOKUP($A14,'Return Data'!$B$7:$R$1700,10,0)</f>
        <v>16.406199999999998</v>
      </c>
      <c r="G14" s="66">
        <f t="shared" si="1"/>
        <v>14</v>
      </c>
      <c r="H14" s="65">
        <f>VLOOKUP($A14,'Return Data'!$B$7:$R$1700,11,0)</f>
        <v>10.4244</v>
      </c>
      <c r="I14" s="66">
        <f t="shared" si="2"/>
        <v>17</v>
      </c>
      <c r="J14" s="65">
        <f>VLOOKUP($A14,'Return Data'!$B$7:$R$1700,12,0)</f>
        <v>10.321300000000001</v>
      </c>
      <c r="K14" s="66">
        <f t="shared" si="3"/>
        <v>15</v>
      </c>
      <c r="L14" s="65">
        <f>VLOOKUP($A14,'Return Data'!$B$7:$R$1700,13,0)</f>
        <v>10.3878</v>
      </c>
      <c r="M14" s="66">
        <f t="shared" si="4"/>
        <v>15</v>
      </c>
      <c r="N14" s="65">
        <f>VLOOKUP($A14,'Return Data'!$B$7:$R$1700,17,0)</f>
        <v>9.5434000000000001</v>
      </c>
      <c r="O14" s="66">
        <f t="shared" si="5"/>
        <v>16</v>
      </c>
      <c r="P14" s="65">
        <f>VLOOKUP($A14,'Return Data'!$B$7:$R$1700,14,0)</f>
        <v>7.7159000000000004</v>
      </c>
      <c r="Q14" s="66">
        <f t="shared" si="6"/>
        <v>16</v>
      </c>
      <c r="R14" s="65">
        <f>VLOOKUP($A14,'Return Data'!$B$7:$R$1700,16,0)</f>
        <v>8.7012</v>
      </c>
      <c r="S14" s="67">
        <f t="shared" si="7"/>
        <v>11</v>
      </c>
    </row>
    <row r="15" spans="1:19" x14ac:dyDescent="0.3">
      <c r="A15" s="82" t="s">
        <v>591</v>
      </c>
      <c r="B15" s="64">
        <f>VLOOKUP($A15,'Return Data'!$B$7:$R$1700,3,0)</f>
        <v>44015</v>
      </c>
      <c r="C15" s="65">
        <f>VLOOKUP($A15,'Return Data'!$B$7:$R$1700,4,0)</f>
        <v>18.545300000000001</v>
      </c>
      <c r="D15" s="65">
        <f>VLOOKUP($A15,'Return Data'!$B$7:$R$1700,9,0)</f>
        <v>22.314</v>
      </c>
      <c r="E15" s="66">
        <f t="shared" si="0"/>
        <v>8</v>
      </c>
      <c r="F15" s="65">
        <f>VLOOKUP($A15,'Return Data'!$B$7:$R$1700,10,0)</f>
        <v>18.564900000000002</v>
      </c>
      <c r="G15" s="66">
        <f t="shared" si="1"/>
        <v>7</v>
      </c>
      <c r="H15" s="65">
        <f>VLOOKUP($A15,'Return Data'!$B$7:$R$1700,11,0)</f>
        <v>14.1036</v>
      </c>
      <c r="I15" s="66">
        <f t="shared" si="2"/>
        <v>4</v>
      </c>
      <c r="J15" s="65">
        <f>VLOOKUP($A15,'Return Data'!$B$7:$R$1700,12,0)</f>
        <v>12.5419</v>
      </c>
      <c r="K15" s="66">
        <f t="shared" si="3"/>
        <v>3</v>
      </c>
      <c r="L15" s="65">
        <f>VLOOKUP($A15,'Return Data'!$B$7:$R$1700,13,0)</f>
        <v>13.0282</v>
      </c>
      <c r="M15" s="66">
        <f t="shared" si="4"/>
        <v>2</v>
      </c>
      <c r="N15" s="65">
        <f>VLOOKUP($A15,'Return Data'!$B$7:$R$1700,17,0)</f>
        <v>11.8531</v>
      </c>
      <c r="O15" s="66">
        <f t="shared" si="5"/>
        <v>2</v>
      </c>
      <c r="P15" s="65">
        <f>VLOOKUP($A15,'Return Data'!$B$7:$R$1700,14,0)</f>
        <v>9.5196000000000005</v>
      </c>
      <c r="Q15" s="66">
        <f t="shared" si="6"/>
        <v>2</v>
      </c>
      <c r="R15" s="65">
        <f>VLOOKUP($A15,'Return Data'!$B$7:$R$1700,16,0)</f>
        <v>8.7927999999999997</v>
      </c>
      <c r="S15" s="67">
        <f t="shared" si="7"/>
        <v>10</v>
      </c>
    </row>
    <row r="16" spans="1:19" x14ac:dyDescent="0.3">
      <c r="A16" s="82" t="s">
        <v>593</v>
      </c>
      <c r="B16" s="64">
        <f>VLOOKUP($A16,'Return Data'!$B$7:$R$1700,3,0)</f>
        <v>44015</v>
      </c>
      <c r="C16" s="65">
        <f>VLOOKUP($A16,'Return Data'!$B$7:$R$1700,4,0)</f>
        <v>1087.1398999999999</v>
      </c>
      <c r="D16" s="65">
        <f>VLOOKUP($A16,'Return Data'!$B$7:$R$1700,9,0)</f>
        <v>4.6216999999999997</v>
      </c>
      <c r="E16" s="66">
        <f t="shared" si="0"/>
        <v>21</v>
      </c>
      <c r="F16" s="65">
        <f>VLOOKUP($A16,'Return Data'!$B$7:$R$1700,10,0)</f>
        <v>5.2447999999999997</v>
      </c>
      <c r="G16" s="66">
        <f t="shared" si="1"/>
        <v>21</v>
      </c>
      <c r="H16" s="65">
        <f>VLOOKUP($A16,'Return Data'!$B$7:$R$1700,11,0)</f>
        <v>4.8849999999999998</v>
      </c>
      <c r="I16" s="66">
        <f t="shared" si="2"/>
        <v>19</v>
      </c>
      <c r="J16" s="65">
        <f>VLOOKUP($A16,'Return Data'!$B$7:$R$1700,12,0)</f>
        <v>5.5923999999999996</v>
      </c>
      <c r="K16" s="66">
        <f t="shared" si="3"/>
        <v>18</v>
      </c>
      <c r="L16" s="65">
        <f>VLOOKUP($A16,'Return Data'!$B$7:$R$1700,13,0)</f>
        <v>6.6482000000000001</v>
      </c>
      <c r="M16" s="66">
        <f t="shared" si="4"/>
        <v>18</v>
      </c>
      <c r="N16" s="65"/>
      <c r="O16" s="66"/>
      <c r="P16" s="65"/>
      <c r="Q16" s="66"/>
      <c r="R16" s="65">
        <f>VLOOKUP($A16,'Return Data'!$B$7:$R$1700,16,0)</f>
        <v>7.5872000000000002</v>
      </c>
      <c r="S16" s="67">
        <f t="shared" si="7"/>
        <v>19</v>
      </c>
    </row>
    <row r="17" spans="1:19" x14ac:dyDescent="0.3">
      <c r="A17" s="82" t="s">
        <v>594</v>
      </c>
      <c r="B17" s="64">
        <f>VLOOKUP($A17,'Return Data'!$B$7:$R$1700,3,0)</f>
        <v>44015</v>
      </c>
      <c r="C17" s="65">
        <f>VLOOKUP($A17,'Return Data'!$B$7:$R$1700,4,0)</f>
        <v>1751.4137000000001</v>
      </c>
      <c r="D17" s="65">
        <f>VLOOKUP($A17,'Return Data'!$B$7:$R$1700,9,0)</f>
        <v>22.193300000000001</v>
      </c>
      <c r="E17" s="66">
        <f t="shared" si="0"/>
        <v>9</v>
      </c>
      <c r="F17" s="65">
        <f>VLOOKUP($A17,'Return Data'!$B$7:$R$1700,10,0)</f>
        <v>17.48</v>
      </c>
      <c r="G17" s="66">
        <f t="shared" si="1"/>
        <v>11</v>
      </c>
      <c r="H17" s="65">
        <f>VLOOKUP($A17,'Return Data'!$B$7:$R$1700,11,0)</f>
        <v>11.823499999999999</v>
      </c>
      <c r="I17" s="66">
        <f t="shared" si="2"/>
        <v>13</v>
      </c>
      <c r="J17" s="65">
        <f>VLOOKUP($A17,'Return Data'!$B$7:$R$1700,12,0)</f>
        <v>10.661099999999999</v>
      </c>
      <c r="K17" s="66">
        <f t="shared" si="3"/>
        <v>13</v>
      </c>
      <c r="L17" s="65">
        <f>VLOOKUP($A17,'Return Data'!$B$7:$R$1700,13,0)</f>
        <v>10.9641</v>
      </c>
      <c r="M17" s="66">
        <f t="shared" si="4"/>
        <v>13</v>
      </c>
      <c r="N17" s="65">
        <f>VLOOKUP($A17,'Return Data'!$B$7:$R$1700,17,0)</f>
        <v>9.7792999999999992</v>
      </c>
      <c r="O17" s="66">
        <f t="shared" si="5"/>
        <v>15</v>
      </c>
      <c r="P17" s="65">
        <f>VLOOKUP($A17,'Return Data'!$B$7:$R$1700,14,0)</f>
        <v>8.3615999999999993</v>
      </c>
      <c r="Q17" s="66">
        <f t="shared" si="6"/>
        <v>14</v>
      </c>
      <c r="R17" s="65">
        <f>VLOOKUP($A17,'Return Data'!$B$7:$R$1700,16,0)</f>
        <v>7.7423999999999999</v>
      </c>
      <c r="S17" s="67">
        <f t="shared" si="7"/>
        <v>17</v>
      </c>
    </row>
    <row r="18" spans="1:19" x14ac:dyDescent="0.3">
      <c r="A18" s="82" t="s">
        <v>596</v>
      </c>
      <c r="B18" s="64">
        <f>VLOOKUP($A18,'Return Data'!$B$7:$R$1700,3,0)</f>
        <v>44015</v>
      </c>
      <c r="C18" s="65">
        <f>VLOOKUP($A18,'Return Data'!$B$7:$R$1700,4,0)</f>
        <v>48.543900000000001</v>
      </c>
      <c r="D18" s="65">
        <f>VLOOKUP($A18,'Return Data'!$B$7:$R$1700,9,0)</f>
        <v>21.034600000000001</v>
      </c>
      <c r="E18" s="66">
        <f t="shared" si="0"/>
        <v>11</v>
      </c>
      <c r="F18" s="65">
        <f>VLOOKUP($A18,'Return Data'!$B$7:$R$1700,10,0)</f>
        <v>16.623200000000001</v>
      </c>
      <c r="G18" s="66">
        <f t="shared" si="1"/>
        <v>13</v>
      </c>
      <c r="H18" s="65">
        <f>VLOOKUP($A18,'Return Data'!$B$7:$R$1700,11,0)</f>
        <v>12.4275</v>
      </c>
      <c r="I18" s="66">
        <f t="shared" si="2"/>
        <v>9</v>
      </c>
      <c r="J18" s="65">
        <f>VLOOKUP($A18,'Return Data'!$B$7:$R$1700,12,0)</f>
        <v>11.601100000000001</v>
      </c>
      <c r="K18" s="66">
        <f t="shared" si="3"/>
        <v>8</v>
      </c>
      <c r="L18" s="65">
        <f>VLOOKUP($A18,'Return Data'!$B$7:$R$1700,13,0)</f>
        <v>11.7552</v>
      </c>
      <c r="M18" s="66">
        <f t="shared" si="4"/>
        <v>9</v>
      </c>
      <c r="N18" s="65">
        <f>VLOOKUP($A18,'Return Data'!$B$7:$R$1700,17,0)</f>
        <v>10.9808</v>
      </c>
      <c r="O18" s="66">
        <f t="shared" si="5"/>
        <v>5</v>
      </c>
      <c r="P18" s="65">
        <f>VLOOKUP($A18,'Return Data'!$B$7:$R$1700,14,0)</f>
        <v>8.8697999999999997</v>
      </c>
      <c r="Q18" s="66">
        <f t="shared" si="6"/>
        <v>7</v>
      </c>
      <c r="R18" s="65">
        <f>VLOOKUP($A18,'Return Data'!$B$7:$R$1700,16,0)</f>
        <v>7.6154999999999999</v>
      </c>
      <c r="S18" s="67">
        <f t="shared" si="7"/>
        <v>18</v>
      </c>
    </row>
    <row r="19" spans="1:19" x14ac:dyDescent="0.3">
      <c r="A19" s="82" t="s">
        <v>599</v>
      </c>
      <c r="B19" s="64">
        <f>VLOOKUP($A19,'Return Data'!$B$7:$R$1700,3,0)</f>
        <v>44015</v>
      </c>
      <c r="C19" s="65">
        <f>VLOOKUP($A19,'Return Data'!$B$7:$R$1700,4,0)</f>
        <v>18.771799999999999</v>
      </c>
      <c r="D19" s="65">
        <f>VLOOKUP($A19,'Return Data'!$B$7:$R$1700,9,0)</f>
        <v>19.913799999999998</v>
      </c>
      <c r="E19" s="66">
        <f t="shared" si="0"/>
        <v>13</v>
      </c>
      <c r="F19" s="65">
        <f>VLOOKUP($A19,'Return Data'!$B$7:$R$1700,10,0)</f>
        <v>18.307300000000001</v>
      </c>
      <c r="G19" s="66">
        <f t="shared" si="1"/>
        <v>9</v>
      </c>
      <c r="H19" s="65">
        <f>VLOOKUP($A19,'Return Data'!$B$7:$R$1700,11,0)</f>
        <v>13.0564</v>
      </c>
      <c r="I19" s="66">
        <f t="shared" si="2"/>
        <v>7</v>
      </c>
      <c r="J19" s="65">
        <f>VLOOKUP($A19,'Return Data'!$B$7:$R$1700,12,0)</f>
        <v>11.9346</v>
      </c>
      <c r="K19" s="66">
        <f t="shared" si="3"/>
        <v>5</v>
      </c>
      <c r="L19" s="65">
        <f>VLOOKUP($A19,'Return Data'!$B$7:$R$1700,13,0)</f>
        <v>12.3909</v>
      </c>
      <c r="M19" s="66">
        <f t="shared" si="4"/>
        <v>5</v>
      </c>
      <c r="N19" s="65">
        <f>VLOOKUP($A19,'Return Data'!$B$7:$R$1700,17,0)</f>
        <v>9.9998000000000005</v>
      </c>
      <c r="O19" s="66">
        <f t="shared" si="5"/>
        <v>13</v>
      </c>
      <c r="P19" s="65">
        <f>VLOOKUP($A19,'Return Data'!$B$7:$R$1700,14,0)</f>
        <v>8.4201999999999995</v>
      </c>
      <c r="Q19" s="66">
        <f t="shared" si="6"/>
        <v>11</v>
      </c>
      <c r="R19" s="65">
        <f>VLOOKUP($A19,'Return Data'!$B$7:$R$1700,16,0)</f>
        <v>5.0453000000000001</v>
      </c>
      <c r="S19" s="67">
        <f t="shared" si="7"/>
        <v>21</v>
      </c>
    </row>
    <row r="20" spans="1:19" x14ac:dyDescent="0.3">
      <c r="A20" s="82" t="s">
        <v>600</v>
      </c>
      <c r="B20" s="64">
        <f>VLOOKUP($A20,'Return Data'!$B$7:$R$1700,3,0)</f>
        <v>44015</v>
      </c>
      <c r="C20" s="65">
        <f>VLOOKUP($A20,'Return Data'!$B$7:$R$1700,4,0)</f>
        <v>26.709700000000002</v>
      </c>
      <c r="D20" s="65">
        <f>VLOOKUP($A20,'Return Data'!$B$7:$R$1700,9,0)</f>
        <v>18.8169</v>
      </c>
      <c r="E20" s="66">
        <f t="shared" si="0"/>
        <v>16</v>
      </c>
      <c r="F20" s="65">
        <f>VLOOKUP($A20,'Return Data'!$B$7:$R$1700,10,0)</f>
        <v>16.328499999999998</v>
      </c>
      <c r="G20" s="66">
        <f t="shared" si="1"/>
        <v>16</v>
      </c>
      <c r="H20" s="65">
        <f>VLOOKUP($A20,'Return Data'!$B$7:$R$1700,11,0)</f>
        <v>11.2431</v>
      </c>
      <c r="I20" s="66">
        <f t="shared" si="2"/>
        <v>16</v>
      </c>
      <c r="J20" s="65">
        <f>VLOOKUP($A20,'Return Data'!$B$7:$R$1700,12,0)</f>
        <v>10.118600000000001</v>
      </c>
      <c r="K20" s="66">
        <f t="shared" si="3"/>
        <v>16</v>
      </c>
      <c r="L20" s="65">
        <f>VLOOKUP($A20,'Return Data'!$B$7:$R$1700,13,0)</f>
        <v>10.496700000000001</v>
      </c>
      <c r="M20" s="66">
        <f t="shared" si="4"/>
        <v>14</v>
      </c>
      <c r="N20" s="65">
        <f>VLOOKUP($A20,'Return Data'!$B$7:$R$1700,17,0)</f>
        <v>10.1388</v>
      </c>
      <c r="O20" s="66">
        <f t="shared" si="5"/>
        <v>12</v>
      </c>
      <c r="P20" s="65">
        <f>VLOOKUP($A20,'Return Data'!$B$7:$R$1700,14,0)</f>
        <v>8.5425000000000004</v>
      </c>
      <c r="Q20" s="66">
        <f t="shared" si="6"/>
        <v>10</v>
      </c>
      <c r="R20" s="65">
        <f>VLOOKUP($A20,'Return Data'!$B$7:$R$1700,16,0)</f>
        <v>7.7854000000000001</v>
      </c>
      <c r="S20" s="67">
        <f t="shared" si="7"/>
        <v>16</v>
      </c>
    </row>
    <row r="21" spans="1:19" x14ac:dyDescent="0.3">
      <c r="A21" s="82" t="s">
        <v>602</v>
      </c>
      <c r="B21" s="64">
        <f>VLOOKUP($A21,'Return Data'!$B$7:$R$1700,3,0)</f>
        <v>44015</v>
      </c>
      <c r="C21" s="65">
        <f>VLOOKUP($A21,'Return Data'!$B$7:$R$1700,4,0)</f>
        <v>15.5557</v>
      </c>
      <c r="D21" s="65">
        <f>VLOOKUP($A21,'Return Data'!$B$7:$R$1700,9,0)</f>
        <v>22.544599999999999</v>
      </c>
      <c r="E21" s="66">
        <f t="shared" si="0"/>
        <v>7</v>
      </c>
      <c r="F21" s="65">
        <f>VLOOKUP($A21,'Return Data'!$B$7:$R$1700,10,0)</f>
        <v>18.860199999999999</v>
      </c>
      <c r="G21" s="66">
        <f t="shared" si="1"/>
        <v>6</v>
      </c>
      <c r="H21" s="65">
        <f>VLOOKUP($A21,'Return Data'!$B$7:$R$1700,11,0)</f>
        <v>14.1158</v>
      </c>
      <c r="I21" s="66">
        <f t="shared" si="2"/>
        <v>3</v>
      </c>
      <c r="J21" s="65">
        <f>VLOOKUP($A21,'Return Data'!$B$7:$R$1700,12,0)</f>
        <v>12.293699999999999</v>
      </c>
      <c r="K21" s="66">
        <f t="shared" si="3"/>
        <v>4</v>
      </c>
      <c r="L21" s="65">
        <f>VLOOKUP($A21,'Return Data'!$B$7:$R$1700,13,0)</f>
        <v>12.7643</v>
      </c>
      <c r="M21" s="66">
        <f t="shared" si="4"/>
        <v>3</v>
      </c>
      <c r="N21" s="65">
        <f>VLOOKUP($A21,'Return Data'!$B$7:$R$1700,17,0)</f>
        <v>11.1966</v>
      </c>
      <c r="O21" s="66">
        <f t="shared" si="5"/>
        <v>4</v>
      </c>
      <c r="P21" s="65">
        <f>VLOOKUP($A21,'Return Data'!$B$7:$R$1700,14,0)</f>
        <v>8.9131</v>
      </c>
      <c r="Q21" s="66">
        <f t="shared" si="6"/>
        <v>6</v>
      </c>
      <c r="R21" s="65">
        <f>VLOOKUP($A21,'Return Data'!$B$7:$R$1700,16,0)</f>
        <v>8.9769000000000005</v>
      </c>
      <c r="S21" s="67">
        <f t="shared" si="7"/>
        <v>6</v>
      </c>
    </row>
    <row r="22" spans="1:19" x14ac:dyDescent="0.3">
      <c r="A22" s="82" t="s">
        <v>604</v>
      </c>
      <c r="B22" s="64">
        <f>VLOOKUP($A22,'Return Data'!$B$7:$R$1700,3,0)</f>
        <v>44015</v>
      </c>
      <c r="C22" s="65">
        <f>VLOOKUP($A22,'Return Data'!$B$7:$R$1700,4,0)</f>
        <v>18.374700000000001</v>
      </c>
      <c r="D22" s="65">
        <f>VLOOKUP($A22,'Return Data'!$B$7:$R$1700,9,0)</f>
        <v>17.810400000000001</v>
      </c>
      <c r="E22" s="66">
        <f t="shared" si="0"/>
        <v>17</v>
      </c>
      <c r="F22" s="65">
        <f>VLOOKUP($A22,'Return Data'!$B$7:$R$1700,10,0)</f>
        <v>16.395600000000002</v>
      </c>
      <c r="G22" s="66">
        <f t="shared" si="1"/>
        <v>15</v>
      </c>
      <c r="H22" s="65">
        <f>VLOOKUP($A22,'Return Data'!$B$7:$R$1700,11,0)</f>
        <v>12.21</v>
      </c>
      <c r="I22" s="66">
        <f t="shared" si="2"/>
        <v>10</v>
      </c>
      <c r="J22" s="65">
        <f>VLOOKUP($A22,'Return Data'!$B$7:$R$1700,12,0)</f>
        <v>11.334199999999999</v>
      </c>
      <c r="K22" s="66">
        <f t="shared" si="3"/>
        <v>9</v>
      </c>
      <c r="L22" s="65">
        <f>VLOOKUP($A22,'Return Data'!$B$7:$R$1700,13,0)</f>
        <v>11.4871</v>
      </c>
      <c r="M22" s="66">
        <f t="shared" si="4"/>
        <v>12</v>
      </c>
      <c r="N22" s="65">
        <f>VLOOKUP($A22,'Return Data'!$B$7:$R$1700,17,0)</f>
        <v>10.514900000000001</v>
      </c>
      <c r="O22" s="66">
        <f t="shared" si="5"/>
        <v>9</v>
      </c>
      <c r="P22" s="65">
        <f>VLOOKUP($A22,'Return Data'!$B$7:$R$1700,14,0)</f>
        <v>8.4074000000000009</v>
      </c>
      <c r="Q22" s="66">
        <f t="shared" si="6"/>
        <v>13</v>
      </c>
      <c r="R22" s="65">
        <f>VLOOKUP($A22,'Return Data'!$B$7:$R$1700,16,0)</f>
        <v>8.6591000000000005</v>
      </c>
      <c r="S22" s="67">
        <f t="shared" si="7"/>
        <v>12</v>
      </c>
    </row>
    <row r="23" spans="1:19" x14ac:dyDescent="0.3">
      <c r="A23" s="82" t="s">
        <v>607</v>
      </c>
      <c r="B23" s="64">
        <f>VLOOKUP($A23,'Return Data'!$B$7:$R$1700,3,0)</f>
        <v>44015</v>
      </c>
      <c r="C23" s="65">
        <f>VLOOKUP($A23,'Return Data'!$B$7:$R$1700,4,0)</f>
        <v>2380.7447000000002</v>
      </c>
      <c r="D23" s="65">
        <f>VLOOKUP($A23,'Return Data'!$B$7:$R$1700,9,0)</f>
        <v>22.838899999999999</v>
      </c>
      <c r="E23" s="66">
        <f t="shared" si="0"/>
        <v>6</v>
      </c>
      <c r="F23" s="65">
        <f>VLOOKUP($A23,'Return Data'!$B$7:$R$1700,10,0)</f>
        <v>18.283100000000001</v>
      </c>
      <c r="G23" s="66">
        <f t="shared" si="1"/>
        <v>10</v>
      </c>
      <c r="H23" s="65">
        <f>VLOOKUP($A23,'Return Data'!$B$7:$R$1700,11,0)</f>
        <v>13.083600000000001</v>
      </c>
      <c r="I23" s="66">
        <f t="shared" si="2"/>
        <v>6</v>
      </c>
      <c r="J23" s="65">
        <f>VLOOKUP($A23,'Return Data'!$B$7:$R$1700,12,0)</f>
        <v>11.8172</v>
      </c>
      <c r="K23" s="66">
        <f t="shared" si="3"/>
        <v>7</v>
      </c>
      <c r="L23" s="65">
        <f>VLOOKUP($A23,'Return Data'!$B$7:$R$1700,13,0)</f>
        <v>11.840199999999999</v>
      </c>
      <c r="M23" s="66">
        <f t="shared" si="4"/>
        <v>7</v>
      </c>
      <c r="N23" s="65">
        <f>VLOOKUP($A23,'Return Data'!$B$7:$R$1700,17,0)</f>
        <v>10.366400000000001</v>
      </c>
      <c r="O23" s="66">
        <f t="shared" si="5"/>
        <v>11</v>
      </c>
      <c r="P23" s="65">
        <f>VLOOKUP($A23,'Return Data'!$B$7:$R$1700,14,0)</f>
        <v>8.9741</v>
      </c>
      <c r="Q23" s="66">
        <f t="shared" si="6"/>
        <v>4</v>
      </c>
      <c r="R23" s="65">
        <f>VLOOKUP($A23,'Return Data'!$B$7:$R$1700,16,0)</f>
        <v>8.4117999999999995</v>
      </c>
      <c r="S23" s="67">
        <f t="shared" si="7"/>
        <v>14</v>
      </c>
    </row>
    <row r="24" spans="1:19" x14ac:dyDescent="0.3">
      <c r="A24" s="82" t="s">
        <v>608</v>
      </c>
      <c r="B24" s="64">
        <f>VLOOKUP($A24,'Return Data'!$B$7:$R$1700,3,0)</f>
        <v>44015</v>
      </c>
      <c r="C24" s="65">
        <f>VLOOKUP($A24,'Return Data'!$B$7:$R$1700,4,0)</f>
        <v>32.881</v>
      </c>
      <c r="D24" s="65">
        <f>VLOOKUP($A24,'Return Data'!$B$7:$R$1700,9,0)</f>
        <v>12.7462</v>
      </c>
      <c r="E24" s="66">
        <f t="shared" si="0"/>
        <v>20</v>
      </c>
      <c r="F24" s="65">
        <f>VLOOKUP($A24,'Return Data'!$B$7:$R$1700,10,0)</f>
        <v>13.007199999999999</v>
      </c>
      <c r="G24" s="66">
        <f t="shared" si="1"/>
        <v>19</v>
      </c>
      <c r="H24" s="65">
        <f>VLOOKUP($A24,'Return Data'!$B$7:$R$1700,11,0)</f>
        <v>9.9276</v>
      </c>
      <c r="I24" s="66">
        <f t="shared" si="2"/>
        <v>18</v>
      </c>
      <c r="J24" s="65">
        <f>VLOOKUP($A24,'Return Data'!$B$7:$R$1700,12,0)</f>
        <v>9.5990000000000002</v>
      </c>
      <c r="K24" s="66">
        <f t="shared" si="3"/>
        <v>17</v>
      </c>
      <c r="L24" s="65">
        <f>VLOOKUP($A24,'Return Data'!$B$7:$R$1700,13,0)</f>
        <v>10.2933</v>
      </c>
      <c r="M24" s="66">
        <f t="shared" si="4"/>
        <v>16</v>
      </c>
      <c r="N24" s="65">
        <f>VLOOKUP($A24,'Return Data'!$B$7:$R$1700,17,0)</f>
        <v>9.9253999999999998</v>
      </c>
      <c r="O24" s="66">
        <f t="shared" si="5"/>
        <v>14</v>
      </c>
      <c r="P24" s="65">
        <f>VLOOKUP($A24,'Return Data'!$B$7:$R$1700,14,0)</f>
        <v>7.9074</v>
      </c>
      <c r="Q24" s="66">
        <f t="shared" si="6"/>
        <v>15</v>
      </c>
      <c r="R24" s="65">
        <f>VLOOKUP($A24,'Return Data'!$B$7:$R$1700,16,0)</f>
        <v>7.9725000000000001</v>
      </c>
      <c r="S24" s="67">
        <f t="shared" si="7"/>
        <v>15</v>
      </c>
    </row>
    <row r="25" spans="1:19" x14ac:dyDescent="0.3">
      <c r="A25" s="82" t="s">
        <v>611</v>
      </c>
      <c r="B25" s="64">
        <f>VLOOKUP($A25,'Return Data'!$B$7:$R$1700,3,0)</f>
        <v>44015</v>
      </c>
      <c r="C25" s="65">
        <f>VLOOKUP($A25,'Return Data'!$B$7:$R$1700,4,0)</f>
        <v>10.831899999999999</v>
      </c>
      <c r="D25" s="65">
        <f>VLOOKUP($A25,'Return Data'!$B$7:$R$1700,9,0)</f>
        <v>28.861799999999999</v>
      </c>
      <c r="E25" s="66">
        <f t="shared" si="0"/>
        <v>2</v>
      </c>
      <c r="F25" s="65">
        <f>VLOOKUP($A25,'Return Data'!$B$7:$R$1700,10,0)</f>
        <v>19.008199999999999</v>
      </c>
      <c r="G25" s="66">
        <f t="shared" si="1"/>
        <v>4</v>
      </c>
      <c r="H25" s="65">
        <f>VLOOKUP($A25,'Return Data'!$B$7:$R$1700,11,0)</f>
        <v>12.876200000000001</v>
      </c>
      <c r="I25" s="66">
        <f t="shared" si="2"/>
        <v>8</v>
      </c>
      <c r="J25" s="65"/>
      <c r="K25" s="66"/>
      <c r="L25" s="65"/>
      <c r="M25" s="66"/>
      <c r="N25" s="65"/>
      <c r="O25" s="66"/>
      <c r="P25" s="65"/>
      <c r="Q25" s="66"/>
      <c r="R25" s="65">
        <f>VLOOKUP($A25,'Return Data'!$B$7:$R$1700,16,0)</f>
        <v>11.372400000000001</v>
      </c>
      <c r="S25" s="67">
        <f t="shared" si="7"/>
        <v>3</v>
      </c>
    </row>
    <row r="26" spans="1:19" x14ac:dyDescent="0.3">
      <c r="A26" s="82" t="s">
        <v>613</v>
      </c>
      <c r="B26" s="64">
        <f>VLOOKUP($A26,'Return Data'!$B$7:$R$1700,3,0)</f>
        <v>44015</v>
      </c>
      <c r="C26" s="65">
        <f>VLOOKUP($A26,'Return Data'!$B$7:$R$1700,4,0)</f>
        <v>15.674200000000001</v>
      </c>
      <c r="D26" s="65">
        <f>VLOOKUP($A26,'Return Data'!$B$7:$R$1700,9,0)</f>
        <v>15.024699999999999</v>
      </c>
      <c r="E26" s="66">
        <f t="shared" si="0"/>
        <v>19</v>
      </c>
      <c r="F26" s="65">
        <f>VLOOKUP($A26,'Return Data'!$B$7:$R$1700,10,0)</f>
        <v>15.3406</v>
      </c>
      <c r="G26" s="66">
        <f t="shared" si="1"/>
        <v>17</v>
      </c>
      <c r="H26" s="65">
        <f>VLOOKUP($A26,'Return Data'!$B$7:$R$1700,11,0)</f>
        <v>11.5779</v>
      </c>
      <c r="I26" s="66">
        <f t="shared" si="2"/>
        <v>14</v>
      </c>
      <c r="J26" s="65">
        <f>VLOOKUP($A26,'Return Data'!$B$7:$R$1700,12,0)</f>
        <v>10.361599999999999</v>
      </c>
      <c r="K26" s="66">
        <f t="shared" si="3"/>
        <v>14</v>
      </c>
      <c r="L26" s="65">
        <f>VLOOKUP($A26,'Return Data'!$B$7:$R$1700,13,0)</f>
        <v>8.9398999999999997</v>
      </c>
      <c r="M26" s="66">
        <f t="shared" si="4"/>
        <v>17</v>
      </c>
      <c r="N26" s="65">
        <f>VLOOKUP($A26,'Return Data'!$B$7:$R$1700,17,0)</f>
        <v>4.4797000000000002</v>
      </c>
      <c r="O26" s="66">
        <f t="shared" si="5"/>
        <v>17</v>
      </c>
      <c r="P26" s="65">
        <f>VLOOKUP($A26,'Return Data'!$B$7:$R$1700,14,0)</f>
        <v>4.8520000000000003</v>
      </c>
      <c r="Q26" s="66">
        <f t="shared" si="6"/>
        <v>17</v>
      </c>
      <c r="R26" s="65">
        <f>VLOOKUP($A26,'Return Data'!$B$7:$R$1700,16,0)</f>
        <v>7.2554999999999996</v>
      </c>
      <c r="S26" s="67">
        <f t="shared" si="7"/>
        <v>20</v>
      </c>
    </row>
    <row r="27" spans="1:19" x14ac:dyDescent="0.3">
      <c r="A27" s="82" t="s">
        <v>731</v>
      </c>
      <c r="B27" s="64">
        <f>VLOOKUP($A27,'Return Data'!$B$7:$R$1700,3,0)</f>
        <v>44015</v>
      </c>
      <c r="C27" s="65">
        <f>VLOOKUP($A27,'Return Data'!$B$7:$R$1700,4,0)</f>
        <v>1072.1769999999999</v>
      </c>
      <c r="D27" s="65">
        <f>VLOOKUP($A27,'Return Data'!$B$7:$R$1700,9,0)</f>
        <v>24.768599999999999</v>
      </c>
      <c r="E27" s="66">
        <f t="shared" si="0"/>
        <v>3</v>
      </c>
      <c r="F27" s="65">
        <f>VLOOKUP($A27,'Return Data'!$B$7:$R$1700,10,0)</f>
        <v>19.677499999999998</v>
      </c>
      <c r="G27" s="66">
        <f t="shared" si="1"/>
        <v>2</v>
      </c>
      <c r="H27" s="65"/>
      <c r="I27" s="66"/>
      <c r="J27" s="65"/>
      <c r="K27" s="66"/>
      <c r="L27" s="65"/>
      <c r="M27" s="66"/>
      <c r="N27" s="65"/>
      <c r="O27" s="66"/>
      <c r="P27" s="65"/>
      <c r="Q27" s="66"/>
      <c r="R27" s="65">
        <f>VLOOKUP($A27,'Return Data'!$B$7:$R$1700,16,0)</f>
        <v>14.0311</v>
      </c>
      <c r="S27" s="67">
        <f t="shared" si="7"/>
        <v>2</v>
      </c>
    </row>
    <row r="28" spans="1:19" x14ac:dyDescent="0.3">
      <c r="A28" s="82" t="s">
        <v>732</v>
      </c>
      <c r="B28" s="64">
        <f>VLOOKUP($A28,'Return Data'!$B$7:$R$1700,3,0)</f>
        <v>44015</v>
      </c>
      <c r="C28" s="65">
        <f>VLOOKUP($A28,'Return Data'!$B$7:$R$1700,4,0)</f>
        <v>1088.9549999999999</v>
      </c>
      <c r="D28" s="65">
        <f>VLOOKUP($A28,'Return Data'!$B$7:$R$1700,9,0)</f>
        <v>29.395499999999998</v>
      </c>
      <c r="E28" s="66">
        <f t="shared" si="0"/>
        <v>1</v>
      </c>
      <c r="F28" s="65">
        <f>VLOOKUP($A28,'Return Data'!$B$7:$R$1700,10,0)</f>
        <v>21.126799999999999</v>
      </c>
      <c r="G28" s="66">
        <f t="shared" si="1"/>
        <v>1</v>
      </c>
      <c r="H28" s="65"/>
      <c r="I28" s="66"/>
      <c r="J28" s="65"/>
      <c r="K28" s="66"/>
      <c r="L28" s="65"/>
      <c r="M28" s="66"/>
      <c r="N28" s="65"/>
      <c r="O28" s="66"/>
      <c r="P28" s="65"/>
      <c r="Q28" s="66"/>
      <c r="R28" s="65">
        <f>VLOOKUP($A28,'Return Data'!$B$7:$R$1700,16,0)</f>
        <v>17.320499999999999</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20.399776190476192</v>
      </c>
      <c r="E30" s="88"/>
      <c r="F30" s="89">
        <f>AVERAGE(F8:F28)</f>
        <v>16.748657142857141</v>
      </c>
      <c r="G30" s="88"/>
      <c r="H30" s="89">
        <f>AVERAGE(H8:H28)</f>
        <v>12.226768421052634</v>
      </c>
      <c r="I30" s="88"/>
      <c r="J30" s="89">
        <f>AVERAGE(J8:J28)</f>
        <v>11.183322222222223</v>
      </c>
      <c r="K30" s="88"/>
      <c r="L30" s="89">
        <f>AVERAGE(L8:L28)</f>
        <v>11.396666666666667</v>
      </c>
      <c r="M30" s="88"/>
      <c r="N30" s="89">
        <f>AVERAGE(N8:N28)</f>
        <v>10.350511764705884</v>
      </c>
      <c r="O30" s="88"/>
      <c r="P30" s="89">
        <f>AVERAGE(P8:P28)</f>
        <v>8.5010764705882345</v>
      </c>
      <c r="Q30" s="88"/>
      <c r="R30" s="89">
        <f>AVERAGE(R8:R28)</f>
        <v>9.0997190476190468</v>
      </c>
      <c r="S30" s="90"/>
    </row>
    <row r="31" spans="1:19" x14ac:dyDescent="0.3">
      <c r="A31" s="87" t="s">
        <v>28</v>
      </c>
      <c r="B31" s="88"/>
      <c r="C31" s="88"/>
      <c r="D31" s="89">
        <f>MIN(D8:D28)</f>
        <v>4.6216999999999997</v>
      </c>
      <c r="E31" s="88"/>
      <c r="F31" s="89">
        <f>MIN(F8:F28)</f>
        <v>5.2447999999999997</v>
      </c>
      <c r="G31" s="88"/>
      <c r="H31" s="89">
        <f>MIN(H8:H28)</f>
        <v>4.8849999999999998</v>
      </c>
      <c r="I31" s="88"/>
      <c r="J31" s="89">
        <f>MIN(J8:J28)</f>
        <v>5.5923999999999996</v>
      </c>
      <c r="K31" s="88"/>
      <c r="L31" s="89">
        <f>MIN(L8:L28)</f>
        <v>6.6482000000000001</v>
      </c>
      <c r="M31" s="88"/>
      <c r="N31" s="89">
        <f>MIN(N8:N28)</f>
        <v>4.4797000000000002</v>
      </c>
      <c r="O31" s="88"/>
      <c r="P31" s="89">
        <f>MIN(P8:P28)</f>
        <v>4.8520000000000003</v>
      </c>
      <c r="Q31" s="88"/>
      <c r="R31" s="89">
        <f>MIN(R8:R28)</f>
        <v>5.0453000000000001</v>
      </c>
      <c r="S31" s="90"/>
    </row>
    <row r="32" spans="1:19" ht="15" thickBot="1" x14ac:dyDescent="0.35">
      <c r="A32" s="91" t="s">
        <v>29</v>
      </c>
      <c r="B32" s="92"/>
      <c r="C32" s="92"/>
      <c r="D32" s="93">
        <f>MAX(D8:D28)</f>
        <v>29.395499999999998</v>
      </c>
      <c r="E32" s="92"/>
      <c r="F32" s="93">
        <f>MAX(F8:F28)</f>
        <v>21.126799999999999</v>
      </c>
      <c r="G32" s="92"/>
      <c r="H32" s="93">
        <f>MAX(H8:H28)</f>
        <v>17.2547</v>
      </c>
      <c r="I32" s="92"/>
      <c r="J32" s="93">
        <f>MAX(J8:J28)</f>
        <v>15.0337</v>
      </c>
      <c r="K32" s="92"/>
      <c r="L32" s="93">
        <f>MAX(L8:L28)</f>
        <v>14.793200000000001</v>
      </c>
      <c r="M32" s="92"/>
      <c r="N32" s="93">
        <f>MAX(N8:N28)</f>
        <v>12.8811</v>
      </c>
      <c r="O32" s="92"/>
      <c r="P32" s="93">
        <f>MAX(P8:P28)</f>
        <v>9.9796999999999993</v>
      </c>
      <c r="Q32" s="92"/>
      <c r="R32" s="93">
        <f>MAX(R8:R28)</f>
        <v>17.320499999999999</v>
      </c>
      <c r="S32" s="94"/>
    </row>
    <row r="33" spans="1:1" x14ac:dyDescent="0.3">
      <c r="A33" s="112" t="s">
        <v>434</v>
      </c>
    </row>
    <row r="34" spans="1:1" x14ac:dyDescent="0.3">
      <c r="A34" s="14" t="s">
        <v>340</v>
      </c>
    </row>
  </sheetData>
  <sheetProtection algorithmName="SHA-512" hashValue="Ih9Qh3yLvMIq3OQcjVnHIcHKxs1ibf3a85QY9kMlnhyir16B9WoHhG4uyftXvv3trLsjjazEeyOyxpD/6PgbOg==" saltValue="nFsOTEeLTcRcdw1lejikT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4C4F1D9-7144-45E0-B187-EFD229A7700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dimension ref="A1:S2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895</v>
      </c>
      <c r="B8" s="64">
        <f>VLOOKUP($A8,'Return Data'!$B$7:$R$1700,3,0)</f>
        <v>44015</v>
      </c>
      <c r="C8" s="65">
        <f>VLOOKUP($A8,'Return Data'!$B$7:$R$1700,4,0)</f>
        <v>4432.9778999999999</v>
      </c>
      <c r="D8" s="65">
        <f>VLOOKUP($A8,'Return Data'!$B$7:$R$1700,9,0)</f>
        <v>30.833500000000001</v>
      </c>
      <c r="E8" s="66">
        <f>RANK(D8,D$8:D$18,0)</f>
        <v>2</v>
      </c>
      <c r="F8" s="65">
        <f>VLOOKUP($A8,'Return Data'!$B$7:$R$1700,10,0)</f>
        <v>34.819499999999998</v>
      </c>
      <c r="G8" s="66">
        <f>RANK(F8,F$8:F$18,0)</f>
        <v>2</v>
      </c>
      <c r="H8" s="65">
        <f>VLOOKUP($A8,'Return Data'!$B$7:$R$1700,11,0)</f>
        <v>39.703099999999999</v>
      </c>
      <c r="I8" s="66">
        <f>RANK(H8,H$8:H$18,0)</f>
        <v>2</v>
      </c>
      <c r="J8" s="65">
        <f>VLOOKUP($A8,'Return Data'!$B$7:$R$1700,12,0)</f>
        <v>31.843</v>
      </c>
      <c r="K8" s="66">
        <f>RANK(J8,J$8:J$18,0)</f>
        <v>1</v>
      </c>
      <c r="L8" s="65">
        <f>VLOOKUP($A8,'Return Data'!$B$7:$R$1700,13,0)</f>
        <v>37.738199999999999</v>
      </c>
      <c r="M8" s="66">
        <f>RANK(L8,L$8:L$18,0)</f>
        <v>1</v>
      </c>
      <c r="N8" s="65">
        <f>VLOOKUP($A8,'Return Data'!$B$7:$R$1700,17,0)</f>
        <v>25.040099999999999</v>
      </c>
      <c r="O8" s="66">
        <f>RANK(N8,N$8:N$18,0)</f>
        <v>2</v>
      </c>
      <c r="P8" s="65">
        <f>VLOOKUP($A8,'Return Data'!$B$7:$R$1700,14,0)</f>
        <v>18.2622</v>
      </c>
      <c r="Q8" s="66">
        <f>RANK(P8,P$8:P$18,0)</f>
        <v>4</v>
      </c>
      <c r="R8" s="65">
        <f>VLOOKUP($A8,'Return Data'!$B$7:$R$1700,16,0)</f>
        <v>7.8064</v>
      </c>
      <c r="S8" s="67">
        <f>RANK(R8,R$8:R$18,0)</f>
        <v>10</v>
      </c>
    </row>
    <row r="9" spans="1:19" x14ac:dyDescent="0.3">
      <c r="A9" s="82" t="s">
        <v>897</v>
      </c>
      <c r="B9" s="64">
        <f>VLOOKUP($A9,'Return Data'!$B$7:$R$1700,3,0)</f>
        <v>44015</v>
      </c>
      <c r="C9" s="65">
        <f>VLOOKUP($A9,'Return Data'!$B$7:$R$1700,4,0)</f>
        <v>4197.6234000000004</v>
      </c>
      <c r="D9" s="65">
        <f>VLOOKUP($A9,'Return Data'!$B$7:$R$1700,9,0)</f>
        <v>30.2669</v>
      </c>
      <c r="E9" s="66">
        <f t="shared" ref="E9:E18" si="0">RANK(D9,D$8:D$18,0)</f>
        <v>8</v>
      </c>
      <c r="F9" s="65">
        <f>VLOOKUP($A9,'Return Data'!$B$7:$R$1700,10,0)</f>
        <v>33.451099999999997</v>
      </c>
      <c r="G9" s="66">
        <f t="shared" ref="G9:G18" si="1">RANK(F9,F$8:F$18,0)</f>
        <v>9</v>
      </c>
      <c r="H9" s="65">
        <f>VLOOKUP($A9,'Return Data'!$B$7:$R$1700,11,0)</f>
        <v>38.390500000000003</v>
      </c>
      <c r="I9" s="66">
        <f t="shared" ref="I9:I18" si="2">RANK(H9,H$8:H$18,0)</f>
        <v>10</v>
      </c>
      <c r="J9" s="65">
        <f>VLOOKUP($A9,'Return Data'!$B$7:$R$1700,12,0)</f>
        <v>30.779299999999999</v>
      </c>
      <c r="K9" s="66">
        <f t="shared" ref="K9:K18" si="3">RANK(J9,J$8:J$18,0)</f>
        <v>10</v>
      </c>
      <c r="L9" s="65">
        <f>VLOOKUP($A9,'Return Data'!$B$7:$R$1700,13,0)</f>
        <v>37.390900000000002</v>
      </c>
      <c r="M9" s="66">
        <f t="shared" ref="M9:M18" si="4">RANK(L9,L$8:L$18,0)</f>
        <v>5</v>
      </c>
      <c r="N9" s="65">
        <f>VLOOKUP($A9,'Return Data'!$B$7:$R$1700,17,0)</f>
        <v>24.866900000000001</v>
      </c>
      <c r="O9" s="66">
        <f t="shared" ref="O9:O18" si="5">RANK(N9,N$8:N$18,0)</f>
        <v>6</v>
      </c>
      <c r="P9" s="65">
        <f>VLOOKUP($A9,'Return Data'!$B$7:$R$1700,14,0)</f>
        <v>18.267900000000001</v>
      </c>
      <c r="Q9" s="66">
        <f t="shared" ref="Q9:Q18" si="6">RANK(P9,P$8:P$18,0)</f>
        <v>3</v>
      </c>
      <c r="R9" s="65">
        <f>VLOOKUP($A9,'Return Data'!$B$7:$R$1700,16,0)</f>
        <v>7.8346</v>
      </c>
      <c r="S9" s="67">
        <f t="shared" ref="S9:S18" si="7">RANK(R9,R$8:R$18,0)</f>
        <v>9</v>
      </c>
    </row>
    <row r="10" spans="1:19" x14ac:dyDescent="0.3">
      <c r="A10" s="82" t="s">
        <v>900</v>
      </c>
      <c r="B10" s="64">
        <f>VLOOKUP($A10,'Return Data'!$B$7:$R$1700,3,0)</f>
        <v>44015</v>
      </c>
      <c r="C10" s="65">
        <f>VLOOKUP($A10,'Return Data'!$B$7:$R$1700,4,0)</f>
        <v>4324.3366999999998</v>
      </c>
      <c r="D10" s="65">
        <f>VLOOKUP($A10,'Return Data'!$B$7:$R$1700,9,0)</f>
        <v>30.5334</v>
      </c>
      <c r="E10" s="66">
        <f t="shared" si="0"/>
        <v>6</v>
      </c>
      <c r="F10" s="65">
        <f>VLOOKUP($A10,'Return Data'!$B$7:$R$1700,10,0)</f>
        <v>34.662599999999998</v>
      </c>
      <c r="G10" s="66">
        <f t="shared" si="1"/>
        <v>3</v>
      </c>
      <c r="H10" s="65">
        <f>VLOOKUP($A10,'Return Data'!$B$7:$R$1700,11,0)</f>
        <v>39.530999999999999</v>
      </c>
      <c r="I10" s="66">
        <f t="shared" si="2"/>
        <v>3</v>
      </c>
      <c r="J10" s="65">
        <f>VLOOKUP($A10,'Return Data'!$B$7:$R$1700,12,0)</f>
        <v>30.8673</v>
      </c>
      <c r="K10" s="66">
        <f t="shared" si="3"/>
        <v>8</v>
      </c>
      <c r="L10" s="65">
        <f>VLOOKUP($A10,'Return Data'!$B$7:$R$1700,13,0)</f>
        <v>36.711399999999998</v>
      </c>
      <c r="M10" s="66">
        <f t="shared" si="4"/>
        <v>10</v>
      </c>
      <c r="N10" s="65">
        <f>VLOOKUP($A10,'Return Data'!$B$7:$R$1700,17,0)</f>
        <v>24.5245</v>
      </c>
      <c r="O10" s="66">
        <f t="shared" si="5"/>
        <v>11</v>
      </c>
      <c r="P10" s="65">
        <f>VLOOKUP($A10,'Return Data'!$B$7:$R$1700,14,0)</f>
        <v>17.900099999999998</v>
      </c>
      <c r="Q10" s="66">
        <f t="shared" si="6"/>
        <v>10</v>
      </c>
      <c r="R10" s="65">
        <f>VLOOKUP($A10,'Return Data'!$B$7:$R$1700,16,0)</f>
        <v>9.2590000000000003</v>
      </c>
      <c r="S10" s="67">
        <f t="shared" si="7"/>
        <v>7</v>
      </c>
    </row>
    <row r="11" spans="1:19" x14ac:dyDescent="0.3">
      <c r="A11" s="82" t="s">
        <v>902</v>
      </c>
      <c r="B11" s="64">
        <f>VLOOKUP($A11,'Return Data'!$B$7:$R$1700,3,0)</f>
        <v>44015</v>
      </c>
      <c r="C11" s="65">
        <f>VLOOKUP($A11,'Return Data'!$B$7:$R$1700,4,0)</f>
        <v>43.165799999999997</v>
      </c>
      <c r="D11" s="65">
        <f>VLOOKUP($A11,'Return Data'!$B$7:$R$1700,9,0)</f>
        <v>30.114000000000001</v>
      </c>
      <c r="E11" s="66">
        <f t="shared" si="0"/>
        <v>10</v>
      </c>
      <c r="F11" s="65">
        <f>VLOOKUP($A11,'Return Data'!$B$7:$R$1700,10,0)</f>
        <v>33.316499999999998</v>
      </c>
      <c r="G11" s="66">
        <f t="shared" si="1"/>
        <v>11</v>
      </c>
      <c r="H11" s="65">
        <f>VLOOKUP($A11,'Return Data'!$B$7:$R$1700,11,0)</f>
        <v>38.158900000000003</v>
      </c>
      <c r="I11" s="66">
        <f t="shared" si="2"/>
        <v>11</v>
      </c>
      <c r="J11" s="65">
        <f>VLOOKUP($A11,'Return Data'!$B$7:$R$1700,12,0)</f>
        <v>30.522300000000001</v>
      </c>
      <c r="K11" s="66">
        <f t="shared" si="3"/>
        <v>11</v>
      </c>
      <c r="L11" s="65">
        <f>VLOOKUP($A11,'Return Data'!$B$7:$R$1700,13,0)</f>
        <v>36.7027</v>
      </c>
      <c r="M11" s="66">
        <f t="shared" si="4"/>
        <v>11</v>
      </c>
      <c r="N11" s="65">
        <f>VLOOKUP($A11,'Return Data'!$B$7:$R$1700,17,0)</f>
        <v>24.654499999999999</v>
      </c>
      <c r="O11" s="66">
        <f t="shared" si="5"/>
        <v>10</v>
      </c>
      <c r="P11" s="65">
        <f>VLOOKUP($A11,'Return Data'!$B$7:$R$1700,14,0)</f>
        <v>17.796500000000002</v>
      </c>
      <c r="Q11" s="66">
        <f t="shared" si="6"/>
        <v>11</v>
      </c>
      <c r="R11" s="65">
        <f>VLOOKUP($A11,'Return Data'!$B$7:$R$1700,16,0)</f>
        <v>8.7172999999999998</v>
      </c>
      <c r="S11" s="67">
        <f t="shared" si="7"/>
        <v>8</v>
      </c>
    </row>
    <row r="12" spans="1:19" x14ac:dyDescent="0.3">
      <c r="A12" s="82" t="s">
        <v>904</v>
      </c>
      <c r="B12" s="64">
        <f>VLOOKUP($A12,'Return Data'!$B$7:$R$1700,3,0)</f>
        <v>44015</v>
      </c>
      <c r="C12" s="65">
        <f>VLOOKUP($A12,'Return Data'!$B$7:$R$1700,4,0)</f>
        <v>4472.8675000000003</v>
      </c>
      <c r="D12" s="65">
        <f>VLOOKUP($A12,'Return Data'!$B$7:$R$1700,9,0)</f>
        <v>28.761600000000001</v>
      </c>
      <c r="E12" s="66">
        <f t="shared" si="0"/>
        <v>11</v>
      </c>
      <c r="F12" s="65">
        <f>VLOOKUP($A12,'Return Data'!$B$7:$R$1700,10,0)</f>
        <v>33.3782</v>
      </c>
      <c r="G12" s="66">
        <f t="shared" si="1"/>
        <v>10</v>
      </c>
      <c r="H12" s="65">
        <f>VLOOKUP($A12,'Return Data'!$B$7:$R$1700,11,0)</f>
        <v>38.407499999999999</v>
      </c>
      <c r="I12" s="66">
        <f t="shared" si="2"/>
        <v>9</v>
      </c>
      <c r="J12" s="65">
        <f>VLOOKUP($A12,'Return Data'!$B$7:$R$1700,12,0)</f>
        <v>30.799199999999999</v>
      </c>
      <c r="K12" s="66">
        <f t="shared" si="3"/>
        <v>9</v>
      </c>
      <c r="L12" s="65">
        <f>VLOOKUP($A12,'Return Data'!$B$7:$R$1700,13,0)</f>
        <v>36.754199999999997</v>
      </c>
      <c r="M12" s="66">
        <f t="shared" si="4"/>
        <v>9</v>
      </c>
      <c r="N12" s="65">
        <f>VLOOKUP($A12,'Return Data'!$B$7:$R$1700,17,0)</f>
        <v>24.8291</v>
      </c>
      <c r="O12" s="66">
        <f t="shared" si="5"/>
        <v>8</v>
      </c>
      <c r="P12" s="65">
        <f>VLOOKUP($A12,'Return Data'!$B$7:$R$1700,14,0)</f>
        <v>18.401900000000001</v>
      </c>
      <c r="Q12" s="66">
        <f t="shared" si="6"/>
        <v>1</v>
      </c>
      <c r="R12" s="65">
        <f>VLOOKUP($A12,'Return Data'!$B$7:$R$1700,16,0)</f>
        <v>5.1276000000000002</v>
      </c>
      <c r="S12" s="67">
        <f t="shared" si="7"/>
        <v>11</v>
      </c>
    </row>
    <row r="13" spans="1:19" x14ac:dyDescent="0.3">
      <c r="A13" s="82" t="s">
        <v>906</v>
      </c>
      <c r="B13" s="64">
        <f>VLOOKUP($A13,'Return Data'!$B$7:$R$1700,3,0)</f>
        <v>44015</v>
      </c>
      <c r="C13" s="65">
        <f>VLOOKUP($A13,'Return Data'!$B$7:$R$1700,4,0)</f>
        <v>4374.0187999999998</v>
      </c>
      <c r="D13" s="65">
        <f>VLOOKUP($A13,'Return Data'!$B$7:$R$1700,9,0)</f>
        <v>30.752099999999999</v>
      </c>
      <c r="E13" s="66">
        <f t="shared" si="0"/>
        <v>3</v>
      </c>
      <c r="F13" s="65">
        <f>VLOOKUP($A13,'Return Data'!$B$7:$R$1700,10,0)</f>
        <v>34.609000000000002</v>
      </c>
      <c r="G13" s="66">
        <f t="shared" si="1"/>
        <v>4</v>
      </c>
      <c r="H13" s="65">
        <f>VLOOKUP($A13,'Return Data'!$B$7:$R$1700,11,0)</f>
        <v>39.527000000000001</v>
      </c>
      <c r="I13" s="66">
        <f t="shared" si="2"/>
        <v>4</v>
      </c>
      <c r="J13" s="65">
        <f>VLOOKUP($A13,'Return Data'!$B$7:$R$1700,12,0)</f>
        <v>31.615400000000001</v>
      </c>
      <c r="K13" s="66">
        <f t="shared" si="3"/>
        <v>3</v>
      </c>
      <c r="L13" s="65">
        <f>VLOOKUP($A13,'Return Data'!$B$7:$R$1700,13,0)</f>
        <v>37.705599999999997</v>
      </c>
      <c r="M13" s="66">
        <f t="shared" si="4"/>
        <v>2</v>
      </c>
      <c r="N13" s="65">
        <f>VLOOKUP($A13,'Return Data'!$B$7:$R$1700,17,0)</f>
        <v>25.1069</v>
      </c>
      <c r="O13" s="66">
        <f t="shared" si="5"/>
        <v>1</v>
      </c>
      <c r="P13" s="65">
        <f>VLOOKUP($A13,'Return Data'!$B$7:$R$1700,14,0)</f>
        <v>18.3062</v>
      </c>
      <c r="Q13" s="66">
        <f t="shared" si="6"/>
        <v>2</v>
      </c>
      <c r="R13" s="65">
        <f>VLOOKUP($A13,'Return Data'!$B$7:$R$1700,16,0)</f>
        <v>9.6997999999999998</v>
      </c>
      <c r="S13" s="67">
        <f t="shared" si="7"/>
        <v>6</v>
      </c>
    </row>
    <row r="14" spans="1:19" x14ac:dyDescent="0.3">
      <c r="A14" s="82" t="s">
        <v>908</v>
      </c>
      <c r="B14" s="64">
        <f>VLOOKUP($A14,'Return Data'!$B$7:$R$1700,3,0)</f>
        <v>44015</v>
      </c>
      <c r="C14" s="65">
        <f>VLOOKUP($A14,'Return Data'!$B$7:$R$1700,4,0)</f>
        <v>421.70209999999997</v>
      </c>
      <c r="D14" s="65">
        <f>VLOOKUP($A14,'Return Data'!$B$7:$R$1700,9,0)</f>
        <v>30.652799999999999</v>
      </c>
      <c r="E14" s="66">
        <f t="shared" si="0"/>
        <v>5</v>
      </c>
      <c r="F14" s="65">
        <f>VLOOKUP($A14,'Return Data'!$B$7:$R$1700,10,0)</f>
        <v>34.5124</v>
      </c>
      <c r="G14" s="66">
        <f t="shared" si="1"/>
        <v>5</v>
      </c>
      <c r="H14" s="65">
        <f>VLOOKUP($A14,'Return Data'!$B$7:$R$1700,11,0)</f>
        <v>39.243299999999998</v>
      </c>
      <c r="I14" s="66">
        <f t="shared" si="2"/>
        <v>6</v>
      </c>
      <c r="J14" s="65">
        <f>VLOOKUP($A14,'Return Data'!$B$7:$R$1700,12,0)</f>
        <v>31.340800000000002</v>
      </c>
      <c r="K14" s="66">
        <f t="shared" si="3"/>
        <v>5</v>
      </c>
      <c r="L14" s="65">
        <f>VLOOKUP($A14,'Return Data'!$B$7:$R$1700,13,0)</f>
        <v>37.378999999999998</v>
      </c>
      <c r="M14" s="66">
        <f t="shared" si="4"/>
        <v>6</v>
      </c>
      <c r="N14" s="65">
        <f>VLOOKUP($A14,'Return Data'!$B$7:$R$1700,17,0)</f>
        <v>24.9343</v>
      </c>
      <c r="O14" s="66">
        <f t="shared" si="5"/>
        <v>3</v>
      </c>
      <c r="P14" s="65">
        <f>VLOOKUP($A14,'Return Data'!$B$7:$R$1700,14,0)</f>
        <v>18.210599999999999</v>
      </c>
      <c r="Q14" s="66">
        <f t="shared" si="6"/>
        <v>6</v>
      </c>
      <c r="R14" s="65">
        <f>VLOOKUP($A14,'Return Data'!$B$7:$R$1700,16,0)</f>
        <v>12.867699999999999</v>
      </c>
      <c r="S14" s="67">
        <f t="shared" si="7"/>
        <v>1</v>
      </c>
    </row>
    <row r="15" spans="1:19" x14ac:dyDescent="0.3">
      <c r="A15" s="82" t="s">
        <v>910</v>
      </c>
      <c r="B15" s="64">
        <f>VLOOKUP($A15,'Return Data'!$B$7:$R$1700,3,0)</f>
        <v>44015</v>
      </c>
      <c r="C15" s="65">
        <f>VLOOKUP($A15,'Return Data'!$B$7:$R$1700,4,0)</f>
        <v>42.388300000000001</v>
      </c>
      <c r="D15" s="65">
        <f>VLOOKUP($A15,'Return Data'!$B$7:$R$1700,9,0)</f>
        <v>34.954700000000003</v>
      </c>
      <c r="E15" s="66">
        <f t="shared" si="0"/>
        <v>1</v>
      </c>
      <c r="F15" s="65">
        <f>VLOOKUP($A15,'Return Data'!$B$7:$R$1700,10,0)</f>
        <v>35.851100000000002</v>
      </c>
      <c r="G15" s="66">
        <f t="shared" si="1"/>
        <v>1</v>
      </c>
      <c r="H15" s="65">
        <f>VLOOKUP($A15,'Return Data'!$B$7:$R$1700,11,0)</f>
        <v>39.8416</v>
      </c>
      <c r="I15" s="66">
        <f t="shared" si="2"/>
        <v>1</v>
      </c>
      <c r="J15" s="65">
        <f>VLOOKUP($A15,'Return Data'!$B$7:$R$1700,12,0)</f>
        <v>31.6935</v>
      </c>
      <c r="K15" s="66">
        <f t="shared" si="3"/>
        <v>2</v>
      </c>
      <c r="L15" s="65">
        <f>VLOOKUP($A15,'Return Data'!$B$7:$R$1700,13,0)</f>
        <v>37.654699999999998</v>
      </c>
      <c r="M15" s="66">
        <f t="shared" si="4"/>
        <v>3</v>
      </c>
      <c r="N15" s="65">
        <f>VLOOKUP($A15,'Return Data'!$B$7:$R$1700,17,0)</f>
        <v>24.8886</v>
      </c>
      <c r="O15" s="66">
        <f t="shared" si="5"/>
        <v>5</v>
      </c>
      <c r="P15" s="65">
        <f>VLOOKUP($A15,'Return Data'!$B$7:$R$1700,14,0)</f>
        <v>18.188199999999998</v>
      </c>
      <c r="Q15" s="66">
        <f t="shared" si="6"/>
        <v>7</v>
      </c>
      <c r="R15" s="65">
        <f>VLOOKUP($A15,'Return Data'!$B$7:$R$1700,16,0)</f>
        <v>11.9094</v>
      </c>
      <c r="S15" s="67">
        <f t="shared" si="7"/>
        <v>3</v>
      </c>
    </row>
    <row r="16" spans="1:19" x14ac:dyDescent="0.3">
      <c r="A16" s="82" t="s">
        <v>912</v>
      </c>
      <c r="B16" s="64">
        <f>VLOOKUP($A16,'Return Data'!$B$7:$R$1700,3,0)</f>
        <v>44015</v>
      </c>
      <c r="C16" s="65">
        <f>VLOOKUP($A16,'Return Data'!$B$7:$R$1700,4,0)</f>
        <v>2099.8375000000001</v>
      </c>
      <c r="D16" s="65">
        <f>VLOOKUP($A16,'Return Data'!$B$7:$R$1700,9,0)</f>
        <v>30.209599999999998</v>
      </c>
      <c r="E16" s="66">
        <f t="shared" si="0"/>
        <v>9</v>
      </c>
      <c r="F16" s="65">
        <f>VLOOKUP($A16,'Return Data'!$B$7:$R$1700,10,0)</f>
        <v>34.278300000000002</v>
      </c>
      <c r="G16" s="66">
        <f t="shared" si="1"/>
        <v>7</v>
      </c>
      <c r="H16" s="65">
        <f>VLOOKUP($A16,'Return Data'!$B$7:$R$1700,11,0)</f>
        <v>39.0321</v>
      </c>
      <c r="I16" s="66">
        <f t="shared" si="2"/>
        <v>7</v>
      </c>
      <c r="J16" s="65">
        <f>VLOOKUP($A16,'Return Data'!$B$7:$R$1700,12,0)</f>
        <v>31.032900000000001</v>
      </c>
      <c r="K16" s="66">
        <f t="shared" si="3"/>
        <v>6</v>
      </c>
      <c r="L16" s="65">
        <f>VLOOKUP($A16,'Return Data'!$B$7:$R$1700,13,0)</f>
        <v>37.076300000000003</v>
      </c>
      <c r="M16" s="66">
        <f t="shared" si="4"/>
        <v>7</v>
      </c>
      <c r="N16" s="65">
        <f>VLOOKUP($A16,'Return Data'!$B$7:$R$1700,17,0)</f>
        <v>24.718399999999999</v>
      </c>
      <c r="O16" s="66">
        <f t="shared" si="5"/>
        <v>9</v>
      </c>
      <c r="P16" s="65">
        <f>VLOOKUP($A16,'Return Data'!$B$7:$R$1700,14,0)</f>
        <v>18.074000000000002</v>
      </c>
      <c r="Q16" s="66">
        <f t="shared" si="6"/>
        <v>9</v>
      </c>
      <c r="R16" s="65">
        <f>VLOOKUP($A16,'Return Data'!$B$7:$R$1700,16,0)</f>
        <v>10.7644</v>
      </c>
      <c r="S16" s="67">
        <f t="shared" si="7"/>
        <v>4</v>
      </c>
    </row>
    <row r="17" spans="1:19" x14ac:dyDescent="0.3">
      <c r="A17" s="82" t="s">
        <v>915</v>
      </c>
      <c r="B17" s="64">
        <f>VLOOKUP($A17,'Return Data'!$B$7:$R$1700,3,0)</f>
        <v>44015</v>
      </c>
      <c r="C17" s="65">
        <f>VLOOKUP($A17,'Return Data'!$B$7:$R$1700,4,0)</f>
        <v>4327.4535999999998</v>
      </c>
      <c r="D17" s="65">
        <f>VLOOKUP($A17,'Return Data'!$B$7:$R$1700,9,0)</f>
        <v>30.745699999999999</v>
      </c>
      <c r="E17" s="66">
        <f t="shared" si="0"/>
        <v>4</v>
      </c>
      <c r="F17" s="65">
        <f>VLOOKUP($A17,'Return Data'!$B$7:$R$1700,10,0)</f>
        <v>34.425400000000003</v>
      </c>
      <c r="G17" s="66">
        <f t="shared" si="1"/>
        <v>6</v>
      </c>
      <c r="H17" s="65">
        <f>VLOOKUP($A17,'Return Data'!$B$7:$R$1700,11,0)</f>
        <v>39.378100000000003</v>
      </c>
      <c r="I17" s="66">
        <f t="shared" si="2"/>
        <v>5</v>
      </c>
      <c r="J17" s="65">
        <f>VLOOKUP($A17,'Return Data'!$B$7:$R$1700,12,0)</f>
        <v>31.454999999999998</v>
      </c>
      <c r="K17" s="66">
        <f t="shared" si="3"/>
        <v>4</v>
      </c>
      <c r="L17" s="65">
        <f>VLOOKUP($A17,'Return Data'!$B$7:$R$1700,13,0)</f>
        <v>37.511800000000001</v>
      </c>
      <c r="M17" s="66">
        <f t="shared" si="4"/>
        <v>4</v>
      </c>
      <c r="N17" s="65">
        <f>VLOOKUP($A17,'Return Data'!$B$7:$R$1700,17,0)</f>
        <v>24.916599999999999</v>
      </c>
      <c r="O17" s="66">
        <f t="shared" si="5"/>
        <v>4</v>
      </c>
      <c r="P17" s="65">
        <f>VLOOKUP($A17,'Return Data'!$B$7:$R$1700,14,0)</f>
        <v>18.122800000000002</v>
      </c>
      <c r="Q17" s="66">
        <f t="shared" si="6"/>
        <v>8</v>
      </c>
      <c r="R17" s="65">
        <f>VLOOKUP($A17,'Return Data'!$B$7:$R$1700,16,0)</f>
        <v>10.229699999999999</v>
      </c>
      <c r="S17" s="67">
        <f t="shared" si="7"/>
        <v>5</v>
      </c>
    </row>
    <row r="18" spans="1:19" x14ac:dyDescent="0.3">
      <c r="A18" s="82" t="s">
        <v>916</v>
      </c>
      <c r="B18" s="64">
        <f>VLOOKUP($A18,'Return Data'!$B$7:$R$1700,3,0)</f>
        <v>44015</v>
      </c>
      <c r="C18" s="65">
        <f>VLOOKUP($A18,'Return Data'!$B$7:$R$1700,4,0)</f>
        <v>4253.1619000000001</v>
      </c>
      <c r="D18" s="65">
        <f>VLOOKUP($A18,'Return Data'!$B$7:$R$1700,9,0)</f>
        <v>30.494700000000002</v>
      </c>
      <c r="E18" s="66">
        <f t="shared" si="0"/>
        <v>7</v>
      </c>
      <c r="F18" s="65">
        <f>VLOOKUP($A18,'Return Data'!$B$7:$R$1700,10,0)</f>
        <v>34.116</v>
      </c>
      <c r="G18" s="66">
        <f t="shared" si="1"/>
        <v>8</v>
      </c>
      <c r="H18" s="65">
        <f>VLOOKUP($A18,'Return Data'!$B$7:$R$1700,11,0)</f>
        <v>38.956200000000003</v>
      </c>
      <c r="I18" s="66">
        <f t="shared" si="2"/>
        <v>8</v>
      </c>
      <c r="J18" s="65">
        <f>VLOOKUP($A18,'Return Data'!$B$7:$R$1700,12,0)</f>
        <v>30.975100000000001</v>
      </c>
      <c r="K18" s="66">
        <f t="shared" si="3"/>
        <v>7</v>
      </c>
      <c r="L18" s="65">
        <f>VLOOKUP($A18,'Return Data'!$B$7:$R$1700,13,0)</f>
        <v>37.042000000000002</v>
      </c>
      <c r="M18" s="66">
        <f t="shared" si="4"/>
        <v>8</v>
      </c>
      <c r="N18" s="65">
        <f>VLOOKUP($A18,'Return Data'!$B$7:$R$1700,17,0)</f>
        <v>24.838699999999999</v>
      </c>
      <c r="O18" s="66">
        <f t="shared" si="5"/>
        <v>7</v>
      </c>
      <c r="P18" s="65">
        <f>VLOOKUP($A18,'Return Data'!$B$7:$R$1700,14,0)</f>
        <v>18.246700000000001</v>
      </c>
      <c r="Q18" s="66">
        <f t="shared" si="6"/>
        <v>5</v>
      </c>
      <c r="R18" s="65">
        <f>VLOOKUP($A18,'Return Data'!$B$7:$R$1700,16,0)</f>
        <v>12.0312</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30.756272727272734</v>
      </c>
      <c r="E20" s="88"/>
      <c r="F20" s="89">
        <f>AVERAGE(F8:F18)</f>
        <v>34.310918181818188</v>
      </c>
      <c r="G20" s="88"/>
      <c r="H20" s="89">
        <f>AVERAGE(H8:H18)</f>
        <v>39.106300000000005</v>
      </c>
      <c r="I20" s="88"/>
      <c r="J20" s="89">
        <f>AVERAGE(J8:J18)</f>
        <v>31.174890909090905</v>
      </c>
      <c r="K20" s="88"/>
      <c r="L20" s="89">
        <f>AVERAGE(L8:L18)</f>
        <v>37.242436363636358</v>
      </c>
      <c r="M20" s="88"/>
      <c r="N20" s="89">
        <f>AVERAGE(N8:N18)</f>
        <v>24.847145454545455</v>
      </c>
      <c r="O20" s="88"/>
      <c r="P20" s="89">
        <f>AVERAGE(P8:P18)</f>
        <v>18.161554545454546</v>
      </c>
      <c r="Q20" s="88"/>
      <c r="R20" s="89">
        <f>AVERAGE(R8:R18)</f>
        <v>9.6588272727272724</v>
      </c>
      <c r="S20" s="90"/>
    </row>
    <row r="21" spans="1:19" x14ac:dyDescent="0.3">
      <c r="A21" s="87" t="s">
        <v>28</v>
      </c>
      <c r="B21" s="88"/>
      <c r="C21" s="88"/>
      <c r="D21" s="89">
        <f>MIN(D8:D18)</f>
        <v>28.761600000000001</v>
      </c>
      <c r="E21" s="88"/>
      <c r="F21" s="89">
        <f>MIN(F8:F18)</f>
        <v>33.316499999999998</v>
      </c>
      <c r="G21" s="88"/>
      <c r="H21" s="89">
        <f>MIN(H8:H18)</f>
        <v>38.158900000000003</v>
      </c>
      <c r="I21" s="88"/>
      <c r="J21" s="89">
        <f>MIN(J8:J18)</f>
        <v>30.522300000000001</v>
      </c>
      <c r="K21" s="88"/>
      <c r="L21" s="89">
        <f>MIN(L8:L18)</f>
        <v>36.7027</v>
      </c>
      <c r="M21" s="88"/>
      <c r="N21" s="89">
        <f>MIN(N8:N18)</f>
        <v>24.5245</v>
      </c>
      <c r="O21" s="88"/>
      <c r="P21" s="89">
        <f>MIN(P8:P18)</f>
        <v>17.796500000000002</v>
      </c>
      <c r="Q21" s="88"/>
      <c r="R21" s="89">
        <f>MIN(R8:R18)</f>
        <v>5.1276000000000002</v>
      </c>
      <c r="S21" s="90"/>
    </row>
    <row r="22" spans="1:19" ht="15" thickBot="1" x14ac:dyDescent="0.35">
      <c r="A22" s="91" t="s">
        <v>29</v>
      </c>
      <c r="B22" s="92"/>
      <c r="C22" s="92"/>
      <c r="D22" s="93">
        <f>MAX(D8:D18)</f>
        <v>34.954700000000003</v>
      </c>
      <c r="E22" s="92"/>
      <c r="F22" s="93">
        <f>MAX(F8:F18)</f>
        <v>35.851100000000002</v>
      </c>
      <c r="G22" s="92"/>
      <c r="H22" s="93">
        <f>MAX(H8:H18)</f>
        <v>39.8416</v>
      </c>
      <c r="I22" s="92"/>
      <c r="J22" s="93">
        <f>MAX(J8:J18)</f>
        <v>31.843</v>
      </c>
      <c r="K22" s="92"/>
      <c r="L22" s="93">
        <f>MAX(L8:L18)</f>
        <v>37.738199999999999</v>
      </c>
      <c r="M22" s="92"/>
      <c r="N22" s="93">
        <f>MAX(N8:N18)</f>
        <v>25.1069</v>
      </c>
      <c r="O22" s="92"/>
      <c r="P22" s="93">
        <f>MAX(P8:P18)</f>
        <v>18.401900000000001</v>
      </c>
      <c r="Q22" s="92"/>
      <c r="R22" s="93">
        <f>MAX(R8:R18)</f>
        <v>12.867699999999999</v>
      </c>
      <c r="S22" s="94"/>
    </row>
    <row r="23" spans="1:19" x14ac:dyDescent="0.3">
      <c r="A23" s="112" t="s">
        <v>434</v>
      </c>
    </row>
    <row r="24" spans="1:19" x14ac:dyDescent="0.3">
      <c r="A24" s="14" t="s">
        <v>340</v>
      </c>
    </row>
  </sheetData>
  <sheetProtection algorithmName="SHA-512" hashValue="JPfQBsh1bndfRJYZ3CwllDAw3nw5Qph0gYvTNHWQ0uCavHSSGrgljbJKfi4MtOWkwxYpN2b7aO8jqEBX3kBWrg==" saltValue="FWbiJIHMDe4GRxbLkxxtV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6C0CDA2-2F3D-4338-8001-3F9F6ECB121B}"/>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dimension ref="A1:S2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896</v>
      </c>
      <c r="B8" s="64">
        <f>VLOOKUP($A8,'Return Data'!$B$7:$R$1700,3,0)</f>
        <v>44015</v>
      </c>
      <c r="C8" s="65">
        <f>VLOOKUP($A8,'Return Data'!$B$7:$R$1700,4,0)</f>
        <v>15.0266</v>
      </c>
      <c r="D8" s="65">
        <f>VLOOKUP($A8,'Return Data'!$B$7:$R$1700,9,0)</f>
        <v>25.4514</v>
      </c>
      <c r="E8" s="66">
        <f>RANK(D8,D$8:D$18,0)</f>
        <v>10</v>
      </c>
      <c r="F8" s="65">
        <f>VLOOKUP($A8,'Return Data'!$B$7:$R$1700,10,0)</f>
        <v>33.396999999999998</v>
      </c>
      <c r="G8" s="66">
        <f>RANK(F8,F$8:F$18,0)</f>
        <v>8</v>
      </c>
      <c r="H8" s="65">
        <f>VLOOKUP($A8,'Return Data'!$B$7:$R$1700,11,0)</f>
        <v>37.521700000000003</v>
      </c>
      <c r="I8" s="66">
        <f>RANK(H8,H$8:H$18,0)</f>
        <v>11</v>
      </c>
      <c r="J8" s="65">
        <f>VLOOKUP($A8,'Return Data'!$B$7:$R$1700,12,0)</f>
        <v>35.273200000000003</v>
      </c>
      <c r="K8" s="66">
        <f>RANK(J8,J$8:J$18,0)</f>
        <v>3</v>
      </c>
      <c r="L8" s="65">
        <f>VLOOKUP($A8,'Return Data'!$B$7:$R$1700,13,0)</f>
        <v>38.75</v>
      </c>
      <c r="M8" s="66">
        <f>RANK(L8,L$8:L$18,0)</f>
        <v>8</v>
      </c>
      <c r="N8" s="65">
        <f>VLOOKUP($A8,'Return Data'!$B$7:$R$1700,17,0)</f>
        <v>24.097799999999999</v>
      </c>
      <c r="O8" s="66">
        <f>RANK(N8,N$8:N$18,0)</f>
        <v>9</v>
      </c>
      <c r="P8" s="65">
        <f>VLOOKUP($A8,'Return Data'!$B$7:$R$1700,14,0)</f>
        <v>16.933299999999999</v>
      </c>
      <c r="Q8" s="66">
        <f>RANK(P8,P$8:P$18,0)</f>
        <v>11</v>
      </c>
      <c r="R8" s="65">
        <f>VLOOKUP($A8,'Return Data'!$B$7:$R$1700,16,0)</f>
        <v>5.0331000000000001</v>
      </c>
      <c r="S8" s="67">
        <f>RANK(R8,R$8:R$18,0)</f>
        <v>7</v>
      </c>
    </row>
    <row r="9" spans="1:19" x14ac:dyDescent="0.3">
      <c r="A9" s="82" t="s">
        <v>898</v>
      </c>
      <c r="B9" s="64">
        <f>VLOOKUP($A9,'Return Data'!$B$7:$R$1700,3,0)</f>
        <v>44015</v>
      </c>
      <c r="C9" s="65">
        <f>VLOOKUP($A9,'Return Data'!$B$7:$R$1700,4,0)</f>
        <v>14.942500000000001</v>
      </c>
      <c r="D9" s="65">
        <f>VLOOKUP($A9,'Return Data'!$B$7:$R$1700,9,0)</f>
        <v>40.015300000000003</v>
      </c>
      <c r="E9" s="66">
        <f t="shared" ref="E9:E18" si="0">RANK(D9,D$8:D$18,0)</f>
        <v>5</v>
      </c>
      <c r="F9" s="65">
        <f>VLOOKUP($A9,'Return Data'!$B$7:$R$1700,10,0)</f>
        <v>35.7393</v>
      </c>
      <c r="G9" s="66">
        <f t="shared" ref="G9:G18" si="1">RANK(F9,F$8:F$18,0)</f>
        <v>4</v>
      </c>
      <c r="H9" s="65">
        <f>VLOOKUP($A9,'Return Data'!$B$7:$R$1700,11,0)</f>
        <v>39.011000000000003</v>
      </c>
      <c r="I9" s="66">
        <f t="shared" ref="I9:I18" si="2">RANK(H9,H$8:H$18,0)</f>
        <v>9</v>
      </c>
      <c r="J9" s="65">
        <f>VLOOKUP($A9,'Return Data'!$B$7:$R$1700,12,0)</f>
        <v>33.499600000000001</v>
      </c>
      <c r="K9" s="66">
        <f t="shared" ref="K9:K18" si="3">RANK(J9,J$8:J$18,0)</f>
        <v>10</v>
      </c>
      <c r="L9" s="65">
        <f>VLOOKUP($A9,'Return Data'!$B$7:$R$1700,13,0)</f>
        <v>40.639200000000002</v>
      </c>
      <c r="M9" s="66">
        <f t="shared" ref="M9:M18" si="4">RANK(L9,L$8:L$18,0)</f>
        <v>4</v>
      </c>
      <c r="N9" s="65">
        <f>VLOOKUP($A9,'Return Data'!$B$7:$R$1700,17,0)</f>
        <v>24.6861</v>
      </c>
      <c r="O9" s="66">
        <f t="shared" ref="O9:O18" si="5">RANK(N9,N$8:N$18,0)</f>
        <v>5</v>
      </c>
      <c r="P9" s="65">
        <f>VLOOKUP($A9,'Return Data'!$B$7:$R$1700,14,0)</f>
        <v>17.7441</v>
      </c>
      <c r="Q9" s="66">
        <f t="shared" ref="Q9:Q18" si="6">RANK(P9,P$8:P$18,0)</f>
        <v>6</v>
      </c>
      <c r="R9" s="65">
        <f>VLOOKUP($A9,'Return Data'!$B$7:$R$1700,16,0)</f>
        <v>4.7192999999999996</v>
      </c>
      <c r="S9" s="67">
        <f t="shared" ref="S9:S18" si="7">RANK(R9,R$8:R$18,0)</f>
        <v>9</v>
      </c>
    </row>
    <row r="10" spans="1:19" x14ac:dyDescent="0.3">
      <c r="A10" s="82" t="s">
        <v>899</v>
      </c>
      <c r="B10" s="64">
        <f>VLOOKUP($A10,'Return Data'!$B$7:$R$1700,3,0)</f>
        <v>44015</v>
      </c>
      <c r="C10" s="65">
        <f>VLOOKUP($A10,'Return Data'!$B$7:$R$1700,4,0)</f>
        <v>19.314399999999999</v>
      </c>
      <c r="D10" s="65">
        <f>VLOOKUP($A10,'Return Data'!$B$7:$R$1700,9,0)</f>
        <v>98.340999999999994</v>
      </c>
      <c r="E10" s="66">
        <f t="shared" si="0"/>
        <v>1</v>
      </c>
      <c r="F10" s="65">
        <f>VLOOKUP($A10,'Return Data'!$B$7:$R$1700,10,0)</f>
        <v>175.92760000000001</v>
      </c>
      <c r="G10" s="66">
        <f t="shared" si="1"/>
        <v>1</v>
      </c>
      <c r="H10" s="65">
        <f>VLOOKUP($A10,'Return Data'!$B$7:$R$1700,11,0)</f>
        <v>61.15</v>
      </c>
      <c r="I10" s="66">
        <f t="shared" si="2"/>
        <v>1</v>
      </c>
      <c r="J10" s="65">
        <f>VLOOKUP($A10,'Return Data'!$B$7:$R$1700,12,0)</f>
        <v>52.673000000000002</v>
      </c>
      <c r="K10" s="66">
        <f t="shared" si="3"/>
        <v>1</v>
      </c>
      <c r="L10" s="65">
        <f>VLOOKUP($A10,'Return Data'!$B$7:$R$1700,13,0)</f>
        <v>49.617100000000001</v>
      </c>
      <c r="M10" s="66">
        <f t="shared" si="4"/>
        <v>1</v>
      </c>
      <c r="N10" s="65">
        <f>VLOOKUP($A10,'Return Data'!$B$7:$R$1700,17,0)</f>
        <v>29.589500000000001</v>
      </c>
      <c r="O10" s="66">
        <f t="shared" si="5"/>
        <v>1</v>
      </c>
      <c r="P10" s="65">
        <f>VLOOKUP($A10,'Return Data'!$B$7:$R$1700,14,0)</f>
        <v>17.158999999999999</v>
      </c>
      <c r="Q10" s="66">
        <f t="shared" si="6"/>
        <v>9</v>
      </c>
      <c r="R10" s="65">
        <f>VLOOKUP($A10,'Return Data'!$B$7:$R$1700,16,0)</f>
        <v>5.2725999999999997</v>
      </c>
      <c r="S10" s="67">
        <f t="shared" si="7"/>
        <v>5</v>
      </c>
    </row>
    <row r="11" spans="1:19" x14ac:dyDescent="0.3">
      <c r="A11" s="82" t="s">
        <v>901</v>
      </c>
      <c r="B11" s="64">
        <f>VLOOKUP($A11,'Return Data'!$B$7:$R$1700,3,0)</f>
        <v>44015</v>
      </c>
      <c r="C11" s="65">
        <f>VLOOKUP($A11,'Return Data'!$B$7:$R$1700,4,0)</f>
        <v>15.4511</v>
      </c>
      <c r="D11" s="65">
        <f>VLOOKUP($A11,'Return Data'!$B$7:$R$1700,9,0)</f>
        <v>38.547400000000003</v>
      </c>
      <c r="E11" s="66">
        <f t="shared" si="0"/>
        <v>7</v>
      </c>
      <c r="F11" s="65">
        <f>VLOOKUP($A11,'Return Data'!$B$7:$R$1700,10,0)</f>
        <v>34.397500000000001</v>
      </c>
      <c r="G11" s="66">
        <f t="shared" si="1"/>
        <v>7</v>
      </c>
      <c r="H11" s="65">
        <f>VLOOKUP($A11,'Return Data'!$B$7:$R$1700,11,0)</f>
        <v>40.039200000000001</v>
      </c>
      <c r="I11" s="66">
        <f t="shared" si="2"/>
        <v>6</v>
      </c>
      <c r="J11" s="65">
        <f>VLOOKUP($A11,'Return Data'!$B$7:$R$1700,12,0)</f>
        <v>34.58</v>
      </c>
      <c r="K11" s="66">
        <f t="shared" si="3"/>
        <v>8</v>
      </c>
      <c r="L11" s="65">
        <f>VLOOKUP($A11,'Return Data'!$B$7:$R$1700,13,0)</f>
        <v>38.736499999999999</v>
      </c>
      <c r="M11" s="66">
        <f t="shared" si="4"/>
        <v>9</v>
      </c>
      <c r="N11" s="65">
        <f>VLOOKUP($A11,'Return Data'!$B$7:$R$1700,17,0)</f>
        <v>24.450199999999999</v>
      </c>
      <c r="O11" s="66">
        <f t="shared" si="5"/>
        <v>6</v>
      </c>
      <c r="P11" s="65">
        <f>VLOOKUP($A11,'Return Data'!$B$7:$R$1700,14,0)</f>
        <v>17.918399999999998</v>
      </c>
      <c r="Q11" s="66">
        <f t="shared" si="6"/>
        <v>4</v>
      </c>
      <c r="R11" s="65">
        <f>VLOOKUP($A11,'Return Data'!$B$7:$R$1700,16,0)</f>
        <v>5.1424000000000003</v>
      </c>
      <c r="S11" s="67">
        <f t="shared" si="7"/>
        <v>6</v>
      </c>
    </row>
    <row r="12" spans="1:19" x14ac:dyDescent="0.3">
      <c r="A12" s="82" t="s">
        <v>903</v>
      </c>
      <c r="B12" s="64">
        <f>VLOOKUP($A12,'Return Data'!$B$7:$R$1700,3,0)</f>
        <v>44015</v>
      </c>
      <c r="C12" s="65">
        <f>VLOOKUP($A12,'Return Data'!$B$7:$R$1700,4,0)</f>
        <v>15.9998</v>
      </c>
      <c r="D12" s="65">
        <f>VLOOKUP($A12,'Return Data'!$B$7:$R$1700,9,0)</f>
        <v>35.604100000000003</v>
      </c>
      <c r="E12" s="66">
        <f t="shared" si="0"/>
        <v>9</v>
      </c>
      <c r="F12" s="65">
        <f>VLOOKUP($A12,'Return Data'!$B$7:$R$1700,10,0)</f>
        <v>28.706</v>
      </c>
      <c r="G12" s="66">
        <f t="shared" si="1"/>
        <v>9</v>
      </c>
      <c r="H12" s="65">
        <f>VLOOKUP($A12,'Return Data'!$B$7:$R$1700,11,0)</f>
        <v>40.528799999999997</v>
      </c>
      <c r="I12" s="66">
        <f t="shared" si="2"/>
        <v>3</v>
      </c>
      <c r="J12" s="65">
        <f>VLOOKUP($A12,'Return Data'!$B$7:$R$1700,12,0)</f>
        <v>34.948300000000003</v>
      </c>
      <c r="K12" s="66">
        <f t="shared" si="3"/>
        <v>7</v>
      </c>
      <c r="L12" s="65">
        <f>VLOOKUP($A12,'Return Data'!$B$7:$R$1700,13,0)</f>
        <v>39.557099999999998</v>
      </c>
      <c r="M12" s="66">
        <f t="shared" si="4"/>
        <v>6</v>
      </c>
      <c r="N12" s="65">
        <f>VLOOKUP($A12,'Return Data'!$B$7:$R$1700,17,0)</f>
        <v>24.346599999999999</v>
      </c>
      <c r="O12" s="66">
        <f t="shared" si="5"/>
        <v>7</v>
      </c>
      <c r="P12" s="65">
        <f>VLOOKUP($A12,'Return Data'!$B$7:$R$1700,14,0)</f>
        <v>17.5869</v>
      </c>
      <c r="Q12" s="66">
        <f t="shared" si="6"/>
        <v>7</v>
      </c>
      <c r="R12" s="65">
        <f>VLOOKUP($A12,'Return Data'!$B$7:$R$1700,16,0)</f>
        <v>5.5284000000000004</v>
      </c>
      <c r="S12" s="67">
        <f t="shared" si="7"/>
        <v>4</v>
      </c>
    </row>
    <row r="13" spans="1:19" x14ac:dyDescent="0.3">
      <c r="A13" s="82" t="s">
        <v>905</v>
      </c>
      <c r="B13" s="64">
        <f>VLOOKUP($A13,'Return Data'!$B$7:$R$1700,3,0)</f>
        <v>44015</v>
      </c>
      <c r="C13" s="65">
        <f>VLOOKUP($A13,'Return Data'!$B$7:$R$1700,4,0)</f>
        <v>13.493499999999999</v>
      </c>
      <c r="D13" s="65">
        <f>VLOOKUP($A13,'Return Data'!$B$7:$R$1700,9,0)</f>
        <v>-57.8322</v>
      </c>
      <c r="E13" s="66">
        <f t="shared" si="0"/>
        <v>11</v>
      </c>
      <c r="F13" s="65">
        <f>VLOOKUP($A13,'Return Data'!$B$7:$R$1700,10,0)</f>
        <v>36.925400000000003</v>
      </c>
      <c r="G13" s="66">
        <f t="shared" si="1"/>
        <v>3</v>
      </c>
      <c r="H13" s="65">
        <f>VLOOKUP($A13,'Return Data'!$B$7:$R$1700,11,0)</f>
        <v>39.966200000000001</v>
      </c>
      <c r="I13" s="66">
        <f t="shared" si="2"/>
        <v>7</v>
      </c>
      <c r="J13" s="65">
        <f>VLOOKUP($A13,'Return Data'!$B$7:$R$1700,12,0)</f>
        <v>31.546199999999999</v>
      </c>
      <c r="K13" s="66">
        <f t="shared" si="3"/>
        <v>11</v>
      </c>
      <c r="L13" s="65">
        <f>VLOOKUP($A13,'Return Data'!$B$7:$R$1700,13,0)</f>
        <v>36.8735</v>
      </c>
      <c r="M13" s="66">
        <f t="shared" si="4"/>
        <v>10</v>
      </c>
      <c r="N13" s="65">
        <f>VLOOKUP($A13,'Return Data'!$B$7:$R$1700,17,0)</f>
        <v>24.047499999999999</v>
      </c>
      <c r="O13" s="66">
        <f t="shared" si="5"/>
        <v>10</v>
      </c>
      <c r="P13" s="65">
        <f>VLOOKUP($A13,'Return Data'!$B$7:$R$1700,14,0)</f>
        <v>17.153199999999998</v>
      </c>
      <c r="Q13" s="66">
        <f t="shared" si="6"/>
        <v>10</v>
      </c>
      <c r="R13" s="65">
        <f>VLOOKUP($A13,'Return Data'!$B$7:$R$1700,16,0)</f>
        <v>3.8702999999999999</v>
      </c>
      <c r="S13" s="67">
        <f t="shared" si="7"/>
        <v>11</v>
      </c>
    </row>
    <row r="14" spans="1:19" x14ac:dyDescent="0.3">
      <c r="A14" s="82" t="s">
        <v>907</v>
      </c>
      <c r="B14" s="64">
        <f>VLOOKUP($A14,'Return Data'!$B$7:$R$1700,3,0)</f>
        <v>44015</v>
      </c>
      <c r="C14" s="65">
        <f>VLOOKUP($A14,'Return Data'!$B$7:$R$1700,4,0)</f>
        <v>14.724399999999999</v>
      </c>
      <c r="D14" s="65">
        <f>VLOOKUP($A14,'Return Data'!$B$7:$R$1700,9,0)</f>
        <v>49.3889</v>
      </c>
      <c r="E14" s="66">
        <f t="shared" si="0"/>
        <v>2</v>
      </c>
      <c r="F14" s="65">
        <f>VLOOKUP($A14,'Return Data'!$B$7:$R$1700,10,0)</f>
        <v>45.8536</v>
      </c>
      <c r="G14" s="66">
        <f t="shared" si="1"/>
        <v>2</v>
      </c>
      <c r="H14" s="65">
        <f>VLOOKUP($A14,'Return Data'!$B$7:$R$1700,11,0)</f>
        <v>41.634300000000003</v>
      </c>
      <c r="I14" s="66">
        <f t="shared" si="2"/>
        <v>2</v>
      </c>
      <c r="J14" s="65">
        <f>VLOOKUP($A14,'Return Data'!$B$7:$R$1700,12,0)</f>
        <v>35.170099999999998</v>
      </c>
      <c r="K14" s="66">
        <f t="shared" si="3"/>
        <v>4</v>
      </c>
      <c r="L14" s="65">
        <f>VLOOKUP($A14,'Return Data'!$B$7:$R$1700,13,0)</f>
        <v>35.545099999999998</v>
      </c>
      <c r="M14" s="66">
        <f t="shared" si="4"/>
        <v>11</v>
      </c>
      <c r="N14" s="65">
        <f>VLOOKUP($A14,'Return Data'!$B$7:$R$1700,17,0)</f>
        <v>25.139099999999999</v>
      </c>
      <c r="O14" s="66">
        <f t="shared" si="5"/>
        <v>3</v>
      </c>
      <c r="P14" s="65">
        <f>VLOOKUP($A14,'Return Data'!$B$7:$R$1700,14,0)</f>
        <v>18.163900000000002</v>
      </c>
      <c r="Q14" s="66">
        <f t="shared" si="6"/>
        <v>1</v>
      </c>
      <c r="R14" s="65">
        <f>VLOOKUP($A14,'Return Data'!$B$7:$R$1700,16,0)</f>
        <v>4.6108000000000002</v>
      </c>
      <c r="S14" s="67">
        <f t="shared" si="7"/>
        <v>10</v>
      </c>
    </row>
    <row r="15" spans="1:19" x14ac:dyDescent="0.3">
      <c r="A15" s="82" t="s">
        <v>909</v>
      </c>
      <c r="B15" s="64">
        <f>VLOOKUP($A15,'Return Data'!$B$7:$R$1700,3,0)</f>
        <v>44015</v>
      </c>
      <c r="C15" s="65">
        <f>VLOOKUP($A15,'Return Data'!$B$7:$R$1700,4,0)</f>
        <v>19.970099999999999</v>
      </c>
      <c r="D15" s="65">
        <f>VLOOKUP($A15,'Return Data'!$B$7:$R$1700,9,0)</f>
        <v>37.881300000000003</v>
      </c>
      <c r="E15" s="66">
        <f t="shared" si="0"/>
        <v>8</v>
      </c>
      <c r="F15" s="65">
        <f>VLOOKUP($A15,'Return Data'!$B$7:$R$1700,10,0)</f>
        <v>23.1678</v>
      </c>
      <c r="G15" s="66">
        <f t="shared" si="1"/>
        <v>10</v>
      </c>
      <c r="H15" s="65">
        <f>VLOOKUP($A15,'Return Data'!$B$7:$R$1700,11,0)</f>
        <v>40.098999999999997</v>
      </c>
      <c r="I15" s="66">
        <f t="shared" si="2"/>
        <v>5</v>
      </c>
      <c r="J15" s="65">
        <f>VLOOKUP($A15,'Return Data'!$B$7:$R$1700,12,0)</f>
        <v>34.181800000000003</v>
      </c>
      <c r="K15" s="66">
        <f t="shared" si="3"/>
        <v>9</v>
      </c>
      <c r="L15" s="65">
        <f>VLOOKUP($A15,'Return Data'!$B$7:$R$1700,13,0)</f>
        <v>41.657499999999999</v>
      </c>
      <c r="M15" s="66">
        <f t="shared" si="4"/>
        <v>2</v>
      </c>
      <c r="N15" s="65">
        <f>VLOOKUP($A15,'Return Data'!$B$7:$R$1700,17,0)</f>
        <v>25.7591</v>
      </c>
      <c r="O15" s="66">
        <f t="shared" si="5"/>
        <v>2</v>
      </c>
      <c r="P15" s="65">
        <f>VLOOKUP($A15,'Return Data'!$B$7:$R$1700,14,0)</f>
        <v>18.095300000000002</v>
      </c>
      <c r="Q15" s="66">
        <f t="shared" si="6"/>
        <v>3</v>
      </c>
      <c r="R15" s="65">
        <f>VLOOKUP($A15,'Return Data'!$B$7:$R$1700,16,0)</f>
        <v>7.7359999999999998</v>
      </c>
      <c r="S15" s="67">
        <f t="shared" si="7"/>
        <v>1</v>
      </c>
    </row>
    <row r="16" spans="1:19" x14ac:dyDescent="0.3">
      <c r="A16" s="82" t="s">
        <v>911</v>
      </c>
      <c r="B16" s="64">
        <f>VLOOKUP($A16,'Return Data'!$B$7:$R$1700,3,0)</f>
        <v>44015</v>
      </c>
      <c r="C16" s="65">
        <f>VLOOKUP($A16,'Return Data'!$B$7:$R$1700,4,0)</f>
        <v>19.849299999999999</v>
      </c>
      <c r="D16" s="65">
        <f>VLOOKUP($A16,'Return Data'!$B$7:$R$1700,9,0)</f>
        <v>38.888800000000003</v>
      </c>
      <c r="E16" s="66">
        <f t="shared" si="0"/>
        <v>6</v>
      </c>
      <c r="F16" s="65">
        <f>VLOOKUP($A16,'Return Data'!$B$7:$R$1700,10,0)</f>
        <v>34.929600000000001</v>
      </c>
      <c r="G16" s="66">
        <f t="shared" si="1"/>
        <v>6</v>
      </c>
      <c r="H16" s="65">
        <f>VLOOKUP($A16,'Return Data'!$B$7:$R$1700,11,0)</f>
        <v>38.297499999999999</v>
      </c>
      <c r="I16" s="66">
        <f t="shared" si="2"/>
        <v>10</v>
      </c>
      <c r="J16" s="65">
        <f>VLOOKUP($A16,'Return Data'!$B$7:$R$1700,12,0)</f>
        <v>35.024999999999999</v>
      </c>
      <c r="K16" s="66">
        <f t="shared" si="3"/>
        <v>6</v>
      </c>
      <c r="L16" s="65">
        <f>VLOOKUP($A16,'Return Data'!$B$7:$R$1700,13,0)</f>
        <v>39.495699999999999</v>
      </c>
      <c r="M16" s="66">
        <f t="shared" si="4"/>
        <v>7</v>
      </c>
      <c r="N16" s="65">
        <f>VLOOKUP($A16,'Return Data'!$B$7:$R$1700,17,0)</f>
        <v>24.013300000000001</v>
      </c>
      <c r="O16" s="66">
        <f t="shared" si="5"/>
        <v>11</v>
      </c>
      <c r="P16" s="65">
        <f>VLOOKUP($A16,'Return Data'!$B$7:$R$1700,14,0)</f>
        <v>17.422899999999998</v>
      </c>
      <c r="Q16" s="66">
        <f t="shared" si="6"/>
        <v>8</v>
      </c>
      <c r="R16" s="65">
        <f>VLOOKUP($A16,'Return Data'!$B$7:$R$1700,16,0)</f>
        <v>7.6235999999999997</v>
      </c>
      <c r="S16" s="67">
        <f t="shared" si="7"/>
        <v>3</v>
      </c>
    </row>
    <row r="17" spans="1:19" x14ac:dyDescent="0.3">
      <c r="A17" s="82" t="s">
        <v>913</v>
      </c>
      <c r="B17" s="64">
        <f>VLOOKUP($A17,'Return Data'!$B$7:$R$1700,3,0)</f>
        <v>44015</v>
      </c>
      <c r="C17" s="65">
        <f>VLOOKUP($A17,'Return Data'!$B$7:$R$1700,4,0)</f>
        <v>19.5715</v>
      </c>
      <c r="D17" s="65">
        <f>VLOOKUP($A17,'Return Data'!$B$7:$R$1700,9,0)</f>
        <v>41.237099999999998</v>
      </c>
      <c r="E17" s="66">
        <f t="shared" si="0"/>
        <v>4</v>
      </c>
      <c r="F17" s="65">
        <f>VLOOKUP($A17,'Return Data'!$B$7:$R$1700,10,0)</f>
        <v>35.539700000000003</v>
      </c>
      <c r="G17" s="66">
        <f t="shared" si="1"/>
        <v>5</v>
      </c>
      <c r="H17" s="65">
        <f>VLOOKUP($A17,'Return Data'!$B$7:$R$1700,11,0)</f>
        <v>39.223199999999999</v>
      </c>
      <c r="I17" s="66">
        <f t="shared" si="2"/>
        <v>8</v>
      </c>
      <c r="J17" s="65">
        <f>VLOOKUP($A17,'Return Data'!$B$7:$R$1700,12,0)</f>
        <v>35.033999999999999</v>
      </c>
      <c r="K17" s="66">
        <f t="shared" si="3"/>
        <v>5</v>
      </c>
      <c r="L17" s="65">
        <f>VLOOKUP($A17,'Return Data'!$B$7:$R$1700,13,0)</f>
        <v>40.003100000000003</v>
      </c>
      <c r="M17" s="66">
        <f t="shared" si="4"/>
        <v>5</v>
      </c>
      <c r="N17" s="65">
        <f>VLOOKUP($A17,'Return Data'!$B$7:$R$1700,17,0)</f>
        <v>24.286200000000001</v>
      </c>
      <c r="O17" s="66">
        <f t="shared" si="5"/>
        <v>8</v>
      </c>
      <c r="P17" s="65">
        <f>VLOOKUP($A17,'Return Data'!$B$7:$R$1700,14,0)</f>
        <v>17.838100000000001</v>
      </c>
      <c r="Q17" s="66">
        <f t="shared" si="6"/>
        <v>5</v>
      </c>
      <c r="R17" s="65">
        <f>VLOOKUP($A17,'Return Data'!$B$7:$R$1700,16,0)</f>
        <v>7.6307</v>
      </c>
      <c r="S17" s="67">
        <f t="shared" si="7"/>
        <v>2</v>
      </c>
    </row>
    <row r="18" spans="1:19" x14ac:dyDescent="0.3">
      <c r="A18" s="82" t="s">
        <v>914</v>
      </c>
      <c r="B18" s="64">
        <f>VLOOKUP($A18,'Return Data'!$B$7:$R$1700,3,0)</f>
        <v>44015</v>
      </c>
      <c r="C18" s="65">
        <f>VLOOKUP($A18,'Return Data'!$B$7:$R$1700,4,0)</f>
        <v>15.0504</v>
      </c>
      <c r="D18" s="65">
        <f>VLOOKUP($A18,'Return Data'!$B$7:$R$1700,9,0)</f>
        <v>44.235100000000003</v>
      </c>
      <c r="E18" s="66">
        <f t="shared" si="0"/>
        <v>3</v>
      </c>
      <c r="F18" s="65">
        <f>VLOOKUP($A18,'Return Data'!$B$7:$R$1700,10,0)</f>
        <v>17.7818</v>
      </c>
      <c r="G18" s="66">
        <f t="shared" si="1"/>
        <v>11</v>
      </c>
      <c r="H18" s="65">
        <f>VLOOKUP($A18,'Return Data'!$B$7:$R$1700,11,0)</f>
        <v>40.296199999999999</v>
      </c>
      <c r="I18" s="66">
        <f t="shared" si="2"/>
        <v>4</v>
      </c>
      <c r="J18" s="65">
        <f>VLOOKUP($A18,'Return Data'!$B$7:$R$1700,12,0)</f>
        <v>35.816099999999999</v>
      </c>
      <c r="K18" s="66">
        <f t="shared" si="3"/>
        <v>2</v>
      </c>
      <c r="L18" s="65">
        <f>VLOOKUP($A18,'Return Data'!$B$7:$R$1700,13,0)</f>
        <v>41.465299999999999</v>
      </c>
      <c r="M18" s="66">
        <f t="shared" si="4"/>
        <v>3</v>
      </c>
      <c r="N18" s="65">
        <f>VLOOKUP($A18,'Return Data'!$B$7:$R$1700,17,0)</f>
        <v>24.914300000000001</v>
      </c>
      <c r="O18" s="66">
        <f t="shared" si="5"/>
        <v>4</v>
      </c>
      <c r="P18" s="65">
        <f>VLOOKUP($A18,'Return Data'!$B$7:$R$1700,14,0)</f>
        <v>18.107900000000001</v>
      </c>
      <c r="Q18" s="66">
        <f t="shared" si="6"/>
        <v>2</v>
      </c>
      <c r="R18" s="65">
        <f>VLOOKUP($A18,'Return Data'!$B$7:$R$1700,16,0)</f>
        <v>4.7477</v>
      </c>
      <c r="S18" s="67">
        <f t="shared" si="7"/>
        <v>8</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35.614381818181819</v>
      </c>
      <c r="E20" s="88"/>
      <c r="F20" s="89">
        <f>AVERAGE(F8:F18)</f>
        <v>45.66957272727273</v>
      </c>
      <c r="G20" s="88"/>
      <c r="H20" s="89">
        <f>AVERAGE(H8:H18)</f>
        <v>41.615190909090913</v>
      </c>
      <c r="I20" s="88"/>
      <c r="J20" s="89">
        <f>AVERAGE(J8:J18)</f>
        <v>36.158845454545457</v>
      </c>
      <c r="K20" s="88"/>
      <c r="L20" s="89">
        <f>AVERAGE(L8:L18)</f>
        <v>40.212736363636367</v>
      </c>
      <c r="M20" s="88"/>
      <c r="N20" s="89">
        <f>AVERAGE(N8:N18)</f>
        <v>25.029972727272728</v>
      </c>
      <c r="O20" s="88"/>
      <c r="P20" s="89">
        <f>AVERAGE(P8:P18)</f>
        <v>17.647545454545455</v>
      </c>
      <c r="Q20" s="88"/>
      <c r="R20" s="89">
        <f>AVERAGE(R8:R18)</f>
        <v>5.6286272727272726</v>
      </c>
      <c r="S20" s="90"/>
    </row>
    <row r="21" spans="1:19" x14ac:dyDescent="0.3">
      <c r="A21" s="87" t="s">
        <v>28</v>
      </c>
      <c r="B21" s="88"/>
      <c r="C21" s="88"/>
      <c r="D21" s="89">
        <f>MIN(D8:D18)</f>
        <v>-57.8322</v>
      </c>
      <c r="E21" s="88"/>
      <c r="F21" s="89">
        <f>MIN(F8:F18)</f>
        <v>17.7818</v>
      </c>
      <c r="G21" s="88"/>
      <c r="H21" s="89">
        <f>MIN(H8:H18)</f>
        <v>37.521700000000003</v>
      </c>
      <c r="I21" s="88"/>
      <c r="J21" s="89">
        <f>MIN(J8:J18)</f>
        <v>31.546199999999999</v>
      </c>
      <c r="K21" s="88"/>
      <c r="L21" s="89">
        <f>MIN(L8:L18)</f>
        <v>35.545099999999998</v>
      </c>
      <c r="M21" s="88"/>
      <c r="N21" s="89">
        <f>MIN(N8:N18)</f>
        <v>24.013300000000001</v>
      </c>
      <c r="O21" s="88"/>
      <c r="P21" s="89">
        <f>MIN(P8:P18)</f>
        <v>16.933299999999999</v>
      </c>
      <c r="Q21" s="88"/>
      <c r="R21" s="89">
        <f>MIN(R8:R18)</f>
        <v>3.8702999999999999</v>
      </c>
      <c r="S21" s="90"/>
    </row>
    <row r="22" spans="1:19" ht="15" thickBot="1" x14ac:dyDescent="0.35">
      <c r="A22" s="91" t="s">
        <v>29</v>
      </c>
      <c r="B22" s="92"/>
      <c r="C22" s="92"/>
      <c r="D22" s="93">
        <f>MAX(D8:D18)</f>
        <v>98.340999999999994</v>
      </c>
      <c r="E22" s="92"/>
      <c r="F22" s="93">
        <f>MAX(F8:F18)</f>
        <v>175.92760000000001</v>
      </c>
      <c r="G22" s="92"/>
      <c r="H22" s="93">
        <f>MAX(H8:H18)</f>
        <v>61.15</v>
      </c>
      <c r="I22" s="92"/>
      <c r="J22" s="93">
        <f>MAX(J8:J18)</f>
        <v>52.673000000000002</v>
      </c>
      <c r="K22" s="92"/>
      <c r="L22" s="93">
        <f>MAX(L8:L18)</f>
        <v>49.617100000000001</v>
      </c>
      <c r="M22" s="92"/>
      <c r="N22" s="93">
        <f>MAX(N8:N18)</f>
        <v>29.589500000000001</v>
      </c>
      <c r="O22" s="92"/>
      <c r="P22" s="93">
        <f>MAX(P8:P18)</f>
        <v>18.163900000000002</v>
      </c>
      <c r="Q22" s="92"/>
      <c r="R22" s="93">
        <f>MAX(R8:R18)</f>
        <v>7.7359999999999998</v>
      </c>
      <c r="S22" s="94"/>
    </row>
    <row r="23" spans="1:19" x14ac:dyDescent="0.3">
      <c r="A23" s="112" t="s">
        <v>434</v>
      </c>
    </row>
    <row r="24" spans="1:19" x14ac:dyDescent="0.3">
      <c r="A24" s="14" t="s">
        <v>340</v>
      </c>
    </row>
  </sheetData>
  <sheetProtection algorithmName="SHA-512" hashValue="ObSdGlsydl2GA65Jtb+EJDs73tFFMA/2kBFB9sh1rrvC7ukvJkP/tvBde9kXYXj51eLgtizzVONMrJFfSQ2ujw==" saltValue="hHN83+BxqDVFDdzKiETb8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1E85FE8-8434-496A-8AA0-6728B7E3E6C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dimension ref="A1:T4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976</v>
      </c>
      <c r="B8" s="64">
        <f>VLOOKUP($A8,'Return Data'!$B$7:$R$1700,3,0)</f>
        <v>44015</v>
      </c>
      <c r="C8" s="65">
        <f>VLOOKUP($A8,'Return Data'!$B$7:$R$1700,4,0)</f>
        <v>215.43</v>
      </c>
      <c r="D8" s="65">
        <f>VLOOKUP($A8,'Return Data'!$B$7:$R$1700,10,0)</f>
        <v>28.791799999999999</v>
      </c>
      <c r="E8" s="66">
        <f>RANK(D8,D$8:D$36,0)</f>
        <v>10</v>
      </c>
      <c r="F8" s="65">
        <f>VLOOKUP($A8,'Return Data'!$B$7:$R$1700,11,0)</f>
        <v>-13.593</v>
      </c>
      <c r="G8" s="66">
        <f>RANK(F8,F$8:F$36,0)</f>
        <v>23</v>
      </c>
      <c r="H8" s="65">
        <f>VLOOKUP($A8,'Return Data'!$B$7:$R$1700,12,0)</f>
        <v>-6.6189999999999998</v>
      </c>
      <c r="I8" s="66">
        <f>RANK(H8,H$8:H$36,0)</f>
        <v>20</v>
      </c>
      <c r="J8" s="65">
        <f>VLOOKUP($A8,'Return Data'!$B$7:$R$1700,13,0)</f>
        <v>-11.5604</v>
      </c>
      <c r="K8" s="66">
        <f>RANK(J8,J$8:J$36,0)</f>
        <v>23</v>
      </c>
      <c r="L8" s="65">
        <f>VLOOKUP($A8,'Return Data'!$B$7:$R$1700,17,0)</f>
        <v>-2.1099000000000001</v>
      </c>
      <c r="M8" s="66">
        <f>RANK(L8,L$8:L$36,0)</f>
        <v>25</v>
      </c>
      <c r="N8" s="65">
        <f>VLOOKUP($A8,'Return Data'!$B$7:$R$1700,14,0)</f>
        <v>0.60240000000000005</v>
      </c>
      <c r="O8" s="66">
        <f>RANK(N8,N$8:N$36,0)</f>
        <v>24</v>
      </c>
      <c r="P8" s="65">
        <f>VLOOKUP($A8,'Return Data'!$B$7:$R$1700,15,0)</f>
        <v>4.9751000000000003</v>
      </c>
      <c r="Q8" s="66">
        <f>RANK(P8,P$8:P$36,0)</f>
        <v>16</v>
      </c>
      <c r="R8" s="65">
        <f>VLOOKUP($A8,'Return Data'!$B$7:$R$1700,16,0)</f>
        <v>10.729100000000001</v>
      </c>
      <c r="S8" s="67">
        <f>RANK(R8,R$8:R$36,0)</f>
        <v>10</v>
      </c>
    </row>
    <row r="9" spans="1:20" x14ac:dyDescent="0.3">
      <c r="A9" s="63" t="s">
        <v>977</v>
      </c>
      <c r="B9" s="64">
        <f>VLOOKUP($A9,'Return Data'!$B$7:$R$1700,3,0)</f>
        <v>44015</v>
      </c>
      <c r="C9" s="65">
        <f>VLOOKUP($A9,'Return Data'!$B$7:$R$1700,4,0)</f>
        <v>31.79</v>
      </c>
      <c r="D9" s="65">
        <f>VLOOKUP($A9,'Return Data'!$B$7:$R$1700,10,0)</f>
        <v>19.152899999999999</v>
      </c>
      <c r="E9" s="66">
        <f t="shared" ref="E9:E36" si="0">RANK(D9,D$8:D$36,0)</f>
        <v>28</v>
      </c>
      <c r="F9" s="65">
        <f>VLOOKUP($A9,'Return Data'!$B$7:$R$1700,11,0)</f>
        <v>-8.4916999999999998</v>
      </c>
      <c r="G9" s="66">
        <f t="shared" ref="G9:G36" si="1">RANK(F9,F$8:F$36,0)</f>
        <v>4</v>
      </c>
      <c r="H9" s="65">
        <f>VLOOKUP($A9,'Return Data'!$B$7:$R$1700,12,0)</f>
        <v>-4.391</v>
      </c>
      <c r="I9" s="66">
        <f t="shared" ref="I9:I36" si="2">RANK(H9,H$8:H$36,0)</f>
        <v>13</v>
      </c>
      <c r="J9" s="65">
        <f>VLOOKUP($A9,'Return Data'!$B$7:$R$1700,13,0)</f>
        <v>-2.4847000000000001</v>
      </c>
      <c r="K9" s="66">
        <f t="shared" ref="K9:K36" si="3">RANK(J9,J$8:J$36,0)</f>
        <v>4</v>
      </c>
      <c r="L9" s="65">
        <f>VLOOKUP($A9,'Return Data'!$B$7:$R$1700,17,0)</f>
        <v>4.6573000000000002</v>
      </c>
      <c r="M9" s="66">
        <f t="shared" ref="M9:M36" si="4">RANK(L9,L$8:L$36,0)</f>
        <v>3</v>
      </c>
      <c r="N9" s="65">
        <f>VLOOKUP($A9,'Return Data'!$B$7:$R$1700,14,0)</f>
        <v>10.4611</v>
      </c>
      <c r="O9" s="66">
        <f t="shared" ref="O9:O36" si="5">RANK(N9,N$8:N$36,0)</f>
        <v>1</v>
      </c>
      <c r="P9" s="65">
        <f>VLOOKUP($A9,'Return Data'!$B$7:$R$1700,15,0)</f>
        <v>9.5042000000000009</v>
      </c>
      <c r="Q9" s="66">
        <f t="shared" ref="Q9:Q36" si="6">RANK(P9,P$8:P$36,0)</f>
        <v>1</v>
      </c>
      <c r="R9" s="65">
        <f>VLOOKUP($A9,'Return Data'!$B$7:$R$1700,16,0)</f>
        <v>13.632300000000001</v>
      </c>
      <c r="S9" s="67">
        <f t="shared" ref="S9:S36" si="7">RANK(R9,R$8:R$36,0)</f>
        <v>2</v>
      </c>
    </row>
    <row r="10" spans="1:20" x14ac:dyDescent="0.3">
      <c r="A10" s="63" t="s">
        <v>980</v>
      </c>
      <c r="B10" s="64">
        <f>VLOOKUP($A10,'Return Data'!$B$7:$R$1700,3,0)</f>
        <v>44015</v>
      </c>
      <c r="C10" s="65">
        <f>VLOOKUP($A10,'Return Data'!$B$7:$R$1700,4,0)</f>
        <v>14.46</v>
      </c>
      <c r="D10" s="65">
        <f>VLOOKUP($A10,'Return Data'!$B$7:$R$1700,10,0)</f>
        <v>25.194800000000001</v>
      </c>
      <c r="E10" s="66">
        <f t="shared" si="0"/>
        <v>25</v>
      </c>
      <c r="F10" s="65">
        <f>VLOOKUP($A10,'Return Data'!$B$7:$R$1700,11,0)</f>
        <v>-10.5198</v>
      </c>
      <c r="G10" s="66">
        <f t="shared" si="1"/>
        <v>10</v>
      </c>
      <c r="H10" s="65">
        <f>VLOOKUP($A10,'Return Data'!$B$7:$R$1700,12,0)</f>
        <v>-4.3651</v>
      </c>
      <c r="I10" s="66">
        <f t="shared" si="2"/>
        <v>12</v>
      </c>
      <c r="J10" s="65">
        <f>VLOOKUP($A10,'Return Data'!$B$7:$R$1700,13,0)</f>
        <v>-7.4855999999999998</v>
      </c>
      <c r="K10" s="66">
        <f t="shared" si="3"/>
        <v>14</v>
      </c>
      <c r="L10" s="65">
        <f>VLOOKUP($A10,'Return Data'!$B$7:$R$1700,17,0)</f>
        <v>0.98109999999999997</v>
      </c>
      <c r="M10" s="66">
        <f t="shared" si="4"/>
        <v>9</v>
      </c>
      <c r="N10" s="65">
        <f>VLOOKUP($A10,'Return Data'!$B$7:$R$1700,14,0)</f>
        <v>2.0880000000000001</v>
      </c>
      <c r="O10" s="66">
        <f t="shared" si="5"/>
        <v>17</v>
      </c>
      <c r="P10" s="65">
        <f>VLOOKUP($A10,'Return Data'!$B$7:$R$1700,15,0)</f>
        <v>3.5726</v>
      </c>
      <c r="Q10" s="66">
        <f t="shared" si="6"/>
        <v>26</v>
      </c>
      <c r="R10" s="65">
        <f>VLOOKUP($A10,'Return Data'!$B$7:$R$1700,16,0)</f>
        <v>8.2226999999999997</v>
      </c>
      <c r="S10" s="67">
        <f t="shared" si="7"/>
        <v>25</v>
      </c>
    </row>
    <row r="11" spans="1:20" x14ac:dyDescent="0.3">
      <c r="A11" s="63" t="s">
        <v>982</v>
      </c>
      <c r="B11" s="64">
        <f>VLOOKUP($A11,'Return Data'!$B$7:$R$1700,3,0)</f>
        <v>44015</v>
      </c>
      <c r="C11" s="65">
        <f>VLOOKUP($A11,'Return Data'!$B$7:$R$1700,4,0)</f>
        <v>97.24</v>
      </c>
      <c r="D11" s="65">
        <f>VLOOKUP($A11,'Return Data'!$B$7:$R$1700,10,0)</f>
        <v>25.665500000000002</v>
      </c>
      <c r="E11" s="66">
        <f t="shared" si="0"/>
        <v>22</v>
      </c>
      <c r="F11" s="65">
        <f>VLOOKUP($A11,'Return Data'!$B$7:$R$1700,11,0)</f>
        <v>-8.0124999999999993</v>
      </c>
      <c r="G11" s="66">
        <f t="shared" si="1"/>
        <v>3</v>
      </c>
      <c r="H11" s="65">
        <f>VLOOKUP($A11,'Return Data'!$B$7:$R$1700,12,0)</f>
        <v>-3.1956000000000002</v>
      </c>
      <c r="I11" s="66">
        <f t="shared" si="2"/>
        <v>5</v>
      </c>
      <c r="J11" s="65">
        <f>VLOOKUP($A11,'Return Data'!$B$7:$R$1700,13,0)</f>
        <v>-2.0941999999999998</v>
      </c>
      <c r="K11" s="66">
        <f t="shared" si="3"/>
        <v>3</v>
      </c>
      <c r="L11" s="65">
        <f>VLOOKUP($A11,'Return Data'!$B$7:$R$1700,17,0)</f>
        <v>4.6791</v>
      </c>
      <c r="M11" s="66">
        <f t="shared" si="4"/>
        <v>2</v>
      </c>
      <c r="N11" s="65">
        <f>VLOOKUP($A11,'Return Data'!$B$7:$R$1700,14,0)</f>
        <v>5.1120000000000001</v>
      </c>
      <c r="O11" s="66">
        <f t="shared" si="5"/>
        <v>3</v>
      </c>
      <c r="P11" s="65">
        <f>VLOOKUP($A11,'Return Data'!$B$7:$R$1700,15,0)</f>
        <v>6.4488000000000003</v>
      </c>
      <c r="Q11" s="66">
        <f t="shared" si="6"/>
        <v>7</v>
      </c>
      <c r="R11" s="65">
        <f>VLOOKUP($A11,'Return Data'!$B$7:$R$1700,16,0)</f>
        <v>12.5779</v>
      </c>
      <c r="S11" s="67">
        <f t="shared" si="7"/>
        <v>3</v>
      </c>
    </row>
    <row r="12" spans="1:20" x14ac:dyDescent="0.3">
      <c r="A12" s="63" t="s">
        <v>983</v>
      </c>
      <c r="B12" s="64">
        <f>VLOOKUP($A12,'Return Data'!$B$7:$R$1700,3,0)</f>
        <v>44015</v>
      </c>
      <c r="C12" s="65">
        <f>VLOOKUP($A12,'Return Data'!$B$7:$R$1700,4,0)</f>
        <v>27.73</v>
      </c>
      <c r="D12" s="65">
        <f>VLOOKUP($A12,'Return Data'!$B$7:$R$1700,10,0)</f>
        <v>26.563199999999998</v>
      </c>
      <c r="E12" s="66">
        <f t="shared" si="0"/>
        <v>18</v>
      </c>
      <c r="F12" s="65">
        <f>VLOOKUP($A12,'Return Data'!$B$7:$R$1700,11,0)</f>
        <v>-5.1642000000000001</v>
      </c>
      <c r="G12" s="66">
        <f t="shared" si="1"/>
        <v>2</v>
      </c>
      <c r="H12" s="65">
        <f>VLOOKUP($A12,'Return Data'!$B$7:$R$1700,12,0)</f>
        <v>2.6657000000000002</v>
      </c>
      <c r="I12" s="66">
        <f t="shared" si="2"/>
        <v>1</v>
      </c>
      <c r="J12" s="65">
        <f>VLOOKUP($A12,'Return Data'!$B$7:$R$1700,13,0)</f>
        <v>1.4265000000000001</v>
      </c>
      <c r="K12" s="66">
        <f t="shared" si="3"/>
        <v>1</v>
      </c>
      <c r="L12" s="65">
        <f>VLOOKUP($A12,'Return Data'!$B$7:$R$1700,17,0)</f>
        <v>6.5963000000000003</v>
      </c>
      <c r="M12" s="66">
        <f t="shared" si="4"/>
        <v>1</v>
      </c>
      <c r="N12" s="65">
        <f>VLOOKUP($A12,'Return Data'!$B$7:$R$1700,14,0)</f>
        <v>8.6255000000000006</v>
      </c>
      <c r="O12" s="66">
        <f t="shared" si="5"/>
        <v>2</v>
      </c>
      <c r="P12" s="65">
        <f>VLOOKUP($A12,'Return Data'!$B$7:$R$1700,15,0)</f>
        <v>8.9324999999999992</v>
      </c>
      <c r="Q12" s="66">
        <f t="shared" si="6"/>
        <v>2</v>
      </c>
      <c r="R12" s="65">
        <f>VLOOKUP($A12,'Return Data'!$B$7:$R$1700,16,0)</f>
        <v>11.779400000000001</v>
      </c>
      <c r="S12" s="67">
        <f t="shared" si="7"/>
        <v>6</v>
      </c>
    </row>
    <row r="13" spans="1:20" x14ac:dyDescent="0.3">
      <c r="A13" s="63" t="s">
        <v>985</v>
      </c>
      <c r="B13" s="64">
        <f>VLOOKUP($A13,'Return Data'!$B$7:$R$1700,3,0)</f>
        <v>44015</v>
      </c>
      <c r="C13" s="65">
        <f>VLOOKUP($A13,'Return Data'!$B$7:$R$1700,4,0)</f>
        <v>197.983</v>
      </c>
      <c r="D13" s="65">
        <f>VLOOKUP($A13,'Return Data'!$B$7:$R$1700,10,0)</f>
        <v>29.650600000000001</v>
      </c>
      <c r="E13" s="66">
        <f t="shared" si="0"/>
        <v>5</v>
      </c>
      <c r="F13" s="65">
        <f>VLOOKUP($A13,'Return Data'!$B$7:$R$1700,11,0)</f>
        <v>-16.585699999999999</v>
      </c>
      <c r="G13" s="66">
        <f t="shared" si="1"/>
        <v>27</v>
      </c>
      <c r="H13" s="65">
        <f>VLOOKUP($A13,'Return Data'!$B$7:$R$1700,12,0)</f>
        <v>-8.9598999999999993</v>
      </c>
      <c r="I13" s="66">
        <f t="shared" si="2"/>
        <v>26</v>
      </c>
      <c r="J13" s="65">
        <f>VLOOKUP($A13,'Return Data'!$B$7:$R$1700,13,0)</f>
        <v>-11.575699999999999</v>
      </c>
      <c r="K13" s="66">
        <f t="shared" si="3"/>
        <v>24</v>
      </c>
      <c r="L13" s="65">
        <f>VLOOKUP($A13,'Return Data'!$B$7:$R$1700,17,0)</f>
        <v>-1.7687999999999999</v>
      </c>
      <c r="M13" s="66">
        <f t="shared" si="4"/>
        <v>24</v>
      </c>
      <c r="N13" s="65">
        <f>VLOOKUP($A13,'Return Data'!$B$7:$R$1700,14,0)</f>
        <v>1.0991</v>
      </c>
      <c r="O13" s="66">
        <f t="shared" si="5"/>
        <v>21</v>
      </c>
      <c r="P13" s="65">
        <f>VLOOKUP($A13,'Return Data'!$B$7:$R$1700,15,0)</f>
        <v>4.0564</v>
      </c>
      <c r="Q13" s="66">
        <f t="shared" si="6"/>
        <v>24</v>
      </c>
      <c r="R13" s="65">
        <f>VLOOKUP($A13,'Return Data'!$B$7:$R$1700,16,0)</f>
        <v>7.992</v>
      </c>
      <c r="S13" s="67">
        <f t="shared" si="7"/>
        <v>26</v>
      </c>
    </row>
    <row r="14" spans="1:20" x14ac:dyDescent="0.3">
      <c r="A14" s="63" t="s">
        <v>988</v>
      </c>
      <c r="B14" s="64">
        <f>VLOOKUP($A14,'Return Data'!$B$7:$R$1700,3,0)</f>
        <v>44015</v>
      </c>
      <c r="C14" s="65">
        <f>VLOOKUP($A14,'Return Data'!$B$7:$R$1700,4,0)</f>
        <v>35.72</v>
      </c>
      <c r="D14" s="65">
        <f>VLOOKUP($A14,'Return Data'!$B$7:$R$1700,10,0)</f>
        <v>27.207999999999998</v>
      </c>
      <c r="E14" s="66">
        <f t="shared" si="0"/>
        <v>15</v>
      </c>
      <c r="F14" s="65">
        <f>VLOOKUP($A14,'Return Data'!$B$7:$R$1700,11,0)</f>
        <v>-10.363899999999999</v>
      </c>
      <c r="G14" s="66">
        <f t="shared" si="1"/>
        <v>9</v>
      </c>
      <c r="H14" s="65">
        <f>VLOOKUP($A14,'Return Data'!$B$7:$R$1700,12,0)</f>
        <v>-4.1588000000000003</v>
      </c>
      <c r="I14" s="66">
        <f t="shared" si="2"/>
        <v>10</v>
      </c>
      <c r="J14" s="65">
        <f>VLOOKUP($A14,'Return Data'!$B$7:$R$1700,13,0)</f>
        <v>-7.0034000000000001</v>
      </c>
      <c r="K14" s="66">
        <f t="shared" si="3"/>
        <v>13</v>
      </c>
      <c r="L14" s="65">
        <f>VLOOKUP($A14,'Return Data'!$B$7:$R$1700,17,0)</f>
        <v>0.43619999999999998</v>
      </c>
      <c r="M14" s="66">
        <f t="shared" si="4"/>
        <v>12</v>
      </c>
      <c r="N14" s="65">
        <f>VLOOKUP($A14,'Return Data'!$B$7:$R$1700,14,0)</f>
        <v>5.0705</v>
      </c>
      <c r="O14" s="66">
        <f t="shared" si="5"/>
        <v>4</v>
      </c>
      <c r="P14" s="65">
        <f>VLOOKUP($A14,'Return Data'!$B$7:$R$1700,15,0)</f>
        <v>5.8369</v>
      </c>
      <c r="Q14" s="66">
        <f t="shared" si="6"/>
        <v>12</v>
      </c>
      <c r="R14" s="65">
        <f>VLOOKUP($A14,'Return Data'!$B$7:$R$1700,16,0)</f>
        <v>11.014900000000001</v>
      </c>
      <c r="S14" s="67">
        <f t="shared" si="7"/>
        <v>8</v>
      </c>
    </row>
    <row r="15" spans="1:20" x14ac:dyDescent="0.3">
      <c r="A15" s="63" t="s">
        <v>990</v>
      </c>
      <c r="B15" s="64">
        <f>VLOOKUP($A15,'Return Data'!$B$7:$R$1700,3,0)</f>
        <v>44015</v>
      </c>
      <c r="C15" s="65">
        <f>VLOOKUP($A15,'Return Data'!$B$7:$R$1700,4,0)</f>
        <v>23.425599999999999</v>
      </c>
      <c r="D15" s="65">
        <f>VLOOKUP($A15,'Return Data'!$B$7:$R$1700,10,0)</f>
        <v>32.4206</v>
      </c>
      <c r="E15" s="66">
        <f t="shared" si="0"/>
        <v>1</v>
      </c>
      <c r="F15" s="65">
        <f>VLOOKUP($A15,'Return Data'!$B$7:$R$1700,11,0)</f>
        <v>-12.4129</v>
      </c>
      <c r="G15" s="66">
        <f t="shared" si="1"/>
        <v>19</v>
      </c>
      <c r="H15" s="65">
        <f>VLOOKUP($A15,'Return Data'!$B$7:$R$1700,12,0)</f>
        <v>-5.8948</v>
      </c>
      <c r="I15" s="66">
        <f t="shared" si="2"/>
        <v>17</v>
      </c>
      <c r="J15" s="65">
        <f>VLOOKUP($A15,'Return Data'!$B$7:$R$1700,13,0)</f>
        <v>-9.1717999999999993</v>
      </c>
      <c r="K15" s="66">
        <f t="shared" si="3"/>
        <v>17</v>
      </c>
      <c r="L15" s="65">
        <f>VLOOKUP($A15,'Return Data'!$B$7:$R$1700,17,0)</f>
        <v>-0.15840000000000001</v>
      </c>
      <c r="M15" s="66">
        <f t="shared" si="4"/>
        <v>16</v>
      </c>
      <c r="N15" s="65">
        <f>VLOOKUP($A15,'Return Data'!$B$7:$R$1700,14,0)</f>
        <v>1.0911</v>
      </c>
      <c r="O15" s="66">
        <f t="shared" si="5"/>
        <v>22</v>
      </c>
      <c r="P15" s="65">
        <f>VLOOKUP($A15,'Return Data'!$B$7:$R$1700,15,0)</f>
        <v>6.1212</v>
      </c>
      <c r="Q15" s="66">
        <f t="shared" si="6"/>
        <v>10</v>
      </c>
      <c r="R15" s="65">
        <f>VLOOKUP($A15,'Return Data'!$B$7:$R$1700,16,0)</f>
        <v>9.5116999999999994</v>
      </c>
      <c r="S15" s="67">
        <f t="shared" si="7"/>
        <v>20</v>
      </c>
    </row>
    <row r="16" spans="1:20" x14ac:dyDescent="0.3">
      <c r="A16" s="63" t="s">
        <v>992</v>
      </c>
      <c r="B16" s="64">
        <f>VLOOKUP($A16,'Return Data'!$B$7:$R$1700,3,0)</f>
        <v>44015</v>
      </c>
      <c r="C16" s="65">
        <f>VLOOKUP($A16,'Return Data'!$B$7:$R$1700,4,0)</f>
        <v>440.80099999999999</v>
      </c>
      <c r="D16" s="65">
        <f>VLOOKUP($A16,'Return Data'!$B$7:$R$1700,10,0)</f>
        <v>29.211400000000001</v>
      </c>
      <c r="E16" s="66">
        <f t="shared" si="0"/>
        <v>8</v>
      </c>
      <c r="F16" s="65">
        <f>VLOOKUP($A16,'Return Data'!$B$7:$R$1700,11,0)</f>
        <v>-12.3675</v>
      </c>
      <c r="G16" s="66">
        <f t="shared" si="1"/>
        <v>17</v>
      </c>
      <c r="H16" s="65">
        <f>VLOOKUP($A16,'Return Data'!$B$7:$R$1700,12,0)</f>
        <v>-4.4999000000000002</v>
      </c>
      <c r="I16" s="66">
        <f t="shared" si="2"/>
        <v>14</v>
      </c>
      <c r="J16" s="65">
        <f>VLOOKUP($A16,'Return Data'!$B$7:$R$1700,13,0)</f>
        <v>-10.9902</v>
      </c>
      <c r="K16" s="66">
        <f t="shared" si="3"/>
        <v>22</v>
      </c>
      <c r="L16" s="65">
        <f>VLOOKUP($A16,'Return Data'!$B$7:$R$1700,17,0)</f>
        <v>-3.0442</v>
      </c>
      <c r="M16" s="66">
        <f t="shared" si="4"/>
        <v>27</v>
      </c>
      <c r="N16" s="65">
        <f>VLOOKUP($A16,'Return Data'!$B$7:$R$1700,14,0)</f>
        <v>0.123</v>
      </c>
      <c r="O16" s="66">
        <f t="shared" si="5"/>
        <v>26</v>
      </c>
      <c r="P16" s="65">
        <f>VLOOKUP($A16,'Return Data'!$B$7:$R$1700,15,0)</f>
        <v>3.6493000000000002</v>
      </c>
      <c r="Q16" s="66">
        <f t="shared" si="6"/>
        <v>25</v>
      </c>
      <c r="R16" s="65">
        <f>VLOOKUP($A16,'Return Data'!$B$7:$R$1700,16,0)</f>
        <v>8.5357000000000003</v>
      </c>
      <c r="S16" s="67">
        <f t="shared" si="7"/>
        <v>24</v>
      </c>
    </row>
    <row r="17" spans="1:19" x14ac:dyDescent="0.3">
      <c r="A17" s="63" t="s">
        <v>994</v>
      </c>
      <c r="B17" s="64">
        <f>VLOOKUP($A17,'Return Data'!$B$7:$R$1700,3,0)</f>
        <v>44015</v>
      </c>
      <c r="C17" s="65">
        <f>VLOOKUP($A17,'Return Data'!$B$7:$R$1700,4,0)</f>
        <v>435.98700000000002</v>
      </c>
      <c r="D17" s="65">
        <f>VLOOKUP($A17,'Return Data'!$B$7:$R$1700,10,0)</f>
        <v>26.694400000000002</v>
      </c>
      <c r="E17" s="66">
        <f t="shared" si="0"/>
        <v>17</v>
      </c>
      <c r="F17" s="65">
        <f>VLOOKUP($A17,'Return Data'!$B$7:$R$1700,11,0)</f>
        <v>-17.3597</v>
      </c>
      <c r="G17" s="66">
        <f t="shared" si="1"/>
        <v>28</v>
      </c>
      <c r="H17" s="65">
        <f>VLOOKUP($A17,'Return Data'!$B$7:$R$1700,12,0)</f>
        <v>-11.445399999999999</v>
      </c>
      <c r="I17" s="66">
        <f t="shared" si="2"/>
        <v>28</v>
      </c>
      <c r="J17" s="65">
        <f>VLOOKUP($A17,'Return Data'!$B$7:$R$1700,13,0)</f>
        <v>-19.6858</v>
      </c>
      <c r="K17" s="66">
        <f t="shared" si="3"/>
        <v>28</v>
      </c>
      <c r="L17" s="65">
        <f>VLOOKUP($A17,'Return Data'!$B$7:$R$1700,17,0)</f>
        <v>-1.6818</v>
      </c>
      <c r="M17" s="66">
        <f t="shared" si="4"/>
        <v>23</v>
      </c>
      <c r="N17" s="65">
        <f>VLOOKUP($A17,'Return Data'!$B$7:$R$1700,14,0)</f>
        <v>0.307</v>
      </c>
      <c r="O17" s="66">
        <f t="shared" si="5"/>
        <v>25</v>
      </c>
      <c r="P17" s="65">
        <f>VLOOKUP($A17,'Return Data'!$B$7:$R$1700,15,0)</f>
        <v>4.6125999999999996</v>
      </c>
      <c r="Q17" s="66">
        <f t="shared" si="6"/>
        <v>20</v>
      </c>
      <c r="R17" s="65">
        <f>VLOOKUP($A17,'Return Data'!$B$7:$R$1700,16,0)</f>
        <v>9.1286000000000005</v>
      </c>
      <c r="S17" s="67">
        <f t="shared" si="7"/>
        <v>23</v>
      </c>
    </row>
    <row r="18" spans="1:19" x14ac:dyDescent="0.3">
      <c r="A18" s="63" t="s">
        <v>996</v>
      </c>
      <c r="B18" s="64">
        <f>VLOOKUP($A18,'Return Data'!$B$7:$R$1700,3,0)</f>
        <v>44015</v>
      </c>
      <c r="C18" s="65">
        <f>VLOOKUP($A18,'Return Data'!$B$7:$R$1700,4,0)</f>
        <v>212.23500000000001</v>
      </c>
      <c r="D18" s="65">
        <f>VLOOKUP($A18,'Return Data'!$B$7:$R$1700,10,0)</f>
        <v>28.731000000000002</v>
      </c>
      <c r="E18" s="66">
        <f t="shared" si="0"/>
        <v>11</v>
      </c>
      <c r="F18" s="65">
        <f>VLOOKUP($A18,'Return Data'!$B$7:$R$1700,11,0)</f>
        <v>-11.4771</v>
      </c>
      <c r="G18" s="66">
        <f t="shared" si="1"/>
        <v>13</v>
      </c>
      <c r="H18" s="65">
        <f>VLOOKUP($A18,'Return Data'!$B$7:$R$1700,12,0)</f>
        <v>-3.9077999999999999</v>
      </c>
      <c r="I18" s="66">
        <f t="shared" si="2"/>
        <v>8</v>
      </c>
      <c r="J18" s="65">
        <f>VLOOKUP($A18,'Return Data'!$B$7:$R$1700,13,0)</f>
        <v>-6.6246</v>
      </c>
      <c r="K18" s="66">
        <f t="shared" si="3"/>
        <v>11</v>
      </c>
      <c r="L18" s="65">
        <f>VLOOKUP($A18,'Return Data'!$B$7:$R$1700,17,0)</f>
        <v>0.54320000000000002</v>
      </c>
      <c r="M18" s="66">
        <f t="shared" si="4"/>
        <v>11</v>
      </c>
      <c r="N18" s="65">
        <f>VLOOKUP($A18,'Return Data'!$B$7:$R$1700,14,0)</f>
        <v>3.4049</v>
      </c>
      <c r="O18" s="66">
        <f t="shared" si="5"/>
        <v>12</v>
      </c>
      <c r="P18" s="65">
        <f>VLOOKUP($A18,'Return Data'!$B$7:$R$1700,15,0)</f>
        <v>6.4382000000000001</v>
      </c>
      <c r="Q18" s="66">
        <f t="shared" si="6"/>
        <v>8</v>
      </c>
      <c r="R18" s="65">
        <f>VLOOKUP($A18,'Return Data'!$B$7:$R$1700,16,0)</f>
        <v>9.5252999999999997</v>
      </c>
      <c r="S18" s="67">
        <f t="shared" si="7"/>
        <v>19</v>
      </c>
    </row>
    <row r="19" spans="1:19" x14ac:dyDescent="0.3">
      <c r="A19" s="63" t="s">
        <v>998</v>
      </c>
      <c r="B19" s="64">
        <f>VLOOKUP($A19,'Return Data'!$B$7:$R$1700,3,0)</f>
        <v>44015</v>
      </c>
      <c r="C19" s="65">
        <f>VLOOKUP($A19,'Return Data'!$B$7:$R$1700,4,0)</f>
        <v>41.59</v>
      </c>
      <c r="D19" s="65">
        <f>VLOOKUP($A19,'Return Data'!$B$7:$R$1700,10,0)</f>
        <v>30.212900000000001</v>
      </c>
      <c r="E19" s="66">
        <f t="shared" si="0"/>
        <v>3</v>
      </c>
      <c r="F19" s="65">
        <f>VLOOKUP($A19,'Return Data'!$B$7:$R$1700,11,0)</f>
        <v>-12.312900000000001</v>
      </c>
      <c r="G19" s="66">
        <f t="shared" si="1"/>
        <v>15</v>
      </c>
      <c r="H19" s="65">
        <f>VLOOKUP($A19,'Return Data'!$B$7:$R$1700,12,0)</f>
        <v>-5.8411</v>
      </c>
      <c r="I19" s="66">
        <f t="shared" si="2"/>
        <v>16</v>
      </c>
      <c r="J19" s="65">
        <f>VLOOKUP($A19,'Return Data'!$B$7:$R$1700,13,0)</f>
        <v>-9.9977999999999998</v>
      </c>
      <c r="K19" s="66">
        <f t="shared" si="3"/>
        <v>20</v>
      </c>
      <c r="L19" s="65">
        <f>VLOOKUP($A19,'Return Data'!$B$7:$R$1700,17,0)</f>
        <v>-1.2E-2</v>
      </c>
      <c r="M19" s="66">
        <f t="shared" si="4"/>
        <v>13</v>
      </c>
      <c r="N19" s="65">
        <f>VLOOKUP($A19,'Return Data'!$B$7:$R$1700,14,0)</f>
        <v>3.5996999999999999</v>
      </c>
      <c r="O19" s="66">
        <f t="shared" si="5"/>
        <v>10</v>
      </c>
      <c r="P19" s="65">
        <f>VLOOKUP($A19,'Return Data'!$B$7:$R$1700,15,0)</f>
        <v>6.6798999999999999</v>
      </c>
      <c r="Q19" s="66">
        <f t="shared" si="6"/>
        <v>5</v>
      </c>
      <c r="R19" s="65">
        <f>VLOOKUP($A19,'Return Data'!$B$7:$R$1700,16,0)</f>
        <v>11.3551</v>
      </c>
      <c r="S19" s="67">
        <f t="shared" si="7"/>
        <v>7</v>
      </c>
    </row>
    <row r="20" spans="1:19" x14ac:dyDescent="0.3">
      <c r="A20" s="63" t="s">
        <v>1000</v>
      </c>
      <c r="B20" s="64">
        <f>VLOOKUP($A20,'Return Data'!$B$7:$R$1700,3,0)</f>
        <v>44015</v>
      </c>
      <c r="C20" s="65">
        <f>VLOOKUP($A20,'Return Data'!$B$7:$R$1700,4,0)</f>
        <v>25.22</v>
      </c>
      <c r="D20" s="65">
        <f>VLOOKUP($A20,'Return Data'!$B$7:$R$1700,10,0)</f>
        <v>25.911100000000001</v>
      </c>
      <c r="E20" s="66">
        <f t="shared" si="0"/>
        <v>21</v>
      </c>
      <c r="F20" s="65">
        <f>VLOOKUP($A20,'Return Data'!$B$7:$R$1700,11,0)</f>
        <v>-9.7674000000000003</v>
      </c>
      <c r="G20" s="66">
        <f t="shared" si="1"/>
        <v>7</v>
      </c>
      <c r="H20" s="65">
        <f>VLOOKUP($A20,'Return Data'!$B$7:$R$1700,12,0)</f>
        <v>-3.9603999999999999</v>
      </c>
      <c r="I20" s="66">
        <f t="shared" si="2"/>
        <v>9</v>
      </c>
      <c r="J20" s="65">
        <f>VLOOKUP($A20,'Return Data'!$B$7:$R$1700,13,0)</f>
        <v>-4.1064999999999996</v>
      </c>
      <c r="K20" s="66">
        <f t="shared" si="3"/>
        <v>5</v>
      </c>
      <c r="L20" s="65">
        <f>VLOOKUP($A20,'Return Data'!$B$7:$R$1700,17,0)</f>
        <v>1.5603</v>
      </c>
      <c r="M20" s="66">
        <f t="shared" si="4"/>
        <v>7</v>
      </c>
      <c r="N20" s="65">
        <f>VLOOKUP($A20,'Return Data'!$B$7:$R$1700,14,0)</f>
        <v>1.849</v>
      </c>
      <c r="O20" s="66">
        <f t="shared" si="5"/>
        <v>19</v>
      </c>
      <c r="P20" s="65">
        <f>VLOOKUP($A20,'Return Data'!$B$7:$R$1700,15,0)</f>
        <v>4.6794000000000002</v>
      </c>
      <c r="Q20" s="66">
        <f t="shared" si="6"/>
        <v>19</v>
      </c>
      <c r="R20" s="65">
        <f>VLOOKUP($A20,'Return Data'!$B$7:$R$1700,16,0)</f>
        <v>10.2296</v>
      </c>
      <c r="S20" s="67">
        <f t="shared" si="7"/>
        <v>13</v>
      </c>
    </row>
    <row r="21" spans="1:19" x14ac:dyDescent="0.3">
      <c r="A21" s="63" t="s">
        <v>1001</v>
      </c>
      <c r="B21" s="64">
        <f>VLOOKUP($A21,'Return Data'!$B$7:$R$1700,3,0)</f>
        <v>44015</v>
      </c>
      <c r="C21" s="65">
        <f>VLOOKUP($A21,'Return Data'!$B$7:$R$1700,4,0)</f>
        <v>33.35</v>
      </c>
      <c r="D21" s="65">
        <f>VLOOKUP($A21,'Return Data'!$B$7:$R$1700,10,0)</f>
        <v>27.777799999999999</v>
      </c>
      <c r="E21" s="66">
        <f t="shared" si="0"/>
        <v>13</v>
      </c>
      <c r="F21" s="65">
        <f>VLOOKUP($A21,'Return Data'!$B$7:$R$1700,11,0)</f>
        <v>-9.0536999999999992</v>
      </c>
      <c r="G21" s="66">
        <f t="shared" si="1"/>
        <v>5</v>
      </c>
      <c r="H21" s="65">
        <f>VLOOKUP($A21,'Return Data'!$B$7:$R$1700,12,0)</f>
        <v>-2.8828999999999998</v>
      </c>
      <c r="I21" s="66">
        <f t="shared" si="2"/>
        <v>4</v>
      </c>
      <c r="J21" s="65">
        <f>VLOOKUP($A21,'Return Data'!$B$7:$R$1700,13,0)</f>
        <v>-6.0034000000000001</v>
      </c>
      <c r="K21" s="66">
        <f t="shared" si="3"/>
        <v>7</v>
      </c>
      <c r="L21" s="65">
        <f>VLOOKUP($A21,'Return Data'!$B$7:$R$1700,17,0)</f>
        <v>-7.6399999999999996E-2</v>
      </c>
      <c r="M21" s="66">
        <f t="shared" si="4"/>
        <v>15</v>
      </c>
      <c r="N21" s="65">
        <f>VLOOKUP($A21,'Return Data'!$B$7:$R$1700,14,0)</f>
        <v>3.2517</v>
      </c>
      <c r="O21" s="66">
        <f t="shared" si="5"/>
        <v>13</v>
      </c>
      <c r="P21" s="65">
        <f>VLOOKUP($A21,'Return Data'!$B$7:$R$1700,15,0)</f>
        <v>5.8846999999999996</v>
      </c>
      <c r="Q21" s="66">
        <f t="shared" si="6"/>
        <v>11</v>
      </c>
      <c r="R21" s="65">
        <f>VLOOKUP($A21,'Return Data'!$B$7:$R$1700,16,0)</f>
        <v>9.2169000000000008</v>
      </c>
      <c r="S21" s="67">
        <f t="shared" si="7"/>
        <v>22</v>
      </c>
    </row>
    <row r="22" spans="1:19" x14ac:dyDescent="0.3">
      <c r="A22" s="63" t="s">
        <v>1004</v>
      </c>
      <c r="B22" s="64">
        <f>VLOOKUP($A22,'Return Data'!$B$7:$R$1700,3,0)</f>
        <v>44015</v>
      </c>
      <c r="C22" s="65">
        <f>VLOOKUP($A22,'Return Data'!$B$7:$R$1700,4,0)</f>
        <v>21.23</v>
      </c>
      <c r="D22" s="65">
        <f>VLOOKUP($A22,'Return Data'!$B$7:$R$1700,10,0)</f>
        <v>24.735600000000002</v>
      </c>
      <c r="E22" s="66">
        <f t="shared" si="0"/>
        <v>26</v>
      </c>
      <c r="F22" s="65">
        <f>VLOOKUP($A22,'Return Data'!$B$7:$R$1700,11,0)</f>
        <v>-15.552899999999999</v>
      </c>
      <c r="G22" s="66">
        <f t="shared" si="1"/>
        <v>26</v>
      </c>
      <c r="H22" s="65">
        <f>VLOOKUP($A22,'Return Data'!$B$7:$R$1700,12,0)</f>
        <v>-8.3332999999999995</v>
      </c>
      <c r="I22" s="66">
        <f t="shared" si="2"/>
        <v>24</v>
      </c>
      <c r="J22" s="65">
        <f>VLOOKUP($A22,'Return Data'!$B$7:$R$1700,13,0)</f>
        <v>-12.669700000000001</v>
      </c>
      <c r="K22" s="66">
        <f t="shared" si="3"/>
        <v>26</v>
      </c>
      <c r="L22" s="65">
        <f>VLOOKUP($A22,'Return Data'!$B$7:$R$1700,17,0)</f>
        <v>-0.83609999999999995</v>
      </c>
      <c r="M22" s="66">
        <f t="shared" si="4"/>
        <v>21</v>
      </c>
      <c r="N22" s="65">
        <f>VLOOKUP($A22,'Return Data'!$B$7:$R$1700,14,0)</f>
        <v>2.766</v>
      </c>
      <c r="O22" s="66">
        <f t="shared" si="5"/>
        <v>14</v>
      </c>
      <c r="P22" s="65">
        <f>VLOOKUP($A22,'Return Data'!$B$7:$R$1700,15,0)</f>
        <v>7.1148999999999996</v>
      </c>
      <c r="Q22" s="66">
        <f t="shared" si="6"/>
        <v>4</v>
      </c>
      <c r="R22" s="65">
        <f>VLOOKUP($A22,'Return Data'!$B$7:$R$1700,16,0)</f>
        <v>9.5432000000000006</v>
      </c>
      <c r="S22" s="67">
        <f t="shared" si="7"/>
        <v>18</v>
      </c>
    </row>
    <row r="23" spans="1:19" x14ac:dyDescent="0.3">
      <c r="A23" s="63" t="s">
        <v>1006</v>
      </c>
      <c r="B23" s="64">
        <f>VLOOKUP($A23,'Return Data'!$B$7:$R$1700,3,0)</f>
        <v>44015</v>
      </c>
      <c r="C23" s="65">
        <f>VLOOKUP($A23,'Return Data'!$B$7:$R$1700,4,0)</f>
        <v>30.33</v>
      </c>
      <c r="D23" s="65">
        <f>VLOOKUP($A23,'Return Data'!$B$7:$R$1700,10,0)</f>
        <v>29.1188</v>
      </c>
      <c r="E23" s="66">
        <f t="shared" si="0"/>
        <v>9</v>
      </c>
      <c r="F23" s="65">
        <f>VLOOKUP($A23,'Return Data'!$B$7:$R$1700,11,0)</f>
        <v>-9.2460000000000004</v>
      </c>
      <c r="G23" s="66">
        <f t="shared" si="1"/>
        <v>6</v>
      </c>
      <c r="H23" s="65">
        <f>VLOOKUP($A23,'Return Data'!$B$7:$R$1700,12,0)</f>
        <v>-2.6012</v>
      </c>
      <c r="I23" s="66">
        <f t="shared" si="2"/>
        <v>3</v>
      </c>
      <c r="J23" s="65">
        <f>VLOOKUP($A23,'Return Data'!$B$7:$R$1700,13,0)</f>
        <v>-6.1280999999999999</v>
      </c>
      <c r="K23" s="66">
        <f t="shared" si="3"/>
        <v>8</v>
      </c>
      <c r="L23" s="65">
        <f>VLOOKUP($A23,'Return Data'!$B$7:$R$1700,17,0)</f>
        <v>0.83350000000000002</v>
      </c>
      <c r="M23" s="66">
        <f t="shared" si="4"/>
        <v>10</v>
      </c>
      <c r="N23" s="65">
        <f>VLOOKUP($A23,'Return Data'!$B$7:$R$1700,14,0)</f>
        <v>4.4409999999999998</v>
      </c>
      <c r="O23" s="66">
        <f t="shared" si="5"/>
        <v>6</v>
      </c>
      <c r="P23" s="65">
        <f>VLOOKUP($A23,'Return Data'!$B$7:$R$1700,15,0)</f>
        <v>6.6638999999999999</v>
      </c>
      <c r="Q23" s="66">
        <f t="shared" si="6"/>
        <v>6</v>
      </c>
      <c r="R23" s="65">
        <f>VLOOKUP($A23,'Return Data'!$B$7:$R$1700,16,0)</f>
        <v>11.924099999999999</v>
      </c>
      <c r="S23" s="67">
        <f t="shared" si="7"/>
        <v>4</v>
      </c>
    </row>
    <row r="24" spans="1:19" x14ac:dyDescent="0.3">
      <c r="A24" s="63" t="s">
        <v>1008</v>
      </c>
      <c r="B24" s="64">
        <f>VLOOKUP($A24,'Return Data'!$B$7:$R$1700,3,0)</f>
        <v>44015</v>
      </c>
      <c r="C24" s="65">
        <f>VLOOKUP($A24,'Return Data'!$B$7:$R$1700,4,0)</f>
        <v>72.427700000000002</v>
      </c>
      <c r="D24" s="65">
        <f>VLOOKUP($A24,'Return Data'!$B$7:$R$1700,10,0)</f>
        <v>14.4259</v>
      </c>
      <c r="E24" s="66">
        <f t="shared" si="0"/>
        <v>29</v>
      </c>
      <c r="F24" s="65">
        <f>VLOOKUP($A24,'Return Data'!$B$7:$R$1700,11,0)</f>
        <v>-1.7482</v>
      </c>
      <c r="G24" s="66">
        <f t="shared" si="1"/>
        <v>1</v>
      </c>
      <c r="H24" s="65">
        <f>VLOOKUP($A24,'Return Data'!$B$7:$R$1700,12,0)</f>
        <v>1.8059000000000001</v>
      </c>
      <c r="I24" s="66">
        <f t="shared" si="2"/>
        <v>2</v>
      </c>
      <c r="J24" s="65">
        <f>VLOOKUP($A24,'Return Data'!$B$7:$R$1700,13,0)</f>
        <v>0.66159999999999997</v>
      </c>
      <c r="K24" s="66">
        <f t="shared" si="3"/>
        <v>2</v>
      </c>
      <c r="L24" s="65">
        <f>VLOOKUP($A24,'Return Data'!$B$7:$R$1700,17,0)</f>
        <v>2.9249000000000001</v>
      </c>
      <c r="M24" s="66">
        <f t="shared" si="4"/>
        <v>4</v>
      </c>
      <c r="N24" s="65">
        <f>VLOOKUP($A24,'Return Data'!$B$7:$R$1700,14,0)</f>
        <v>4.2256</v>
      </c>
      <c r="O24" s="66">
        <f t="shared" si="5"/>
        <v>7</v>
      </c>
      <c r="P24" s="65">
        <f>VLOOKUP($A24,'Return Data'!$B$7:$R$1700,15,0)</f>
        <v>4.8148999999999997</v>
      </c>
      <c r="Q24" s="66">
        <f t="shared" si="6"/>
        <v>17</v>
      </c>
      <c r="R24" s="65">
        <f>VLOOKUP($A24,'Return Data'!$B$7:$R$1700,16,0)</f>
        <v>9.6816999999999993</v>
      </c>
      <c r="S24" s="67">
        <f t="shared" si="7"/>
        <v>17</v>
      </c>
    </row>
    <row r="25" spans="1:19" x14ac:dyDescent="0.3">
      <c r="A25" s="63" t="s">
        <v>1010</v>
      </c>
      <c r="B25" s="64">
        <f>VLOOKUP($A25,'Return Data'!$B$7:$R$1700,3,0)</f>
        <v>44015</v>
      </c>
      <c r="C25" s="65">
        <f>VLOOKUP($A25,'Return Data'!$B$7:$R$1700,4,0)</f>
        <v>66.889761958520893</v>
      </c>
      <c r="D25" s="65">
        <f>VLOOKUP($A25,'Return Data'!$B$7:$R$1700,10,0)</f>
        <v>30.805599999999998</v>
      </c>
      <c r="E25" s="66">
        <f t="shared" si="0"/>
        <v>2</v>
      </c>
      <c r="F25" s="65">
        <f>VLOOKUP($A25,'Return Data'!$B$7:$R$1700,11,0)</f>
        <v>-11.0541</v>
      </c>
      <c r="G25" s="66">
        <f t="shared" si="1"/>
        <v>11</v>
      </c>
      <c r="H25" s="65">
        <f>VLOOKUP($A25,'Return Data'!$B$7:$R$1700,12,0)</f>
        <v>-3.7578</v>
      </c>
      <c r="I25" s="66">
        <f t="shared" si="2"/>
        <v>7</v>
      </c>
      <c r="J25" s="65">
        <f>VLOOKUP($A25,'Return Data'!$B$7:$R$1700,13,0)</f>
        <v>-5.9846000000000004</v>
      </c>
      <c r="K25" s="66">
        <f t="shared" si="3"/>
        <v>6</v>
      </c>
      <c r="L25" s="65">
        <f>VLOOKUP($A25,'Return Data'!$B$7:$R$1700,17,0)</f>
        <v>1.6456999999999999</v>
      </c>
      <c r="M25" s="66">
        <f t="shared" si="4"/>
        <v>6</v>
      </c>
      <c r="N25" s="65">
        <f>VLOOKUP($A25,'Return Data'!$B$7:$R$1700,14,0)</f>
        <v>3.4327999999999999</v>
      </c>
      <c r="O25" s="66">
        <f t="shared" si="5"/>
        <v>11</v>
      </c>
      <c r="P25" s="65">
        <f>VLOOKUP($A25,'Return Data'!$B$7:$R$1700,15,0)</f>
        <v>6.1215000000000002</v>
      </c>
      <c r="Q25" s="66">
        <f t="shared" si="6"/>
        <v>9</v>
      </c>
      <c r="R25" s="65">
        <f>VLOOKUP($A25,'Return Data'!$B$7:$R$1700,16,0)</f>
        <v>10.477499999999999</v>
      </c>
      <c r="S25" s="67">
        <f t="shared" si="7"/>
        <v>11</v>
      </c>
    </row>
    <row r="26" spans="1:19" x14ac:dyDescent="0.3">
      <c r="A26" s="63" t="s">
        <v>1011</v>
      </c>
      <c r="B26" s="64">
        <f>VLOOKUP($A26,'Return Data'!$B$7:$R$1700,3,0)</f>
        <v>44015</v>
      </c>
      <c r="C26" s="65">
        <f>VLOOKUP($A26,'Return Data'!$B$7:$R$1700,4,0)</f>
        <v>26.716999999999999</v>
      </c>
      <c r="D26" s="65">
        <f>VLOOKUP($A26,'Return Data'!$B$7:$R$1700,10,0)</f>
        <v>27.0182</v>
      </c>
      <c r="E26" s="66">
        <f t="shared" si="0"/>
        <v>16</v>
      </c>
      <c r="F26" s="65">
        <f>VLOOKUP($A26,'Return Data'!$B$7:$R$1700,11,0)</f>
        <v>-12.598100000000001</v>
      </c>
      <c r="G26" s="66">
        <f t="shared" si="1"/>
        <v>20</v>
      </c>
      <c r="H26" s="65">
        <f>VLOOKUP($A26,'Return Data'!$B$7:$R$1700,12,0)</f>
        <v>-6.8022</v>
      </c>
      <c r="I26" s="66">
        <f t="shared" si="2"/>
        <v>22</v>
      </c>
      <c r="J26" s="65">
        <f>VLOOKUP($A26,'Return Data'!$B$7:$R$1700,13,0)</f>
        <v>-9.8524999999999991</v>
      </c>
      <c r="K26" s="66">
        <f t="shared" si="3"/>
        <v>18</v>
      </c>
      <c r="L26" s="65">
        <f>VLOOKUP($A26,'Return Data'!$B$7:$R$1700,17,0)</f>
        <v>-7.2800000000000004E-2</v>
      </c>
      <c r="M26" s="66">
        <f t="shared" si="4"/>
        <v>14</v>
      </c>
      <c r="N26" s="65">
        <f>VLOOKUP($A26,'Return Data'!$B$7:$R$1700,14,0)</f>
        <v>2.6307</v>
      </c>
      <c r="O26" s="66">
        <f t="shared" si="5"/>
        <v>15</v>
      </c>
      <c r="P26" s="65">
        <f>VLOOKUP($A26,'Return Data'!$B$7:$R$1700,15,0)</f>
        <v>4.3738000000000001</v>
      </c>
      <c r="Q26" s="66">
        <f t="shared" si="6"/>
        <v>22</v>
      </c>
      <c r="R26" s="65">
        <f>VLOOKUP($A26,'Return Data'!$B$7:$R$1700,16,0)</f>
        <v>10.101900000000001</v>
      </c>
      <c r="S26" s="67">
        <f t="shared" si="7"/>
        <v>15</v>
      </c>
    </row>
    <row r="27" spans="1:19" x14ac:dyDescent="0.3">
      <c r="A27" s="63" t="s">
        <v>1014</v>
      </c>
      <c r="B27" s="64">
        <f>VLOOKUP($A27,'Return Data'!$B$7:$R$1700,3,0)</f>
        <v>44015</v>
      </c>
      <c r="C27" s="65">
        <f>VLOOKUP($A27,'Return Data'!$B$7:$R$1700,4,0)</f>
        <v>27.286799999999999</v>
      </c>
      <c r="D27" s="65">
        <f>VLOOKUP($A27,'Return Data'!$B$7:$R$1700,10,0)</f>
        <v>20.789899999999999</v>
      </c>
      <c r="E27" s="66">
        <f t="shared" si="0"/>
        <v>27</v>
      </c>
      <c r="F27" s="65">
        <f>VLOOKUP($A27,'Return Data'!$B$7:$R$1700,11,0)</f>
        <v>-12.3848</v>
      </c>
      <c r="G27" s="66">
        <f t="shared" si="1"/>
        <v>18</v>
      </c>
      <c r="H27" s="65">
        <f>VLOOKUP($A27,'Return Data'!$B$7:$R$1700,12,0)</f>
        <v>-6.3799000000000001</v>
      </c>
      <c r="I27" s="66">
        <f t="shared" si="2"/>
        <v>18</v>
      </c>
      <c r="J27" s="65">
        <f>VLOOKUP($A27,'Return Data'!$B$7:$R$1700,13,0)</f>
        <v>-6.5453000000000001</v>
      </c>
      <c r="K27" s="66">
        <f t="shared" si="3"/>
        <v>10</v>
      </c>
      <c r="L27" s="65">
        <f>VLOOKUP($A27,'Return Data'!$B$7:$R$1700,17,0)</f>
        <v>1.4117</v>
      </c>
      <c r="M27" s="66">
        <f t="shared" si="4"/>
        <v>8</v>
      </c>
      <c r="N27" s="65">
        <f>VLOOKUP($A27,'Return Data'!$B$7:$R$1700,14,0)</f>
        <v>4.0660999999999996</v>
      </c>
      <c r="O27" s="66">
        <f t="shared" si="5"/>
        <v>8</v>
      </c>
      <c r="P27" s="65">
        <f>VLOOKUP($A27,'Return Data'!$B$7:$R$1700,15,0)</f>
        <v>4.7766000000000002</v>
      </c>
      <c r="Q27" s="66">
        <f t="shared" si="6"/>
        <v>18</v>
      </c>
      <c r="R27" s="65">
        <f>VLOOKUP($A27,'Return Data'!$B$7:$R$1700,16,0)</f>
        <v>9.9160000000000004</v>
      </c>
      <c r="S27" s="67">
        <f t="shared" si="7"/>
        <v>16</v>
      </c>
    </row>
    <row r="28" spans="1:19" x14ac:dyDescent="0.3">
      <c r="A28" s="63" t="s">
        <v>1015</v>
      </c>
      <c r="B28" s="64">
        <f>VLOOKUP($A28,'Return Data'!$B$7:$R$1700,3,0)</f>
        <v>44015</v>
      </c>
      <c r="C28" s="65">
        <f>VLOOKUP($A28,'Return Data'!$B$7:$R$1700,4,0)</f>
        <v>9.6710999999999991</v>
      </c>
      <c r="D28" s="65">
        <f>VLOOKUP($A28,'Return Data'!$B$7:$R$1700,10,0)</f>
        <v>25.979900000000001</v>
      </c>
      <c r="E28" s="66">
        <f t="shared" si="0"/>
        <v>20</v>
      </c>
      <c r="F28" s="65">
        <f>VLOOKUP($A28,'Return Data'!$B$7:$R$1700,11,0)</f>
        <v>-11.943199999999999</v>
      </c>
      <c r="G28" s="66">
        <f t="shared" si="1"/>
        <v>14</v>
      </c>
      <c r="H28" s="65">
        <f>VLOOKUP($A28,'Return Data'!$B$7:$R$1700,12,0)</f>
        <v>-6.6298000000000004</v>
      </c>
      <c r="I28" s="66">
        <f t="shared" si="2"/>
        <v>21</v>
      </c>
      <c r="J28" s="65">
        <f>VLOOKUP($A28,'Return Data'!$B$7:$R$1700,13,0)</f>
        <v>-6.9577</v>
      </c>
      <c r="K28" s="66">
        <f t="shared" si="3"/>
        <v>12</v>
      </c>
      <c r="L28" s="65"/>
      <c r="M28" s="66"/>
      <c r="N28" s="65"/>
      <c r="O28" s="66"/>
      <c r="P28" s="65"/>
      <c r="Q28" s="66"/>
      <c r="R28" s="65">
        <f>VLOOKUP($A28,'Return Data'!$B$7:$R$1700,16,0)</f>
        <v>-2.5318000000000001</v>
      </c>
      <c r="S28" s="67">
        <f t="shared" si="7"/>
        <v>29</v>
      </c>
    </row>
    <row r="29" spans="1:19" x14ac:dyDescent="0.3">
      <c r="A29" s="63" t="s">
        <v>1017</v>
      </c>
      <c r="B29" s="64">
        <f>VLOOKUP($A29,'Return Data'!$B$7:$R$1700,3,0)</f>
        <v>44015</v>
      </c>
      <c r="C29" s="65">
        <f>VLOOKUP($A29,'Return Data'!$B$7:$R$1700,4,0)</f>
        <v>50.896000000000001</v>
      </c>
      <c r="D29" s="65">
        <f>VLOOKUP($A29,'Return Data'!$B$7:$R$1700,10,0)</f>
        <v>30.092300000000002</v>
      </c>
      <c r="E29" s="66">
        <f t="shared" si="0"/>
        <v>4</v>
      </c>
      <c r="F29" s="65">
        <f>VLOOKUP($A29,'Return Data'!$B$7:$R$1700,11,0)</f>
        <v>-12.3344</v>
      </c>
      <c r="G29" s="66">
        <f t="shared" si="1"/>
        <v>16</v>
      </c>
      <c r="H29" s="65">
        <f>VLOOKUP($A29,'Return Data'!$B$7:$R$1700,12,0)</f>
        <v>-4.3470000000000004</v>
      </c>
      <c r="I29" s="66">
        <f t="shared" si="2"/>
        <v>11</v>
      </c>
      <c r="J29" s="65">
        <f>VLOOKUP($A29,'Return Data'!$B$7:$R$1700,13,0)</f>
        <v>-8.7050999999999998</v>
      </c>
      <c r="K29" s="66">
        <f t="shared" si="3"/>
        <v>16</v>
      </c>
      <c r="L29" s="65">
        <f>VLOOKUP($A29,'Return Data'!$B$7:$R$1700,17,0)</f>
        <v>2.2109999999999999</v>
      </c>
      <c r="M29" s="66">
        <f t="shared" si="4"/>
        <v>5</v>
      </c>
      <c r="N29" s="65">
        <f>VLOOKUP($A29,'Return Data'!$B$7:$R$1700,14,0)</f>
        <v>4.6492000000000004</v>
      </c>
      <c r="O29" s="66">
        <f t="shared" si="5"/>
        <v>5</v>
      </c>
      <c r="P29" s="65">
        <f>VLOOKUP($A29,'Return Data'!$B$7:$R$1700,15,0)</f>
        <v>8.5623000000000005</v>
      </c>
      <c r="Q29" s="66">
        <f t="shared" si="6"/>
        <v>3</v>
      </c>
      <c r="R29" s="65">
        <f>VLOOKUP($A29,'Return Data'!$B$7:$R$1700,16,0)</f>
        <v>14.1767</v>
      </c>
      <c r="S29" s="67">
        <f t="shared" si="7"/>
        <v>1</v>
      </c>
    </row>
    <row r="30" spans="1:19" x14ac:dyDescent="0.3">
      <c r="A30" s="63" t="s">
        <v>1020</v>
      </c>
      <c r="B30" s="64">
        <f>VLOOKUP($A30,'Return Data'!$B$7:$R$1700,3,0)</f>
        <v>44015</v>
      </c>
      <c r="C30" s="65">
        <f>VLOOKUP($A30,'Return Data'!$B$7:$R$1700,4,0)</f>
        <v>30.6066</v>
      </c>
      <c r="D30" s="65">
        <f>VLOOKUP($A30,'Return Data'!$B$7:$R$1700,10,0)</f>
        <v>25.467700000000001</v>
      </c>
      <c r="E30" s="66">
        <f t="shared" si="0"/>
        <v>23</v>
      </c>
      <c r="F30" s="65">
        <f>VLOOKUP($A30,'Return Data'!$B$7:$R$1700,11,0)</f>
        <v>-20.027699999999999</v>
      </c>
      <c r="G30" s="66">
        <f t="shared" si="1"/>
        <v>29</v>
      </c>
      <c r="H30" s="65">
        <f>VLOOKUP($A30,'Return Data'!$B$7:$R$1700,12,0)</f>
        <v>-13.1309</v>
      </c>
      <c r="I30" s="66">
        <f t="shared" si="2"/>
        <v>29</v>
      </c>
      <c r="J30" s="65">
        <f>VLOOKUP($A30,'Return Data'!$B$7:$R$1700,13,0)</f>
        <v>-20.031199999999998</v>
      </c>
      <c r="K30" s="66">
        <f t="shared" si="3"/>
        <v>29</v>
      </c>
      <c r="L30" s="65">
        <f>VLOOKUP($A30,'Return Data'!$B$7:$R$1700,17,0)</f>
        <v>-3.7985000000000002</v>
      </c>
      <c r="M30" s="66">
        <f t="shared" si="4"/>
        <v>28</v>
      </c>
      <c r="N30" s="65">
        <f>VLOOKUP($A30,'Return Data'!$B$7:$R$1700,14,0)</f>
        <v>-0.10970000000000001</v>
      </c>
      <c r="O30" s="66">
        <f t="shared" si="5"/>
        <v>27</v>
      </c>
      <c r="P30" s="65">
        <f>VLOOKUP($A30,'Return Data'!$B$7:$R$1700,15,0)</f>
        <v>4.2675000000000001</v>
      </c>
      <c r="Q30" s="66">
        <f t="shared" si="6"/>
        <v>23</v>
      </c>
      <c r="R30" s="65">
        <f>VLOOKUP($A30,'Return Data'!$B$7:$R$1700,16,0)</f>
        <v>10.3812</v>
      </c>
      <c r="S30" s="67">
        <f t="shared" si="7"/>
        <v>12</v>
      </c>
    </row>
    <row r="31" spans="1:19" x14ac:dyDescent="0.3">
      <c r="A31" s="63" t="s">
        <v>1022</v>
      </c>
      <c r="B31" s="64">
        <f>VLOOKUP($A31,'Return Data'!$B$7:$R$1700,3,0)</f>
        <v>44015</v>
      </c>
      <c r="C31" s="65">
        <f>VLOOKUP($A31,'Return Data'!$B$7:$R$1700,4,0)</f>
        <v>170.13</v>
      </c>
      <c r="D31" s="65">
        <f>VLOOKUP($A31,'Return Data'!$B$7:$R$1700,10,0)</f>
        <v>26.331</v>
      </c>
      <c r="E31" s="66">
        <f t="shared" si="0"/>
        <v>19</v>
      </c>
      <c r="F31" s="65">
        <f>VLOOKUP($A31,'Return Data'!$B$7:$R$1700,11,0)</f>
        <v>-13.1724</v>
      </c>
      <c r="G31" s="66">
        <f t="shared" si="1"/>
        <v>22</v>
      </c>
      <c r="H31" s="65">
        <f>VLOOKUP($A31,'Return Data'!$B$7:$R$1700,12,0)</f>
        <v>-6.4242999999999997</v>
      </c>
      <c r="I31" s="66">
        <f t="shared" si="2"/>
        <v>19</v>
      </c>
      <c r="J31" s="65">
        <f>VLOOKUP($A31,'Return Data'!$B$7:$R$1700,13,0)</f>
        <v>-9.9268999999999998</v>
      </c>
      <c r="K31" s="66">
        <f t="shared" si="3"/>
        <v>19</v>
      </c>
      <c r="L31" s="65">
        <f>VLOOKUP($A31,'Return Data'!$B$7:$R$1700,17,0)</f>
        <v>-0.2369</v>
      </c>
      <c r="M31" s="66">
        <f t="shared" si="4"/>
        <v>17</v>
      </c>
      <c r="N31" s="65">
        <f>VLOOKUP($A31,'Return Data'!$B$7:$R$1700,14,0)</f>
        <v>2.3711000000000002</v>
      </c>
      <c r="O31" s="66">
        <f t="shared" si="5"/>
        <v>16</v>
      </c>
      <c r="P31" s="65">
        <f>VLOOKUP($A31,'Return Data'!$B$7:$R$1700,15,0)</f>
        <v>5.3459000000000003</v>
      </c>
      <c r="Q31" s="66">
        <f t="shared" si="6"/>
        <v>15</v>
      </c>
      <c r="R31" s="65">
        <f>VLOOKUP($A31,'Return Data'!$B$7:$R$1700,16,0)</f>
        <v>10.9701</v>
      </c>
      <c r="S31" s="67">
        <f t="shared" si="7"/>
        <v>9</v>
      </c>
    </row>
    <row r="32" spans="1:19" x14ac:dyDescent="0.3">
      <c r="A32" s="63" t="s">
        <v>1023</v>
      </c>
      <c r="B32" s="64">
        <f>VLOOKUP($A32,'Return Data'!$B$7:$R$1700,3,0)</f>
        <v>44015</v>
      </c>
      <c r="C32" s="65">
        <f>VLOOKUP($A32,'Return Data'!$B$7:$R$1700,4,0)</f>
        <v>38.777500000000003</v>
      </c>
      <c r="D32" s="65">
        <f>VLOOKUP($A32,'Return Data'!$B$7:$R$1700,10,0)</f>
        <v>29.3247</v>
      </c>
      <c r="E32" s="66">
        <f t="shared" si="0"/>
        <v>7</v>
      </c>
      <c r="F32" s="65">
        <f>VLOOKUP($A32,'Return Data'!$B$7:$R$1700,11,0)</f>
        <v>-12.6068</v>
      </c>
      <c r="G32" s="66">
        <f t="shared" si="1"/>
        <v>21</v>
      </c>
      <c r="H32" s="65">
        <f>VLOOKUP($A32,'Return Data'!$B$7:$R$1700,12,0)</f>
        <v>-7.4992999999999999</v>
      </c>
      <c r="I32" s="66">
        <f t="shared" si="2"/>
        <v>23</v>
      </c>
      <c r="J32" s="65">
        <f>VLOOKUP($A32,'Return Data'!$B$7:$R$1700,13,0)</f>
        <v>-10.4717</v>
      </c>
      <c r="K32" s="66">
        <f t="shared" si="3"/>
        <v>21</v>
      </c>
      <c r="L32" s="65">
        <f>VLOOKUP($A32,'Return Data'!$B$7:$R$1700,17,0)</f>
        <v>-0.80559999999999998</v>
      </c>
      <c r="M32" s="66">
        <f t="shared" si="4"/>
        <v>20</v>
      </c>
      <c r="N32" s="65">
        <f>VLOOKUP($A32,'Return Data'!$B$7:$R$1700,14,0)</f>
        <v>1.9412</v>
      </c>
      <c r="O32" s="66">
        <f t="shared" si="5"/>
        <v>18</v>
      </c>
      <c r="P32" s="65">
        <f>VLOOKUP($A32,'Return Data'!$B$7:$R$1700,15,0)</f>
        <v>5.7586000000000004</v>
      </c>
      <c r="Q32" s="66">
        <f t="shared" si="6"/>
        <v>13</v>
      </c>
      <c r="R32" s="65">
        <f>VLOOKUP($A32,'Return Data'!$B$7:$R$1700,16,0)</f>
        <v>11.8583</v>
      </c>
      <c r="S32" s="67">
        <f t="shared" si="7"/>
        <v>5</v>
      </c>
    </row>
    <row r="33" spans="1:19" x14ac:dyDescent="0.3">
      <c r="A33" s="63" t="s">
        <v>1026</v>
      </c>
      <c r="B33" s="64">
        <f>VLOOKUP($A33,'Return Data'!$B$7:$R$1700,3,0)</f>
        <v>44015</v>
      </c>
      <c r="C33" s="65">
        <f>VLOOKUP($A33,'Return Data'!$B$7:$R$1700,4,0)</f>
        <v>214.0831</v>
      </c>
      <c r="D33" s="65">
        <f>VLOOKUP($A33,'Return Data'!$B$7:$R$1700,10,0)</f>
        <v>27.695499999999999</v>
      </c>
      <c r="E33" s="66">
        <f t="shared" si="0"/>
        <v>14</v>
      </c>
      <c r="F33" s="65">
        <f>VLOOKUP($A33,'Return Data'!$B$7:$R$1700,11,0)</f>
        <v>-15.1592</v>
      </c>
      <c r="G33" s="66">
        <f t="shared" si="1"/>
        <v>25</v>
      </c>
      <c r="H33" s="65">
        <f>VLOOKUP($A33,'Return Data'!$B$7:$R$1700,12,0)</f>
        <v>-9.6163000000000007</v>
      </c>
      <c r="I33" s="66">
        <f t="shared" si="2"/>
        <v>27</v>
      </c>
      <c r="J33" s="65">
        <f>VLOOKUP($A33,'Return Data'!$B$7:$R$1700,13,0)</f>
        <v>-14.7705</v>
      </c>
      <c r="K33" s="66">
        <f t="shared" si="3"/>
        <v>27</v>
      </c>
      <c r="L33" s="65">
        <f>VLOOKUP($A33,'Return Data'!$B$7:$R$1700,17,0)</f>
        <v>-1.2544</v>
      </c>
      <c r="M33" s="66">
        <f t="shared" si="4"/>
        <v>22</v>
      </c>
      <c r="N33" s="65">
        <f>VLOOKUP($A33,'Return Data'!$B$7:$R$1700,14,0)</f>
        <v>1.4553</v>
      </c>
      <c r="O33" s="66">
        <f t="shared" si="5"/>
        <v>20</v>
      </c>
      <c r="P33" s="65">
        <f>VLOOKUP($A33,'Return Data'!$B$7:$R$1700,15,0)</f>
        <v>4.6098999999999997</v>
      </c>
      <c r="Q33" s="66">
        <f t="shared" si="6"/>
        <v>21</v>
      </c>
      <c r="R33" s="65">
        <f>VLOOKUP($A33,'Return Data'!$B$7:$R$1700,16,0)</f>
        <v>9.4634</v>
      </c>
      <c r="S33" s="67">
        <f t="shared" si="7"/>
        <v>21</v>
      </c>
    </row>
    <row r="34" spans="1:19" x14ac:dyDescent="0.3">
      <c r="A34" s="63" t="s">
        <v>1027</v>
      </c>
      <c r="B34" s="64">
        <f>VLOOKUP($A34,'Return Data'!$B$7:$R$1700,3,0)</f>
        <v>44015</v>
      </c>
      <c r="C34" s="65">
        <f>VLOOKUP($A34,'Return Data'!$B$7:$R$1700,4,0)</f>
        <v>70.31</v>
      </c>
      <c r="D34" s="65">
        <f>VLOOKUP($A34,'Return Data'!$B$7:$R$1700,10,0)</f>
        <v>25.2182</v>
      </c>
      <c r="E34" s="66">
        <f t="shared" si="0"/>
        <v>24</v>
      </c>
      <c r="F34" s="65">
        <f>VLOOKUP($A34,'Return Data'!$B$7:$R$1700,11,0)</f>
        <v>-13.9518</v>
      </c>
      <c r="G34" s="66">
        <f t="shared" si="1"/>
        <v>24</v>
      </c>
      <c r="H34" s="65">
        <f>VLOOKUP($A34,'Return Data'!$B$7:$R$1700,12,0)</f>
        <v>-8.7239000000000004</v>
      </c>
      <c r="I34" s="66">
        <f t="shared" si="2"/>
        <v>25</v>
      </c>
      <c r="J34" s="65">
        <f>VLOOKUP($A34,'Return Data'!$B$7:$R$1700,13,0)</f>
        <v>-11.914300000000001</v>
      </c>
      <c r="K34" s="66">
        <f t="shared" si="3"/>
        <v>25</v>
      </c>
      <c r="L34" s="65">
        <f>VLOOKUP($A34,'Return Data'!$B$7:$R$1700,17,0)</f>
        <v>-2.653</v>
      </c>
      <c r="M34" s="66">
        <f t="shared" si="4"/>
        <v>26</v>
      </c>
      <c r="N34" s="65">
        <f>VLOOKUP($A34,'Return Data'!$B$7:$R$1700,14,0)</f>
        <v>-1.2291000000000001</v>
      </c>
      <c r="O34" s="66">
        <f t="shared" si="5"/>
        <v>28</v>
      </c>
      <c r="P34" s="65">
        <f>VLOOKUP($A34,'Return Data'!$B$7:$R$1700,15,0)</f>
        <v>1.5749</v>
      </c>
      <c r="Q34" s="66">
        <f t="shared" si="6"/>
        <v>27</v>
      </c>
      <c r="R34" s="65">
        <f>VLOOKUP($A34,'Return Data'!$B$7:$R$1700,16,0)</f>
        <v>6.3658999999999999</v>
      </c>
      <c r="S34" s="67">
        <f t="shared" si="7"/>
        <v>27</v>
      </c>
    </row>
    <row r="35" spans="1:19" x14ac:dyDescent="0.3">
      <c r="A35" s="63" t="s">
        <v>1029</v>
      </c>
      <c r="B35" s="64">
        <f>VLOOKUP($A35,'Return Data'!$B$7:$R$1700,3,0)</f>
        <v>44015</v>
      </c>
      <c r="C35" s="65">
        <f>VLOOKUP($A35,'Return Data'!$B$7:$R$1700,4,0)</f>
        <v>10.31</v>
      </c>
      <c r="D35" s="65">
        <f>VLOOKUP($A35,'Return Data'!$B$7:$R$1700,10,0)</f>
        <v>29.360099999999999</v>
      </c>
      <c r="E35" s="66">
        <f t="shared" si="0"/>
        <v>6</v>
      </c>
      <c r="F35" s="65">
        <f>VLOOKUP($A35,'Return Data'!$B$7:$R$1700,11,0)</f>
        <v>-11.35</v>
      </c>
      <c r="G35" s="66">
        <f t="shared" si="1"/>
        <v>12</v>
      </c>
      <c r="H35" s="65">
        <f>VLOOKUP($A35,'Return Data'!$B$7:$R$1700,12,0)</f>
        <v>-4.8893000000000004</v>
      </c>
      <c r="I35" s="66">
        <f t="shared" si="2"/>
        <v>15</v>
      </c>
      <c r="J35" s="65">
        <f>VLOOKUP($A35,'Return Data'!$B$7:$R$1700,13,0)</f>
        <v>-8.6801999999999992</v>
      </c>
      <c r="K35" s="66">
        <f t="shared" si="3"/>
        <v>15</v>
      </c>
      <c r="L35" s="65">
        <f>VLOOKUP($A35,'Return Data'!$B$7:$R$1700,17,0)</f>
        <v>-0.52849999999999997</v>
      </c>
      <c r="M35" s="66">
        <f t="shared" si="4"/>
        <v>19</v>
      </c>
      <c r="N35" s="65">
        <f>VLOOKUP($A35,'Return Data'!$B$7:$R$1700,14,0)</f>
        <v>1.0892999999999999</v>
      </c>
      <c r="O35" s="66">
        <f t="shared" si="5"/>
        <v>23</v>
      </c>
      <c r="P35" s="65">
        <f>VLOOKUP($A35,'Return Data'!$B$7:$R$1700,15,0)</f>
        <v>0</v>
      </c>
      <c r="Q35" s="66">
        <f t="shared" si="6"/>
        <v>28</v>
      </c>
      <c r="R35" s="65">
        <f>VLOOKUP($A35,'Return Data'!$B$7:$R$1700,16,0)</f>
        <v>0.97450000000000003</v>
      </c>
      <c r="S35" s="67">
        <f t="shared" si="7"/>
        <v>28</v>
      </c>
    </row>
    <row r="36" spans="1:19" x14ac:dyDescent="0.3">
      <c r="A36" s="63" t="s">
        <v>1031</v>
      </c>
      <c r="B36" s="64">
        <f>VLOOKUP($A36,'Return Data'!$B$7:$R$1700,3,0)</f>
        <v>44015</v>
      </c>
      <c r="C36" s="65">
        <f>VLOOKUP($A36,'Return Data'!$B$7:$R$1700,4,0)</f>
        <v>54.4057909139892</v>
      </c>
      <c r="D36" s="65">
        <f>VLOOKUP($A36,'Return Data'!$B$7:$R$1700,10,0)</f>
        <v>28.693300000000001</v>
      </c>
      <c r="E36" s="66">
        <f t="shared" si="0"/>
        <v>12</v>
      </c>
      <c r="F36" s="65">
        <f>VLOOKUP($A36,'Return Data'!$B$7:$R$1700,11,0)</f>
        <v>-10.2212</v>
      </c>
      <c r="G36" s="66">
        <f t="shared" si="1"/>
        <v>8</v>
      </c>
      <c r="H36" s="65">
        <f>VLOOKUP($A36,'Return Data'!$B$7:$R$1700,12,0)</f>
        <v>-3.3534000000000002</v>
      </c>
      <c r="I36" s="66">
        <f t="shared" si="2"/>
        <v>6</v>
      </c>
      <c r="J36" s="65">
        <f>VLOOKUP($A36,'Return Data'!$B$7:$R$1700,13,0)</f>
        <v>-6.1875999999999998</v>
      </c>
      <c r="K36" s="66">
        <f t="shared" si="3"/>
        <v>9</v>
      </c>
      <c r="L36" s="65">
        <f>VLOOKUP($A36,'Return Data'!$B$7:$R$1700,17,0)</f>
        <v>-0.24440000000000001</v>
      </c>
      <c r="M36" s="66">
        <f t="shared" si="4"/>
        <v>18</v>
      </c>
      <c r="N36" s="65">
        <f>VLOOKUP($A36,'Return Data'!$B$7:$R$1700,14,0)</f>
        <v>3.6299000000000001</v>
      </c>
      <c r="O36" s="66">
        <f t="shared" si="5"/>
        <v>9</v>
      </c>
      <c r="P36" s="65">
        <f>VLOOKUP($A36,'Return Data'!$B$7:$R$1700,15,0)</f>
        <v>5.3733000000000004</v>
      </c>
      <c r="Q36" s="66">
        <f t="shared" si="6"/>
        <v>14</v>
      </c>
      <c r="R36" s="65">
        <f>VLOOKUP($A36,'Return Data'!$B$7:$R$1700,16,0)</f>
        <v>10.1229</v>
      </c>
      <c r="S36" s="67">
        <f t="shared" si="7"/>
        <v>14</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26.835955172413797</v>
      </c>
      <c r="E38" s="74"/>
      <c r="F38" s="75">
        <f>AVERAGE(F8:F36)</f>
        <v>-11.752855172413794</v>
      </c>
      <c r="G38" s="74"/>
      <c r="H38" s="75">
        <f>AVERAGE(H8:H36)</f>
        <v>-5.4530586206896547</v>
      </c>
      <c r="I38" s="74"/>
      <c r="J38" s="75">
        <f>AVERAGE(J8:J36)</f>
        <v>-8.466255172413792</v>
      </c>
      <c r="K38" s="74"/>
      <c r="L38" s="75">
        <f>AVERAGE(L8:L36)</f>
        <v>0.32852142857142835</v>
      </c>
      <c r="M38" s="74"/>
      <c r="N38" s="75">
        <f>AVERAGE(N8:N36)</f>
        <v>2.930157142857142</v>
      </c>
      <c r="O38" s="74"/>
      <c r="P38" s="75">
        <f>AVERAGE(P8:P36)</f>
        <v>5.383921428571429</v>
      </c>
      <c r="Q38" s="74"/>
      <c r="R38" s="75">
        <f>AVERAGE(R8:R36)</f>
        <v>9.5474758620689677</v>
      </c>
      <c r="S38" s="76"/>
    </row>
    <row r="39" spans="1:19" x14ac:dyDescent="0.3">
      <c r="A39" s="73" t="s">
        <v>28</v>
      </c>
      <c r="B39" s="74"/>
      <c r="C39" s="74"/>
      <c r="D39" s="75">
        <f>MIN(D8:D36)</f>
        <v>14.4259</v>
      </c>
      <c r="E39" s="74"/>
      <c r="F39" s="75">
        <f>MIN(F8:F36)</f>
        <v>-20.027699999999999</v>
      </c>
      <c r="G39" s="74"/>
      <c r="H39" s="75">
        <f>MIN(H8:H36)</f>
        <v>-13.1309</v>
      </c>
      <c r="I39" s="74"/>
      <c r="J39" s="75">
        <f>MIN(J8:J36)</f>
        <v>-20.031199999999998</v>
      </c>
      <c r="K39" s="74"/>
      <c r="L39" s="75">
        <f>MIN(L8:L36)</f>
        <v>-3.7985000000000002</v>
      </c>
      <c r="M39" s="74"/>
      <c r="N39" s="75">
        <f>MIN(N8:N36)</f>
        <v>-1.2291000000000001</v>
      </c>
      <c r="O39" s="74"/>
      <c r="P39" s="75">
        <f>MIN(P8:P36)</f>
        <v>0</v>
      </c>
      <c r="Q39" s="74"/>
      <c r="R39" s="75">
        <f>MIN(R8:R36)</f>
        <v>-2.5318000000000001</v>
      </c>
      <c r="S39" s="76"/>
    </row>
    <row r="40" spans="1:19" ht="15" thickBot="1" x14ac:dyDescent="0.35">
      <c r="A40" s="77" t="s">
        <v>29</v>
      </c>
      <c r="B40" s="78"/>
      <c r="C40" s="78"/>
      <c r="D40" s="79">
        <f>MAX(D8:D36)</f>
        <v>32.4206</v>
      </c>
      <c r="E40" s="78"/>
      <c r="F40" s="79">
        <f>MAX(F8:F36)</f>
        <v>-1.7482</v>
      </c>
      <c r="G40" s="78"/>
      <c r="H40" s="79">
        <f>MAX(H8:H36)</f>
        <v>2.6657000000000002</v>
      </c>
      <c r="I40" s="78"/>
      <c r="J40" s="79">
        <f>MAX(J8:J36)</f>
        <v>1.4265000000000001</v>
      </c>
      <c r="K40" s="78"/>
      <c r="L40" s="79">
        <f>MAX(L8:L36)</f>
        <v>6.5963000000000003</v>
      </c>
      <c r="M40" s="78"/>
      <c r="N40" s="79">
        <f>MAX(N8:N36)</f>
        <v>10.4611</v>
      </c>
      <c r="O40" s="78"/>
      <c r="P40" s="79">
        <f>MAX(P8:P36)</f>
        <v>9.5042000000000009</v>
      </c>
      <c r="Q40" s="78"/>
      <c r="R40" s="79">
        <f>MAX(R8:R36)</f>
        <v>14.1767</v>
      </c>
      <c r="S40" s="80"/>
    </row>
    <row r="41" spans="1:19" x14ac:dyDescent="0.3">
      <c r="A41" s="112" t="s">
        <v>433</v>
      </c>
    </row>
    <row r="42" spans="1:19" x14ac:dyDescent="0.3">
      <c r="A42" s="14" t="s">
        <v>340</v>
      </c>
    </row>
  </sheetData>
  <sheetProtection algorithmName="SHA-512" hashValue="uvES8ctuUd7aGin1XMmOqqlvLRuoZ/NvM5Ml1Fc+owDk2Zhqzh8JmsT8hf/pqx+UJI3GWpOyyybUS4nFNfEJug==" saltValue="1GcfSOKf2CxqQyhsJEL0P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1696</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667</v>
      </c>
      <c r="B8" s="64">
        <f>VLOOKUP($A8,'Return Data'!$B$7:$R$1700,3,0)</f>
        <v>44015</v>
      </c>
      <c r="C8" s="65">
        <f>VLOOKUP($A8,'Return Data'!$B$7:$R$1700,4,0)</f>
        <v>14.9582</v>
      </c>
      <c r="D8" s="65">
        <f>VLOOKUP($A8,'Return Data'!$B$7:$R$1700,9,0)</f>
        <v>28.298100000000002</v>
      </c>
      <c r="E8" s="66">
        <f t="shared" ref="E8:E31" si="0">RANK(D8,D$8:D$31,0)</f>
        <v>2</v>
      </c>
      <c r="F8" s="65">
        <f>VLOOKUP($A8,'Return Data'!$B$7:$R$1700,10,0)</f>
        <v>6.5682</v>
      </c>
      <c r="G8" s="66">
        <f t="shared" ref="G8:G31" si="1">RANK(F8,F$8:F$31,0)</f>
        <v>11</v>
      </c>
      <c r="H8" s="65">
        <f>VLOOKUP($A8,'Return Data'!$B$7:$R$1700,11,0)</f>
        <v>7.3756000000000004</v>
      </c>
      <c r="I8" s="66">
        <f t="shared" ref="I8:I23" si="2">RANK(H8,H$8:H$31,0)</f>
        <v>7</v>
      </c>
      <c r="J8" s="65">
        <f>VLOOKUP($A8,'Return Data'!$B$7:$R$1700,12,0)</f>
        <v>1.2323</v>
      </c>
      <c r="K8" s="66">
        <f>RANK(J8,J$8:J$31,0)</f>
        <v>11</v>
      </c>
      <c r="L8" s="65">
        <f>VLOOKUP($A8,'Return Data'!$B$7:$R$1700,13,0)</f>
        <v>3.9781</v>
      </c>
      <c r="M8" s="66">
        <f>RANK(L8,L$8:L$31,0)</f>
        <v>9</v>
      </c>
      <c r="N8" s="65">
        <f>VLOOKUP($A8,'Return Data'!$B$7:$R$1700,17,0)</f>
        <v>5.3788999999999998</v>
      </c>
      <c r="O8" s="66">
        <f>RANK(N8,N$8:N$31,0)</f>
        <v>7</v>
      </c>
      <c r="P8" s="65">
        <f>VLOOKUP($A8,'Return Data'!$B$7:$R$1700,14,0)</f>
        <v>5.9786000000000001</v>
      </c>
      <c r="Q8" s="66">
        <f>RANK(P8,P$8:P$31,0)</f>
        <v>7</v>
      </c>
      <c r="R8" s="65">
        <f>VLOOKUP($A8,'Return Data'!$B$7:$R$1700,16,0)</f>
        <v>8.0092999999999996</v>
      </c>
      <c r="S8" s="67">
        <f t="shared" ref="S8:S31" si="3">RANK(R8,R$8:R$31,0)</f>
        <v>8</v>
      </c>
    </row>
    <row r="9" spans="1:19" x14ac:dyDescent="0.3">
      <c r="A9" s="82" t="s">
        <v>669</v>
      </c>
      <c r="B9" s="64">
        <f>VLOOKUP($A9,'Return Data'!$B$7:$R$1700,3,0)</f>
        <v>44015</v>
      </c>
      <c r="C9" s="65">
        <f>VLOOKUP($A9,'Return Data'!$B$7:$R$1700,4,0)</f>
        <v>0.41570000000000001</v>
      </c>
      <c r="D9" s="65">
        <f>VLOOKUP($A9,'Return Data'!$B$7:$R$1700,9,0)</f>
        <v>0</v>
      </c>
      <c r="E9" s="66">
        <f t="shared" si="0"/>
        <v>22</v>
      </c>
      <c r="F9" s="65">
        <f>VLOOKUP($A9,'Return Data'!$B$7:$R$1700,10,0)</f>
        <v>-16.558299999999999</v>
      </c>
      <c r="G9" s="66">
        <f t="shared" si="1"/>
        <v>21</v>
      </c>
      <c r="H9" s="65">
        <f>VLOOKUP($A9,'Return Data'!$B$7:$R$1700,11,0)</f>
        <v>-49.492400000000004</v>
      </c>
      <c r="I9" s="66">
        <f t="shared" si="2"/>
        <v>21</v>
      </c>
      <c r="J9" s="65"/>
      <c r="K9" s="66"/>
      <c r="L9" s="65"/>
      <c r="M9" s="66"/>
      <c r="N9" s="65"/>
      <c r="O9" s="66"/>
      <c r="P9" s="65"/>
      <c r="Q9" s="66"/>
      <c r="R9" s="65">
        <f>VLOOKUP($A9,'Return Data'!$B$7:$R$1700,16,0)</f>
        <v>-39.529200000000003</v>
      </c>
      <c r="S9" s="67">
        <f t="shared" si="3"/>
        <v>24</v>
      </c>
    </row>
    <row r="10" spans="1:19" x14ac:dyDescent="0.3">
      <c r="A10" s="82" t="s">
        <v>671</v>
      </c>
      <c r="B10" s="64">
        <f>VLOOKUP($A10,'Return Data'!$B$7:$R$1700,3,0)</f>
        <v>44015</v>
      </c>
      <c r="C10" s="65">
        <f>VLOOKUP($A10,'Return Data'!$B$7:$R$1700,4,0)</f>
        <v>16.4787</v>
      </c>
      <c r="D10" s="65">
        <f>VLOOKUP($A10,'Return Data'!$B$7:$R$1700,9,0)</f>
        <v>16.038399999999999</v>
      </c>
      <c r="E10" s="66">
        <f t="shared" si="0"/>
        <v>13</v>
      </c>
      <c r="F10" s="65">
        <f>VLOOKUP($A10,'Return Data'!$B$7:$R$1700,10,0)</f>
        <v>6.5782999999999996</v>
      </c>
      <c r="G10" s="66">
        <f t="shared" si="1"/>
        <v>10</v>
      </c>
      <c r="H10" s="65">
        <f>VLOOKUP($A10,'Return Data'!$B$7:$R$1700,11,0)</f>
        <v>8.0668000000000006</v>
      </c>
      <c r="I10" s="66">
        <f t="shared" si="2"/>
        <v>5</v>
      </c>
      <c r="J10" s="65">
        <f>VLOOKUP($A10,'Return Data'!$B$7:$R$1700,12,0)</f>
        <v>9.0002999999999993</v>
      </c>
      <c r="K10" s="66">
        <f t="shared" ref="K10:K23" si="4">RANK(J10,J$8:J$31,0)</f>
        <v>4</v>
      </c>
      <c r="L10" s="65">
        <f>VLOOKUP($A10,'Return Data'!$B$7:$R$1700,13,0)</f>
        <v>9.2830999999999992</v>
      </c>
      <c r="M10" s="66">
        <f t="shared" ref="M10:M23" si="5">RANK(L10,L$8:L$31,0)</f>
        <v>5</v>
      </c>
      <c r="N10" s="65">
        <f>VLOOKUP($A10,'Return Data'!$B$7:$R$1700,17,0)</f>
        <v>7.0895000000000001</v>
      </c>
      <c r="O10" s="66">
        <f t="shared" ref="O10:O21" si="6">RANK(N10,N$8:N$31,0)</f>
        <v>6</v>
      </c>
      <c r="P10" s="65">
        <f>VLOOKUP($A10,'Return Data'!$B$7:$R$1700,14,0)</f>
        <v>6.8642000000000003</v>
      </c>
      <c r="Q10" s="66">
        <f t="shared" ref="Q10:Q21" si="7">RANK(P10,P$8:P$31,0)</f>
        <v>6</v>
      </c>
      <c r="R10" s="65">
        <f>VLOOKUP($A10,'Return Data'!$B$7:$R$1700,16,0)</f>
        <v>8.7225999999999999</v>
      </c>
      <c r="S10" s="67">
        <f t="shared" si="3"/>
        <v>6</v>
      </c>
    </row>
    <row r="11" spans="1:19" x14ac:dyDescent="0.3">
      <c r="A11" s="82" t="s">
        <v>675</v>
      </c>
      <c r="B11" s="64">
        <f>VLOOKUP($A11,'Return Data'!$B$7:$R$1700,3,0)</f>
        <v>44015</v>
      </c>
      <c r="C11" s="65">
        <f>VLOOKUP($A11,'Return Data'!$B$7:$R$1700,4,0)</f>
        <v>14.532400000000001</v>
      </c>
      <c r="D11" s="65">
        <f>VLOOKUP($A11,'Return Data'!$B$7:$R$1700,9,0)</f>
        <v>25.5061</v>
      </c>
      <c r="E11" s="66">
        <f t="shared" si="0"/>
        <v>4</v>
      </c>
      <c r="F11" s="65">
        <f>VLOOKUP($A11,'Return Data'!$B$7:$R$1700,10,0)</f>
        <v>-12.192500000000001</v>
      </c>
      <c r="G11" s="66">
        <f t="shared" si="1"/>
        <v>19</v>
      </c>
      <c r="H11" s="65">
        <f>VLOOKUP($A11,'Return Data'!$B$7:$R$1700,11,0)</f>
        <v>-7.8346</v>
      </c>
      <c r="I11" s="66">
        <f t="shared" si="2"/>
        <v>15</v>
      </c>
      <c r="J11" s="65">
        <f>VLOOKUP($A11,'Return Data'!$B$7:$R$1700,12,0)</f>
        <v>-3.7808000000000002</v>
      </c>
      <c r="K11" s="66">
        <f t="shared" si="4"/>
        <v>14</v>
      </c>
      <c r="L11" s="65">
        <f>VLOOKUP($A11,'Return Data'!$B$7:$R$1700,13,0)</f>
        <v>-1.903</v>
      </c>
      <c r="M11" s="66">
        <f t="shared" si="5"/>
        <v>15</v>
      </c>
      <c r="N11" s="65">
        <f>VLOOKUP($A11,'Return Data'!$B$7:$R$1700,17,0)</f>
        <v>1.4633</v>
      </c>
      <c r="O11" s="66">
        <f t="shared" si="6"/>
        <v>11</v>
      </c>
      <c r="P11" s="65">
        <f>VLOOKUP($A11,'Return Data'!$B$7:$R$1700,14,0)</f>
        <v>3.2252000000000001</v>
      </c>
      <c r="Q11" s="66">
        <f t="shared" si="7"/>
        <v>11</v>
      </c>
      <c r="R11" s="65">
        <f>VLOOKUP($A11,'Return Data'!$B$7:$R$1700,16,0)</f>
        <v>7.1039000000000003</v>
      </c>
      <c r="S11" s="67">
        <f t="shared" si="3"/>
        <v>11</v>
      </c>
    </row>
    <row r="12" spans="1:19" x14ac:dyDescent="0.3">
      <c r="A12" s="82" t="s">
        <v>677</v>
      </c>
      <c r="B12" s="64">
        <f>VLOOKUP($A12,'Return Data'!$B$7:$R$1700,3,0)</f>
        <v>44015</v>
      </c>
      <c r="C12" s="65">
        <f>VLOOKUP($A12,'Return Data'!$B$7:$R$1700,4,0)</f>
        <v>3.7597</v>
      </c>
      <c r="D12" s="65">
        <f>VLOOKUP($A12,'Return Data'!$B$7:$R$1700,9,0)</f>
        <v>10.707700000000001</v>
      </c>
      <c r="E12" s="66">
        <f t="shared" si="0"/>
        <v>18</v>
      </c>
      <c r="F12" s="65">
        <f>VLOOKUP($A12,'Return Data'!$B$7:$R$1700,10,0)</f>
        <v>-203.8107</v>
      </c>
      <c r="G12" s="66">
        <f t="shared" si="1"/>
        <v>24</v>
      </c>
      <c r="H12" s="65">
        <f>VLOOKUP($A12,'Return Data'!$B$7:$R$1700,11,0)</f>
        <v>-95.7988</v>
      </c>
      <c r="I12" s="66">
        <f t="shared" si="2"/>
        <v>22</v>
      </c>
      <c r="J12" s="65">
        <f>VLOOKUP($A12,'Return Data'!$B$7:$R$1700,12,0)</f>
        <v>-61.839100000000002</v>
      </c>
      <c r="K12" s="66">
        <f t="shared" si="4"/>
        <v>21</v>
      </c>
      <c r="L12" s="65">
        <f>VLOOKUP($A12,'Return Data'!$B$7:$R$1700,13,0)</f>
        <v>-46.6999</v>
      </c>
      <c r="M12" s="66">
        <f t="shared" si="5"/>
        <v>20</v>
      </c>
      <c r="N12" s="65">
        <f>VLOOKUP($A12,'Return Data'!$B$7:$R$1700,17,0)</f>
        <v>-47.390599999999999</v>
      </c>
      <c r="O12" s="66">
        <f t="shared" si="6"/>
        <v>19</v>
      </c>
      <c r="P12" s="65">
        <f>VLOOKUP($A12,'Return Data'!$B$7:$R$1700,14,0)</f>
        <v>-33.2134</v>
      </c>
      <c r="Q12" s="66">
        <f t="shared" si="7"/>
        <v>19</v>
      </c>
      <c r="R12" s="65">
        <f>VLOOKUP($A12,'Return Data'!$B$7:$R$1700,16,0)</f>
        <v>-16.7087</v>
      </c>
      <c r="S12" s="67">
        <f t="shared" si="3"/>
        <v>21</v>
      </c>
    </row>
    <row r="13" spans="1:19" x14ac:dyDescent="0.3">
      <c r="A13" s="82" t="s">
        <v>679</v>
      </c>
      <c r="B13" s="64">
        <f>VLOOKUP($A13,'Return Data'!$B$7:$R$1700,3,0)</f>
        <v>44015</v>
      </c>
      <c r="C13" s="65">
        <f>VLOOKUP($A13,'Return Data'!$B$7:$R$1700,4,0)</f>
        <v>30.286000000000001</v>
      </c>
      <c r="D13" s="65">
        <f>VLOOKUP($A13,'Return Data'!$B$7:$R$1700,9,0)</f>
        <v>11.6112</v>
      </c>
      <c r="E13" s="66">
        <f t="shared" si="0"/>
        <v>15</v>
      </c>
      <c r="F13" s="65">
        <f>VLOOKUP($A13,'Return Data'!$B$7:$R$1700,10,0)</f>
        <v>-3.6678000000000002</v>
      </c>
      <c r="G13" s="66">
        <f t="shared" si="1"/>
        <v>18</v>
      </c>
      <c r="H13" s="65">
        <f>VLOOKUP($A13,'Return Data'!$B$7:$R$1700,11,0)</f>
        <v>2.3616999999999999</v>
      </c>
      <c r="I13" s="66">
        <f t="shared" si="2"/>
        <v>11</v>
      </c>
      <c r="J13" s="65">
        <f>VLOOKUP($A13,'Return Data'!$B$7:$R$1700,12,0)</f>
        <v>4.5731000000000002</v>
      </c>
      <c r="K13" s="66">
        <f t="shared" si="4"/>
        <v>10</v>
      </c>
      <c r="L13" s="65">
        <f>VLOOKUP($A13,'Return Data'!$B$7:$R$1700,13,0)</f>
        <v>3.9740000000000002</v>
      </c>
      <c r="M13" s="66">
        <f t="shared" si="5"/>
        <v>10</v>
      </c>
      <c r="N13" s="65">
        <f>VLOOKUP($A13,'Return Data'!$B$7:$R$1700,17,0)</f>
        <v>1.0584</v>
      </c>
      <c r="O13" s="66">
        <f t="shared" si="6"/>
        <v>12</v>
      </c>
      <c r="P13" s="65">
        <f>VLOOKUP($A13,'Return Data'!$B$7:$R$1700,14,0)</f>
        <v>2.5057999999999998</v>
      </c>
      <c r="Q13" s="66">
        <f t="shared" si="7"/>
        <v>15</v>
      </c>
      <c r="R13" s="65">
        <f>VLOOKUP($A13,'Return Data'!$B$7:$R$1700,16,0)</f>
        <v>7.0186999999999999</v>
      </c>
      <c r="S13" s="67">
        <f t="shared" si="3"/>
        <v>13</v>
      </c>
    </row>
    <row r="14" spans="1:19" x14ac:dyDescent="0.3">
      <c r="A14" s="82" t="s">
        <v>682</v>
      </c>
      <c r="B14" s="64">
        <f>VLOOKUP($A14,'Return Data'!$B$7:$R$1700,3,0)</f>
        <v>44015</v>
      </c>
      <c r="C14" s="65">
        <f>VLOOKUP($A14,'Return Data'!$B$7:$R$1700,4,0)</f>
        <v>19.819600000000001</v>
      </c>
      <c r="D14" s="65">
        <f>VLOOKUP($A14,'Return Data'!$B$7:$R$1700,9,0)</f>
        <v>18.446100000000001</v>
      </c>
      <c r="E14" s="66">
        <f t="shared" si="0"/>
        <v>10</v>
      </c>
      <c r="F14" s="65">
        <f>VLOOKUP($A14,'Return Data'!$B$7:$R$1700,10,0)</f>
        <v>0.34839999999999999</v>
      </c>
      <c r="G14" s="66">
        <f t="shared" si="1"/>
        <v>15</v>
      </c>
      <c r="H14" s="65">
        <f>VLOOKUP($A14,'Return Data'!$B$7:$R$1700,11,0)</f>
        <v>-12.725300000000001</v>
      </c>
      <c r="I14" s="66">
        <f t="shared" si="2"/>
        <v>17</v>
      </c>
      <c r="J14" s="65">
        <f>VLOOKUP($A14,'Return Data'!$B$7:$R$1700,12,0)</f>
        <v>-7.1497999999999999</v>
      </c>
      <c r="K14" s="66">
        <f t="shared" si="4"/>
        <v>16</v>
      </c>
      <c r="L14" s="65">
        <f>VLOOKUP($A14,'Return Data'!$B$7:$R$1700,13,0)</f>
        <v>-3.7664</v>
      </c>
      <c r="M14" s="66">
        <f t="shared" si="5"/>
        <v>16</v>
      </c>
      <c r="N14" s="65">
        <f>VLOOKUP($A14,'Return Data'!$B$7:$R$1700,17,0)</f>
        <v>1.9541999999999999</v>
      </c>
      <c r="O14" s="66">
        <f t="shared" si="6"/>
        <v>9</v>
      </c>
      <c r="P14" s="65">
        <f>VLOOKUP($A14,'Return Data'!$B$7:$R$1700,14,0)</f>
        <v>3.7149000000000001</v>
      </c>
      <c r="Q14" s="66">
        <f t="shared" si="7"/>
        <v>8</v>
      </c>
      <c r="R14" s="65">
        <f>VLOOKUP($A14,'Return Data'!$B$7:$R$1700,16,0)</f>
        <v>7.7443999999999997</v>
      </c>
      <c r="S14" s="67">
        <f t="shared" si="3"/>
        <v>10</v>
      </c>
    </row>
    <row r="15" spans="1:19" x14ac:dyDescent="0.3">
      <c r="A15" s="82" t="s">
        <v>690</v>
      </c>
      <c r="B15" s="64">
        <f>VLOOKUP($A15,'Return Data'!$B$7:$R$1700,3,0)</f>
        <v>44015</v>
      </c>
      <c r="C15" s="65">
        <f>VLOOKUP($A15,'Return Data'!$B$7:$R$1700,4,0)</f>
        <v>17.808199999999999</v>
      </c>
      <c r="D15" s="65">
        <f>VLOOKUP($A15,'Return Data'!$B$7:$R$1700,9,0)</f>
        <v>31.095600000000001</v>
      </c>
      <c r="E15" s="66">
        <f t="shared" si="0"/>
        <v>1</v>
      </c>
      <c r="F15" s="65">
        <f>VLOOKUP($A15,'Return Data'!$B$7:$R$1700,10,0)</f>
        <v>8.6631999999999998</v>
      </c>
      <c r="G15" s="66">
        <f t="shared" si="1"/>
        <v>7</v>
      </c>
      <c r="H15" s="65">
        <f>VLOOKUP($A15,'Return Data'!$B$7:$R$1700,11,0)</f>
        <v>9.2233999999999998</v>
      </c>
      <c r="I15" s="66">
        <f t="shared" si="2"/>
        <v>4</v>
      </c>
      <c r="J15" s="65">
        <f>VLOOKUP($A15,'Return Data'!$B$7:$R$1700,12,0)</f>
        <v>9.6706000000000003</v>
      </c>
      <c r="K15" s="66">
        <f t="shared" si="4"/>
        <v>3</v>
      </c>
      <c r="L15" s="65">
        <f>VLOOKUP($A15,'Return Data'!$B$7:$R$1700,13,0)</f>
        <v>9.6677</v>
      </c>
      <c r="M15" s="66">
        <f t="shared" si="5"/>
        <v>3</v>
      </c>
      <c r="N15" s="65">
        <f>VLOOKUP($A15,'Return Data'!$B$7:$R$1700,17,0)</f>
        <v>9.0390999999999995</v>
      </c>
      <c r="O15" s="66">
        <f t="shared" si="6"/>
        <v>2</v>
      </c>
      <c r="P15" s="65">
        <f>VLOOKUP($A15,'Return Data'!$B$7:$R$1700,14,0)</f>
        <v>7.7485999999999997</v>
      </c>
      <c r="Q15" s="66">
        <f t="shared" si="7"/>
        <v>3</v>
      </c>
      <c r="R15" s="65">
        <f>VLOOKUP($A15,'Return Data'!$B$7:$R$1700,16,0)</f>
        <v>9.6254000000000008</v>
      </c>
      <c r="S15" s="67">
        <f t="shared" si="3"/>
        <v>1</v>
      </c>
    </row>
    <row r="16" spans="1:19" x14ac:dyDescent="0.3">
      <c r="A16" s="82" t="s">
        <v>692</v>
      </c>
      <c r="B16" s="64">
        <f>VLOOKUP($A16,'Return Data'!$B$7:$R$1700,3,0)</f>
        <v>44015</v>
      </c>
      <c r="C16" s="65">
        <f>VLOOKUP($A16,'Return Data'!$B$7:$R$1700,4,0)</f>
        <v>23.722200000000001</v>
      </c>
      <c r="D16" s="65">
        <f>VLOOKUP($A16,'Return Data'!$B$7:$R$1700,9,0)</f>
        <v>21.2121</v>
      </c>
      <c r="E16" s="66">
        <f t="shared" si="0"/>
        <v>7</v>
      </c>
      <c r="F16" s="65">
        <f>VLOOKUP($A16,'Return Data'!$B$7:$R$1700,10,0)</f>
        <v>9.8553999999999995</v>
      </c>
      <c r="G16" s="66">
        <f t="shared" si="1"/>
        <v>5</v>
      </c>
      <c r="H16" s="65">
        <f>VLOOKUP($A16,'Return Data'!$B$7:$R$1700,11,0)</f>
        <v>9.5315999999999992</v>
      </c>
      <c r="I16" s="66">
        <f t="shared" si="2"/>
        <v>2</v>
      </c>
      <c r="J16" s="65">
        <f>VLOOKUP($A16,'Return Data'!$B$7:$R$1700,12,0)</f>
        <v>10.513</v>
      </c>
      <c r="K16" s="66">
        <f t="shared" si="4"/>
        <v>1</v>
      </c>
      <c r="L16" s="65">
        <f>VLOOKUP($A16,'Return Data'!$B$7:$R$1700,13,0)</f>
        <v>10.5671</v>
      </c>
      <c r="M16" s="66">
        <f t="shared" si="5"/>
        <v>1</v>
      </c>
      <c r="N16" s="65">
        <f>VLOOKUP($A16,'Return Data'!$B$7:$R$1700,17,0)</f>
        <v>9.6203000000000003</v>
      </c>
      <c r="O16" s="66">
        <f t="shared" si="6"/>
        <v>1</v>
      </c>
      <c r="P16" s="65">
        <f>VLOOKUP($A16,'Return Data'!$B$7:$R$1700,14,0)</f>
        <v>8.6890999999999998</v>
      </c>
      <c r="Q16" s="66">
        <f t="shared" si="7"/>
        <v>1</v>
      </c>
      <c r="R16" s="65">
        <f>VLOOKUP($A16,'Return Data'!$B$7:$R$1700,16,0)</f>
        <v>9.5142000000000007</v>
      </c>
      <c r="S16" s="67">
        <f t="shared" si="3"/>
        <v>2</v>
      </c>
    </row>
    <row r="17" spans="1:19" x14ac:dyDescent="0.3">
      <c r="A17" s="82" t="s">
        <v>694</v>
      </c>
      <c r="B17" s="64">
        <f>VLOOKUP($A17,'Return Data'!$B$7:$R$1700,3,0)</f>
        <v>44015</v>
      </c>
      <c r="C17" s="65">
        <f>VLOOKUP($A17,'Return Data'!$B$7:$R$1700,4,0)</f>
        <v>13.043100000000001</v>
      </c>
      <c r="D17" s="65">
        <f>VLOOKUP($A17,'Return Data'!$B$7:$R$1700,9,0)</f>
        <v>26.438300000000002</v>
      </c>
      <c r="E17" s="66">
        <f t="shared" si="0"/>
        <v>3</v>
      </c>
      <c r="F17" s="65">
        <f>VLOOKUP($A17,'Return Data'!$B$7:$R$1700,10,0)</f>
        <v>11.8668</v>
      </c>
      <c r="G17" s="66">
        <f t="shared" si="1"/>
        <v>2</v>
      </c>
      <c r="H17" s="65">
        <f>VLOOKUP($A17,'Return Data'!$B$7:$R$1700,11,0)</f>
        <v>-17.459599999999998</v>
      </c>
      <c r="I17" s="66">
        <f t="shared" si="2"/>
        <v>18</v>
      </c>
      <c r="J17" s="65">
        <f>VLOOKUP($A17,'Return Data'!$B$7:$R$1700,12,0)</f>
        <v>-14.6762</v>
      </c>
      <c r="K17" s="66">
        <f t="shared" si="4"/>
        <v>18</v>
      </c>
      <c r="L17" s="65">
        <f>VLOOKUP($A17,'Return Data'!$B$7:$R$1700,13,0)</f>
        <v>-9.6605000000000008</v>
      </c>
      <c r="M17" s="66">
        <f t="shared" si="5"/>
        <v>18</v>
      </c>
      <c r="N17" s="65">
        <f>VLOOKUP($A17,'Return Data'!$B$7:$R$1700,17,0)</f>
        <v>-4.9946999999999999</v>
      </c>
      <c r="O17" s="66">
        <f t="shared" si="6"/>
        <v>17</v>
      </c>
      <c r="P17" s="65">
        <f>VLOOKUP($A17,'Return Data'!$B$7:$R$1700,14,0)</f>
        <v>-1.2544</v>
      </c>
      <c r="Q17" s="66">
        <f t="shared" si="7"/>
        <v>17</v>
      </c>
      <c r="R17" s="65">
        <f>VLOOKUP($A17,'Return Data'!$B$7:$R$1700,16,0)</f>
        <v>4.2797000000000001</v>
      </c>
      <c r="S17" s="67">
        <f t="shared" si="3"/>
        <v>19</v>
      </c>
    </row>
    <row r="18" spans="1:19" x14ac:dyDescent="0.3">
      <c r="A18" s="82" t="s">
        <v>695</v>
      </c>
      <c r="B18" s="64">
        <f>VLOOKUP($A18,'Return Data'!$B$7:$R$1700,3,0)</f>
        <v>44015</v>
      </c>
      <c r="C18" s="65">
        <f>VLOOKUP($A18,'Return Data'!$B$7:$R$1700,4,0)</f>
        <v>12.932600000000001</v>
      </c>
      <c r="D18" s="65">
        <f>VLOOKUP($A18,'Return Data'!$B$7:$R$1700,9,0)</f>
        <v>20.3643</v>
      </c>
      <c r="E18" s="66">
        <f t="shared" si="0"/>
        <v>9</v>
      </c>
      <c r="F18" s="65">
        <f>VLOOKUP($A18,'Return Data'!$B$7:$R$1700,10,0)</f>
        <v>6.9669999999999996</v>
      </c>
      <c r="G18" s="66">
        <f t="shared" si="1"/>
        <v>9</v>
      </c>
      <c r="H18" s="65">
        <f>VLOOKUP($A18,'Return Data'!$B$7:$R$1700,11,0)</f>
        <v>7.5415999999999999</v>
      </c>
      <c r="I18" s="66">
        <f t="shared" si="2"/>
        <v>6</v>
      </c>
      <c r="J18" s="65">
        <f>VLOOKUP($A18,'Return Data'!$B$7:$R$1700,12,0)</f>
        <v>8.4847000000000001</v>
      </c>
      <c r="K18" s="66">
        <f t="shared" si="4"/>
        <v>6</v>
      </c>
      <c r="L18" s="65">
        <f>VLOOKUP($A18,'Return Data'!$B$7:$R$1700,13,0)</f>
        <v>9.0429999999999993</v>
      </c>
      <c r="M18" s="66">
        <f t="shared" si="5"/>
        <v>6</v>
      </c>
      <c r="N18" s="65">
        <f>VLOOKUP($A18,'Return Data'!$B$7:$R$1700,17,0)</f>
        <v>8.9832000000000001</v>
      </c>
      <c r="O18" s="66">
        <f t="shared" si="6"/>
        <v>3</v>
      </c>
      <c r="P18" s="65">
        <f>VLOOKUP($A18,'Return Data'!$B$7:$R$1700,14,0)</f>
        <v>7.7525000000000004</v>
      </c>
      <c r="Q18" s="66">
        <f t="shared" si="7"/>
        <v>2</v>
      </c>
      <c r="R18" s="65">
        <f>VLOOKUP($A18,'Return Data'!$B$7:$R$1700,16,0)</f>
        <v>8.0113000000000003</v>
      </c>
      <c r="S18" s="67">
        <f t="shared" si="3"/>
        <v>7</v>
      </c>
    </row>
    <row r="19" spans="1:19" x14ac:dyDescent="0.3">
      <c r="A19" s="82" t="s">
        <v>698</v>
      </c>
      <c r="B19" s="64">
        <f>VLOOKUP($A19,'Return Data'!$B$7:$R$1700,3,0)</f>
        <v>44015</v>
      </c>
      <c r="C19" s="65">
        <f>VLOOKUP($A19,'Return Data'!$B$7:$R$1700,4,0)</f>
        <v>1475.5364</v>
      </c>
      <c r="D19" s="65">
        <f>VLOOKUP($A19,'Return Data'!$B$7:$R$1700,9,0)</f>
        <v>20.734100000000002</v>
      </c>
      <c r="E19" s="66">
        <f t="shared" si="0"/>
        <v>8</v>
      </c>
      <c r="F19" s="65">
        <f>VLOOKUP($A19,'Return Data'!$B$7:$R$1700,10,0)</f>
        <v>15.759499999999999</v>
      </c>
      <c r="G19" s="66">
        <f t="shared" si="1"/>
        <v>1</v>
      </c>
      <c r="H19" s="65">
        <f>VLOOKUP($A19,'Return Data'!$B$7:$R$1700,11,0)</f>
        <v>11.4024</v>
      </c>
      <c r="I19" s="66">
        <f t="shared" si="2"/>
        <v>1</v>
      </c>
      <c r="J19" s="65">
        <f>VLOOKUP($A19,'Return Data'!$B$7:$R$1700,12,0)</f>
        <v>10.1775</v>
      </c>
      <c r="K19" s="66">
        <f t="shared" si="4"/>
        <v>2</v>
      </c>
      <c r="L19" s="65">
        <f>VLOOKUP($A19,'Return Data'!$B$7:$R$1700,13,0)</f>
        <v>10.234</v>
      </c>
      <c r="M19" s="66">
        <f t="shared" si="5"/>
        <v>2</v>
      </c>
      <c r="N19" s="65">
        <f>VLOOKUP($A19,'Return Data'!$B$7:$R$1700,17,0)</f>
        <v>1.954</v>
      </c>
      <c r="O19" s="66">
        <f t="shared" si="6"/>
        <v>10</v>
      </c>
      <c r="P19" s="65">
        <f>VLOOKUP($A19,'Return Data'!$B$7:$R$1700,14,0)</f>
        <v>3.4323999999999999</v>
      </c>
      <c r="Q19" s="66">
        <f t="shared" si="7"/>
        <v>10</v>
      </c>
      <c r="R19" s="65">
        <f>VLOOKUP($A19,'Return Data'!$B$7:$R$1700,16,0)</f>
        <v>6.8968999999999996</v>
      </c>
      <c r="S19" s="67">
        <f t="shared" si="3"/>
        <v>14</v>
      </c>
    </row>
    <row r="20" spans="1:19" x14ac:dyDescent="0.3">
      <c r="A20" s="82" t="s">
        <v>700</v>
      </c>
      <c r="B20" s="64">
        <f>VLOOKUP($A20,'Return Data'!$B$7:$R$1700,3,0)</f>
        <v>44015</v>
      </c>
      <c r="C20" s="65">
        <f>VLOOKUP($A20,'Return Data'!$B$7:$R$1700,4,0)</f>
        <v>23.755099999999999</v>
      </c>
      <c r="D20" s="65">
        <f>VLOOKUP($A20,'Return Data'!$B$7:$R$1700,9,0)</f>
        <v>22.397500000000001</v>
      </c>
      <c r="E20" s="66">
        <f t="shared" si="0"/>
        <v>6</v>
      </c>
      <c r="F20" s="65">
        <f>VLOOKUP($A20,'Return Data'!$B$7:$R$1700,10,0)</f>
        <v>5.2030000000000003</v>
      </c>
      <c r="G20" s="66">
        <f t="shared" si="1"/>
        <v>13</v>
      </c>
      <c r="H20" s="65">
        <f>VLOOKUP($A20,'Return Data'!$B$7:$R$1700,11,0)</f>
        <v>4.6313000000000004</v>
      </c>
      <c r="I20" s="66">
        <f t="shared" si="2"/>
        <v>10</v>
      </c>
      <c r="J20" s="65">
        <f>VLOOKUP($A20,'Return Data'!$B$7:$R$1700,12,0)</f>
        <v>6.8792</v>
      </c>
      <c r="K20" s="66">
        <f t="shared" si="4"/>
        <v>9</v>
      </c>
      <c r="L20" s="65">
        <f>VLOOKUP($A20,'Return Data'!$B$7:$R$1700,13,0)</f>
        <v>8.1044</v>
      </c>
      <c r="M20" s="66">
        <f t="shared" si="5"/>
        <v>7</v>
      </c>
      <c r="N20" s="65">
        <f>VLOOKUP($A20,'Return Data'!$B$7:$R$1700,17,0)</f>
        <v>8.2842000000000002</v>
      </c>
      <c r="O20" s="66">
        <f t="shared" si="6"/>
        <v>4</v>
      </c>
      <c r="P20" s="65">
        <f>VLOOKUP($A20,'Return Data'!$B$7:$R$1700,14,0)</f>
        <v>7.6436999999999999</v>
      </c>
      <c r="Q20" s="66">
        <f t="shared" si="7"/>
        <v>4</v>
      </c>
      <c r="R20" s="65">
        <f>VLOOKUP($A20,'Return Data'!$B$7:$R$1700,16,0)</f>
        <v>9.2011000000000003</v>
      </c>
      <c r="S20" s="67">
        <f t="shared" si="3"/>
        <v>5</v>
      </c>
    </row>
    <row r="21" spans="1:19" x14ac:dyDescent="0.3">
      <c r="A21" s="82" t="s">
        <v>702</v>
      </c>
      <c r="B21" s="64">
        <f>VLOOKUP($A21,'Return Data'!$B$7:$R$1700,3,0)</f>
        <v>44015</v>
      </c>
      <c r="C21" s="65">
        <f>VLOOKUP($A21,'Return Data'!$B$7:$R$1700,4,0)</f>
        <v>21.533799999999999</v>
      </c>
      <c r="D21" s="65">
        <f>VLOOKUP($A21,'Return Data'!$B$7:$R$1700,9,0)</f>
        <v>12.6853</v>
      </c>
      <c r="E21" s="66">
        <f t="shared" si="0"/>
        <v>14</v>
      </c>
      <c r="F21" s="65">
        <f>VLOOKUP($A21,'Return Data'!$B$7:$R$1700,10,0)</f>
        <v>-15.938499999999999</v>
      </c>
      <c r="G21" s="66">
        <f t="shared" si="1"/>
        <v>20</v>
      </c>
      <c r="H21" s="65">
        <f>VLOOKUP($A21,'Return Data'!$B$7:$R$1700,11,0)</f>
        <v>-3.4893999999999998</v>
      </c>
      <c r="I21" s="66">
        <f t="shared" si="2"/>
        <v>13</v>
      </c>
      <c r="J21" s="65">
        <f>VLOOKUP($A21,'Return Data'!$B$7:$R$1700,12,0)</f>
        <v>0.14860000000000001</v>
      </c>
      <c r="K21" s="66">
        <f t="shared" si="4"/>
        <v>12</v>
      </c>
      <c r="L21" s="65">
        <f>VLOOKUP($A21,'Return Data'!$B$7:$R$1700,13,0)</f>
        <v>-0.10589999999999999</v>
      </c>
      <c r="M21" s="66">
        <f t="shared" si="5"/>
        <v>13</v>
      </c>
      <c r="N21" s="65">
        <f>VLOOKUP($A21,'Return Data'!$B$7:$R$1700,17,0)</f>
        <v>2.4592999999999998</v>
      </c>
      <c r="O21" s="66">
        <f t="shared" si="6"/>
        <v>8</v>
      </c>
      <c r="P21" s="65">
        <f>VLOOKUP($A21,'Return Data'!$B$7:$R$1700,14,0)</f>
        <v>3.5211999999999999</v>
      </c>
      <c r="Q21" s="66">
        <f t="shared" si="7"/>
        <v>9</v>
      </c>
      <c r="R21" s="65">
        <f>VLOOKUP($A21,'Return Data'!$B$7:$R$1700,16,0)</f>
        <v>7.1024000000000003</v>
      </c>
      <c r="S21" s="67">
        <f t="shared" si="3"/>
        <v>12</v>
      </c>
    </row>
    <row r="22" spans="1:19" x14ac:dyDescent="0.3">
      <c r="A22" s="82" t="s">
        <v>703</v>
      </c>
      <c r="B22" s="64">
        <f>VLOOKUP($A22,'Return Data'!$B$7:$R$1700,3,0)</f>
        <v>44015</v>
      </c>
      <c r="C22" s="65">
        <f>VLOOKUP($A22,'Return Data'!$B$7:$R$1700,4,0)</f>
        <v>11.5152</v>
      </c>
      <c r="D22" s="65">
        <f>VLOOKUP($A22,'Return Data'!$B$7:$R$1700,9,0)</f>
        <v>10.2606</v>
      </c>
      <c r="E22" s="66">
        <f t="shared" si="0"/>
        <v>19</v>
      </c>
      <c r="F22" s="65">
        <f>VLOOKUP($A22,'Return Data'!$B$7:$R$1700,10,0)</f>
        <v>5.5979000000000001</v>
      </c>
      <c r="G22" s="66">
        <f t="shared" si="1"/>
        <v>12</v>
      </c>
      <c r="H22" s="65">
        <f>VLOOKUP($A22,'Return Data'!$B$7:$R$1700,11,0)</f>
        <v>6.8625999999999996</v>
      </c>
      <c r="I22" s="66">
        <f t="shared" si="2"/>
        <v>9</v>
      </c>
      <c r="J22" s="65">
        <f>VLOOKUP($A22,'Return Data'!$B$7:$R$1700,12,0)</f>
        <v>7.7915000000000001</v>
      </c>
      <c r="K22" s="66">
        <f t="shared" si="4"/>
        <v>7</v>
      </c>
      <c r="L22" s="65">
        <f>VLOOKUP($A22,'Return Data'!$B$7:$R$1700,13,0)</f>
        <v>7.9077000000000002</v>
      </c>
      <c r="M22" s="66">
        <f t="shared" si="5"/>
        <v>8</v>
      </c>
      <c r="N22" s="65"/>
      <c r="O22" s="66"/>
      <c r="P22" s="65"/>
      <c r="Q22" s="66"/>
      <c r="R22" s="65">
        <f>VLOOKUP($A22,'Return Data'!$B$7:$R$1700,16,0)</f>
        <v>7.8311000000000002</v>
      </c>
      <c r="S22" s="67">
        <f t="shared" si="3"/>
        <v>9</v>
      </c>
    </row>
    <row r="23" spans="1:19" x14ac:dyDescent="0.3">
      <c r="A23" s="82" t="s">
        <v>706</v>
      </c>
      <c r="B23" s="64">
        <f>VLOOKUP($A23,'Return Data'!$B$7:$R$1700,3,0)</f>
        <v>44015</v>
      </c>
      <c r="C23" s="65">
        <f>VLOOKUP($A23,'Return Data'!$B$7:$R$1700,4,0)</f>
        <v>24.515499999999999</v>
      </c>
      <c r="D23" s="65">
        <f>VLOOKUP($A23,'Return Data'!$B$7:$R$1700,9,0)</f>
        <v>18.285900000000002</v>
      </c>
      <c r="E23" s="66">
        <f t="shared" si="0"/>
        <v>11</v>
      </c>
      <c r="F23" s="65">
        <f>VLOOKUP($A23,'Return Data'!$B$7:$R$1700,10,0)</f>
        <v>3.7120000000000002</v>
      </c>
      <c r="G23" s="66">
        <f t="shared" si="1"/>
        <v>14</v>
      </c>
      <c r="H23" s="65">
        <f>VLOOKUP($A23,'Return Data'!$B$7:$R$1700,11,0)</f>
        <v>-20.441500000000001</v>
      </c>
      <c r="I23" s="66">
        <f t="shared" si="2"/>
        <v>19</v>
      </c>
      <c r="J23" s="65">
        <f>VLOOKUP($A23,'Return Data'!$B$7:$R$1700,12,0)</f>
        <v>-12.6371</v>
      </c>
      <c r="K23" s="66">
        <f t="shared" si="4"/>
        <v>17</v>
      </c>
      <c r="L23" s="65">
        <f>VLOOKUP($A23,'Return Data'!$B$7:$R$1700,13,0)</f>
        <v>-7.9903000000000004</v>
      </c>
      <c r="M23" s="66">
        <f t="shared" si="5"/>
        <v>17</v>
      </c>
      <c r="N23" s="65">
        <f>VLOOKUP($A23,'Return Data'!$B$7:$R$1700,17,0)</f>
        <v>-2.0202</v>
      </c>
      <c r="O23" s="66">
        <f>RANK(N23,N$8:N$31,0)</f>
        <v>16</v>
      </c>
      <c r="P23" s="65">
        <f>VLOOKUP($A23,'Return Data'!$B$7:$R$1700,14,0)</f>
        <v>0.69310000000000005</v>
      </c>
      <c r="Q23" s="66">
        <f>RANK(P23,P$8:P$31,0)</f>
        <v>16</v>
      </c>
      <c r="R23" s="65">
        <f>VLOOKUP($A23,'Return Data'!$B$7:$R$1700,16,0)</f>
        <v>6.2957000000000001</v>
      </c>
      <c r="S23" s="67">
        <f t="shared" si="3"/>
        <v>17</v>
      </c>
    </row>
    <row r="24" spans="1:19" x14ac:dyDescent="0.3">
      <c r="A24" s="82" t="s">
        <v>708</v>
      </c>
      <c r="B24" s="64">
        <f>VLOOKUP($A24,'Return Data'!$B$7:$R$1700,3,0)</f>
        <v>44015</v>
      </c>
      <c r="C24" s="65">
        <f>VLOOKUP($A24,'Return Data'!$B$7:$R$1700,4,0)</f>
        <v>0.16020000000000001</v>
      </c>
      <c r="D24" s="65">
        <f>VLOOKUP($A24,'Return Data'!$B$7:$R$1700,9,0)</f>
        <v>9.1823999999999995</v>
      </c>
      <c r="E24" s="66">
        <f t="shared" si="0"/>
        <v>20</v>
      </c>
      <c r="F24" s="65">
        <f>VLOOKUP($A24,'Return Data'!$B$7:$R$1700,10,0)</f>
        <v>9.4827999999999992</v>
      </c>
      <c r="G24" s="66">
        <f t="shared" si="1"/>
        <v>6</v>
      </c>
      <c r="H24" s="65"/>
      <c r="I24" s="66"/>
      <c r="J24" s="65"/>
      <c r="K24" s="66"/>
      <c r="L24" s="65"/>
      <c r="M24" s="66"/>
      <c r="N24" s="65"/>
      <c r="O24" s="66"/>
      <c r="P24" s="65"/>
      <c r="Q24" s="66"/>
      <c r="R24" s="65">
        <f>VLOOKUP($A24,'Return Data'!$B$7:$R$1700,16,0)</f>
        <v>9.4720999999999993</v>
      </c>
      <c r="S24" s="67">
        <f t="shared" si="3"/>
        <v>3</v>
      </c>
    </row>
    <row r="25" spans="1:19" x14ac:dyDescent="0.3">
      <c r="A25" s="82" t="s">
        <v>711</v>
      </c>
      <c r="B25" s="64">
        <f>VLOOKUP($A25,'Return Data'!$B$7:$R$1700,3,0)</f>
        <v>44015</v>
      </c>
      <c r="C25" s="65">
        <f>VLOOKUP($A25,'Return Data'!$B$7:$R$1700,4,0)</f>
        <v>14.6373</v>
      </c>
      <c r="D25" s="65">
        <f>VLOOKUP($A25,'Return Data'!$B$7:$R$1700,9,0)</f>
        <v>10.8687</v>
      </c>
      <c r="E25" s="66">
        <f t="shared" si="0"/>
        <v>16</v>
      </c>
      <c r="F25" s="65">
        <f>VLOOKUP($A25,'Return Data'!$B$7:$R$1700,10,0)</f>
        <v>-2.927</v>
      </c>
      <c r="G25" s="66">
        <f t="shared" si="1"/>
        <v>17</v>
      </c>
      <c r="H25" s="65">
        <f>VLOOKUP($A25,'Return Data'!$B$7:$R$1700,11,0)</f>
        <v>-10.7692</v>
      </c>
      <c r="I25" s="66">
        <f>RANK(H25,H$8:H$31,0)</f>
        <v>16</v>
      </c>
      <c r="J25" s="65">
        <f>VLOOKUP($A25,'Return Data'!$B$7:$R$1700,12,0)</f>
        <v>-4.88</v>
      </c>
      <c r="K25" s="66">
        <f>RANK(J25,J$8:J$31,0)</f>
        <v>15</v>
      </c>
      <c r="L25" s="65">
        <f>VLOOKUP($A25,'Return Data'!$B$7:$R$1700,13,0)</f>
        <v>-0.40849999999999997</v>
      </c>
      <c r="M25" s="66">
        <f>RANK(L25,L$8:L$31,0)</f>
        <v>14</v>
      </c>
      <c r="N25" s="65">
        <f>VLOOKUP($A25,'Return Data'!$B$7:$R$1700,17,0)</f>
        <v>1.0221</v>
      </c>
      <c r="O25" s="66">
        <f>RANK(N25,N$8:N$31,0)</f>
        <v>14</v>
      </c>
      <c r="P25" s="65">
        <f>VLOOKUP($A25,'Return Data'!$B$7:$R$1700,14,0)</f>
        <v>2.7612000000000001</v>
      </c>
      <c r="Q25" s="66">
        <f>RANK(P25,P$8:P$31,0)</f>
        <v>13</v>
      </c>
      <c r="R25" s="65">
        <f>VLOOKUP($A25,'Return Data'!$B$7:$R$1700,16,0)</f>
        <v>6.8327</v>
      </c>
      <c r="S25" s="67">
        <f t="shared" si="3"/>
        <v>15</v>
      </c>
    </row>
    <row r="26" spans="1:19" x14ac:dyDescent="0.3">
      <c r="A26" s="82" t="s">
        <v>716</v>
      </c>
      <c r="B26" s="64">
        <f>VLOOKUP($A26,'Return Data'!$B$7:$R$1700,3,0)</f>
        <v>44015</v>
      </c>
      <c r="C26" s="65">
        <f>VLOOKUP($A26,'Return Data'!$B$7:$R$1700,4,0)</f>
        <v>2838.3571999999999</v>
      </c>
      <c r="D26" s="65">
        <f>VLOOKUP($A26,'Return Data'!$B$7:$R$1700,9,0)</f>
        <v>7.1486000000000001</v>
      </c>
      <c r="E26" s="66">
        <f t="shared" si="0"/>
        <v>21</v>
      </c>
      <c r="F26" s="65">
        <f>VLOOKUP($A26,'Return Data'!$B$7:$R$1700,10,0)</f>
        <v>-20.158799999999999</v>
      </c>
      <c r="G26" s="66">
        <f t="shared" si="1"/>
        <v>22</v>
      </c>
      <c r="H26" s="65">
        <f>VLOOKUP($A26,'Return Data'!$B$7:$R$1700,11,0)</f>
        <v>-7.3105000000000002</v>
      </c>
      <c r="I26" s="66">
        <f>RANK(H26,H$8:H$31,0)</f>
        <v>14</v>
      </c>
      <c r="J26" s="65">
        <f>VLOOKUP($A26,'Return Data'!$B$7:$R$1700,12,0)</f>
        <v>-2.4045000000000001</v>
      </c>
      <c r="K26" s="66">
        <f>RANK(J26,J$8:J$31,0)</f>
        <v>13</v>
      </c>
      <c r="L26" s="65">
        <f>VLOOKUP($A26,'Return Data'!$B$7:$R$1700,13,0)</f>
        <v>0.4955</v>
      </c>
      <c r="M26" s="66">
        <f>RANK(L26,L$8:L$31,0)</f>
        <v>12</v>
      </c>
      <c r="N26" s="65">
        <f>VLOOKUP($A26,'Return Data'!$B$7:$R$1700,17,0)</f>
        <v>0.54710000000000003</v>
      </c>
      <c r="O26" s="66">
        <f>RANK(N26,N$8:N$31,0)</f>
        <v>15</v>
      </c>
      <c r="P26" s="65">
        <f>VLOOKUP($A26,'Return Data'!$B$7:$R$1700,14,0)</f>
        <v>2.5979999999999999</v>
      </c>
      <c r="Q26" s="66">
        <f>RANK(P26,P$8:P$31,0)</f>
        <v>14</v>
      </c>
      <c r="R26" s="65">
        <f>VLOOKUP($A26,'Return Data'!$B$7:$R$1700,16,0)</f>
        <v>6.3331999999999997</v>
      </c>
      <c r="S26" s="67">
        <f t="shared" si="3"/>
        <v>16</v>
      </c>
    </row>
    <row r="27" spans="1:19" x14ac:dyDescent="0.3">
      <c r="A27" s="82" t="s">
        <v>717</v>
      </c>
      <c r="B27" s="64">
        <f>VLOOKUP($A27,'Return Data'!$B$7:$R$1700,3,0)</f>
        <v>44015</v>
      </c>
      <c r="C27" s="65">
        <f>VLOOKUP($A27,'Return Data'!$B$7:$R$1700,4,0)</f>
        <v>33.985100000000003</v>
      </c>
      <c r="D27" s="65">
        <f>VLOOKUP($A27,'Return Data'!$B$7:$R$1700,9,0)</f>
        <v>22.5825</v>
      </c>
      <c r="E27" s="66">
        <f t="shared" si="0"/>
        <v>5</v>
      </c>
      <c r="F27" s="65">
        <f>VLOOKUP($A27,'Return Data'!$B$7:$R$1700,10,0)</f>
        <v>10.275600000000001</v>
      </c>
      <c r="G27" s="66">
        <f t="shared" si="1"/>
        <v>4</v>
      </c>
      <c r="H27" s="65">
        <f>VLOOKUP($A27,'Return Data'!$B$7:$R$1700,11,0)</f>
        <v>9.5035000000000007</v>
      </c>
      <c r="I27" s="66">
        <f>RANK(H27,H$8:H$31,0)</f>
        <v>3</v>
      </c>
      <c r="J27" s="65">
        <f>VLOOKUP($A27,'Return Data'!$B$7:$R$1700,12,0)</f>
        <v>8.9393999999999991</v>
      </c>
      <c r="K27" s="66">
        <f>RANK(J27,J$8:J$31,0)</f>
        <v>5</v>
      </c>
      <c r="L27" s="65">
        <f>VLOOKUP($A27,'Return Data'!$B$7:$R$1700,13,0)</f>
        <v>9.4586000000000006</v>
      </c>
      <c r="M27" s="66">
        <f>RANK(L27,L$8:L$31,0)</f>
        <v>4</v>
      </c>
      <c r="N27" s="65">
        <f>VLOOKUP($A27,'Return Data'!$B$7:$R$1700,17,0)</f>
        <v>8.2797000000000001</v>
      </c>
      <c r="O27" s="66">
        <f>RANK(N27,N$8:N$31,0)</f>
        <v>5</v>
      </c>
      <c r="P27" s="65">
        <f>VLOOKUP($A27,'Return Data'!$B$7:$R$1700,14,0)</f>
        <v>7.4823000000000004</v>
      </c>
      <c r="Q27" s="66">
        <f>RANK(P27,P$8:P$31,0)</f>
        <v>5</v>
      </c>
      <c r="R27" s="65">
        <f>VLOOKUP($A27,'Return Data'!$B$7:$R$1700,16,0)</f>
        <v>9.3231000000000002</v>
      </c>
      <c r="S27" s="67">
        <f t="shared" si="3"/>
        <v>4</v>
      </c>
    </row>
    <row r="28" spans="1:19" x14ac:dyDescent="0.3">
      <c r="A28" s="82" t="s">
        <v>720</v>
      </c>
      <c r="B28" s="64">
        <f>VLOOKUP($A28,'Return Data'!$B$7:$R$1700,3,0)</f>
        <v>44015</v>
      </c>
      <c r="C28" s="65">
        <f>VLOOKUP($A28,'Return Data'!$B$7:$R$1700,4,0)</f>
        <v>27.201899999999998</v>
      </c>
      <c r="D28" s="65">
        <f>VLOOKUP($A28,'Return Data'!$B$7:$R$1700,9,0)</f>
        <v>10.793699999999999</v>
      </c>
      <c r="E28" s="66">
        <f t="shared" si="0"/>
        <v>17</v>
      </c>
      <c r="F28" s="65">
        <f>VLOOKUP($A28,'Return Data'!$B$7:$R$1700,10,0)</f>
        <v>7.8552999999999997</v>
      </c>
      <c r="G28" s="66">
        <f t="shared" si="1"/>
        <v>8</v>
      </c>
      <c r="H28" s="65">
        <f>VLOOKUP($A28,'Return Data'!$B$7:$R$1700,11,0)</f>
        <v>7.2511000000000001</v>
      </c>
      <c r="I28" s="66">
        <f>RANK(H28,H$8:H$31,0)</f>
        <v>8</v>
      </c>
      <c r="J28" s="65">
        <f>VLOOKUP($A28,'Return Data'!$B$7:$R$1700,12,0)</f>
        <v>7.2138999999999998</v>
      </c>
      <c r="K28" s="66">
        <f>RANK(J28,J$8:J$31,0)</f>
        <v>8</v>
      </c>
      <c r="L28" s="65">
        <f>VLOOKUP($A28,'Return Data'!$B$7:$R$1700,13,0)</f>
        <v>1.3451</v>
      </c>
      <c r="M28" s="66">
        <f>RANK(L28,L$8:L$31,0)</f>
        <v>11</v>
      </c>
      <c r="N28" s="65">
        <f>VLOOKUP($A28,'Return Data'!$B$7:$R$1700,17,0)</f>
        <v>1.038</v>
      </c>
      <c r="O28" s="66">
        <f>RANK(N28,N$8:N$31,0)</f>
        <v>13</v>
      </c>
      <c r="P28" s="65">
        <f>VLOOKUP($A28,'Return Data'!$B$7:$R$1700,14,0)</f>
        <v>3.1286999999999998</v>
      </c>
      <c r="Q28" s="66">
        <f>RANK(P28,P$8:P$31,0)</f>
        <v>12</v>
      </c>
      <c r="R28" s="65">
        <f>VLOOKUP($A28,'Return Data'!$B$7:$R$1700,16,0)</f>
        <v>5.5572999999999997</v>
      </c>
      <c r="S28" s="67">
        <f t="shared" si="3"/>
        <v>18</v>
      </c>
    </row>
    <row r="29" spans="1:19" x14ac:dyDescent="0.3">
      <c r="A29" s="82" t="s">
        <v>723</v>
      </c>
      <c r="B29" s="64">
        <f>VLOOKUP($A29,'Return Data'!$B$7:$R$1700,3,0)</f>
        <v>44015</v>
      </c>
      <c r="C29" s="65">
        <f>VLOOKUP($A29,'Return Data'!$B$7:$R$1700,4,0)</f>
        <v>0.19800000000000001</v>
      </c>
      <c r="D29" s="65">
        <f>VLOOKUP($A29,'Return Data'!$B$7:$R$1700,9,0)</f>
        <v>0</v>
      </c>
      <c r="E29" s="66">
        <f t="shared" si="0"/>
        <v>22</v>
      </c>
      <c r="F29" s="65">
        <f>VLOOKUP($A29,'Return Data'!$B$7:$R$1700,10,0)</f>
        <v>0</v>
      </c>
      <c r="G29" s="66">
        <f t="shared" si="1"/>
        <v>16</v>
      </c>
      <c r="H29" s="65">
        <f>VLOOKUP($A29,'Return Data'!$B$7:$R$1700,11,0)</f>
        <v>0</v>
      </c>
      <c r="I29" s="66">
        <f>RANK(H29,H$8:H$31,0)</f>
        <v>12</v>
      </c>
      <c r="J29" s="65">
        <f>VLOOKUP($A29,'Return Data'!$B$7:$R$1700,12,0)</f>
        <v>-32.846699999999998</v>
      </c>
      <c r="K29" s="66">
        <f>RANK(J29,J$8:J$31,0)</f>
        <v>20</v>
      </c>
      <c r="L29" s="65"/>
      <c r="M29" s="66"/>
      <c r="N29" s="65"/>
      <c r="O29" s="66"/>
      <c r="P29" s="65"/>
      <c r="Q29" s="66"/>
      <c r="R29" s="65">
        <f>VLOOKUP($A29,'Return Data'!$B$7:$R$1700,16,0)</f>
        <v>-32.427100000000003</v>
      </c>
      <c r="S29" s="67">
        <f t="shared" si="3"/>
        <v>23</v>
      </c>
    </row>
    <row r="30" spans="1:19" x14ac:dyDescent="0.3">
      <c r="A30" s="82" t="s">
        <v>725</v>
      </c>
      <c r="B30" s="64">
        <f>VLOOKUP($A30,'Return Data'!$B$7:$R$1700,3,0)</f>
        <v>44015</v>
      </c>
      <c r="C30" s="65">
        <f>VLOOKUP($A30,'Return Data'!$B$7:$R$1700,4,0)</f>
        <v>1.3905000000000001</v>
      </c>
      <c r="D30" s="65">
        <f>VLOOKUP($A30,'Return Data'!$B$7:$R$1700,9,0)</f>
        <v>-128.2885</v>
      </c>
      <c r="E30" s="66">
        <f t="shared" si="0"/>
        <v>24</v>
      </c>
      <c r="F30" s="65">
        <f>VLOOKUP($A30,'Return Data'!$B$7:$R$1700,10,0)</f>
        <v>-37.331600000000002</v>
      </c>
      <c r="G30" s="66">
        <f t="shared" si="1"/>
        <v>23</v>
      </c>
      <c r="H30" s="65"/>
      <c r="I30" s="66"/>
      <c r="J30" s="65"/>
      <c r="K30" s="66"/>
      <c r="L30" s="65"/>
      <c r="M30" s="66"/>
      <c r="N30" s="65"/>
      <c r="O30" s="66"/>
      <c r="P30" s="65"/>
      <c r="Q30" s="66"/>
      <c r="R30" s="65">
        <f>VLOOKUP($A30,'Return Data'!$B$7:$R$1700,16,0)</f>
        <v>-22.297000000000001</v>
      </c>
      <c r="S30" s="67">
        <f t="shared" si="3"/>
        <v>22</v>
      </c>
    </row>
    <row r="31" spans="1:19" x14ac:dyDescent="0.3">
      <c r="A31" s="82" t="s">
        <v>727</v>
      </c>
      <c r="B31" s="64">
        <f>VLOOKUP($A31,'Return Data'!$B$7:$R$1700,3,0)</f>
        <v>44015</v>
      </c>
      <c r="C31" s="65">
        <f>VLOOKUP($A31,'Return Data'!$B$7:$R$1700,4,0)</f>
        <v>13.122999999999999</v>
      </c>
      <c r="D31" s="65">
        <f>VLOOKUP($A31,'Return Data'!$B$7:$R$1700,9,0)</f>
        <v>18.055599999999998</v>
      </c>
      <c r="E31" s="66">
        <f t="shared" si="0"/>
        <v>12</v>
      </c>
      <c r="F31" s="65">
        <f>VLOOKUP($A31,'Return Data'!$B$7:$R$1700,10,0)</f>
        <v>10.894</v>
      </c>
      <c r="G31" s="66">
        <f t="shared" si="1"/>
        <v>3</v>
      </c>
      <c r="H31" s="65">
        <f>VLOOKUP($A31,'Return Data'!$B$7:$R$1700,11,0)</f>
        <v>-45.665100000000002</v>
      </c>
      <c r="I31" s="66">
        <f>RANK(H31,H$8:H$31,0)</f>
        <v>20</v>
      </c>
      <c r="J31" s="65">
        <f>VLOOKUP($A31,'Return Data'!$B$7:$R$1700,12,0)</f>
        <v>-29.3611</v>
      </c>
      <c r="K31" s="66">
        <f>RANK(J31,J$8:J$31,0)</f>
        <v>19</v>
      </c>
      <c r="L31" s="65">
        <f>VLOOKUP($A31,'Return Data'!$B$7:$R$1700,13,0)</f>
        <v>-25.450700000000001</v>
      </c>
      <c r="M31" s="66">
        <f>RANK(L31,L$8:L$31,0)</f>
        <v>19</v>
      </c>
      <c r="N31" s="65">
        <f>VLOOKUP($A31,'Return Data'!$B$7:$R$1700,17,0)</f>
        <v>-12.159599999999999</v>
      </c>
      <c r="O31" s="66">
        <f>RANK(N31,N$8:N$31,0)</f>
        <v>18</v>
      </c>
      <c r="P31" s="65">
        <f>VLOOKUP($A31,'Return Data'!$B$7:$R$1700,14,0)</f>
        <v>-6.3838999999999997</v>
      </c>
      <c r="Q31" s="66">
        <f>RANK(P31,P$8:P$31,0)</f>
        <v>18</v>
      </c>
      <c r="R31" s="65">
        <f>VLOOKUP($A31,'Return Data'!$B$7:$R$1700,16,0)</f>
        <v>3.5185</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10.184345833333333</v>
      </c>
      <c r="E33" s="88"/>
      <c r="F33" s="89">
        <f>AVERAGE(F8:F31)</f>
        <v>-8.039908333333333</v>
      </c>
      <c r="G33" s="88"/>
      <c r="H33" s="89">
        <f>AVERAGE(H8:H31)</f>
        <v>-8.5106727272727269</v>
      </c>
      <c r="I33" s="88"/>
      <c r="J33" s="89">
        <f>AVERAGE(J8:J31)</f>
        <v>-4.0452952380952381</v>
      </c>
      <c r="K33" s="88"/>
      <c r="L33" s="89">
        <f>AVERAGE(L8:L31)</f>
        <v>-0.59634500000000024</v>
      </c>
      <c r="M33" s="88"/>
      <c r="N33" s="89">
        <f>AVERAGE(N8:N31)</f>
        <v>8.4536842105262938E-2</v>
      </c>
      <c r="O33" s="88"/>
      <c r="P33" s="89">
        <f>AVERAGE(P8:P31)</f>
        <v>1.9414631578947374</v>
      </c>
      <c r="Q33" s="88"/>
      <c r="R33" s="89">
        <f>AVERAGE(R8:R31)</f>
        <v>1.5596499999999995</v>
      </c>
      <c r="S33" s="90"/>
    </row>
    <row r="34" spans="1:19" x14ac:dyDescent="0.3">
      <c r="A34" s="87" t="s">
        <v>28</v>
      </c>
      <c r="B34" s="88"/>
      <c r="C34" s="88"/>
      <c r="D34" s="89">
        <f>MIN(D8:D31)</f>
        <v>-128.2885</v>
      </c>
      <c r="E34" s="88"/>
      <c r="F34" s="89">
        <f>MIN(F8:F31)</f>
        <v>-203.8107</v>
      </c>
      <c r="G34" s="88"/>
      <c r="H34" s="89">
        <f>MIN(H8:H31)</f>
        <v>-95.7988</v>
      </c>
      <c r="I34" s="88"/>
      <c r="J34" s="89">
        <f>MIN(J8:J31)</f>
        <v>-61.839100000000002</v>
      </c>
      <c r="K34" s="88"/>
      <c r="L34" s="89">
        <f>MIN(L8:L31)</f>
        <v>-46.6999</v>
      </c>
      <c r="M34" s="88"/>
      <c r="N34" s="89">
        <f>MIN(N8:N31)</f>
        <v>-47.390599999999999</v>
      </c>
      <c r="O34" s="88"/>
      <c r="P34" s="89">
        <f>MIN(P8:P31)</f>
        <v>-33.2134</v>
      </c>
      <c r="Q34" s="88"/>
      <c r="R34" s="89">
        <f>MIN(R8:R31)</f>
        <v>-39.529200000000003</v>
      </c>
      <c r="S34" s="90"/>
    </row>
    <row r="35" spans="1:19" ht="15" thickBot="1" x14ac:dyDescent="0.35">
      <c r="A35" s="91" t="s">
        <v>29</v>
      </c>
      <c r="B35" s="92"/>
      <c r="C35" s="92"/>
      <c r="D35" s="93">
        <f>MAX(D8:D31)</f>
        <v>31.095600000000001</v>
      </c>
      <c r="E35" s="92"/>
      <c r="F35" s="93">
        <f>MAX(F8:F31)</f>
        <v>15.759499999999999</v>
      </c>
      <c r="G35" s="92"/>
      <c r="H35" s="93">
        <f>MAX(H8:H31)</f>
        <v>11.4024</v>
      </c>
      <c r="I35" s="92"/>
      <c r="J35" s="93">
        <f>MAX(J8:J31)</f>
        <v>10.513</v>
      </c>
      <c r="K35" s="92"/>
      <c r="L35" s="93">
        <f>MAX(L8:L31)</f>
        <v>10.5671</v>
      </c>
      <c r="M35" s="92"/>
      <c r="N35" s="93">
        <f>MAX(N8:N31)</f>
        <v>9.6203000000000003</v>
      </c>
      <c r="O35" s="92"/>
      <c r="P35" s="93">
        <f>MAX(P8:P31)</f>
        <v>8.6890999999999998</v>
      </c>
      <c r="Q35" s="92"/>
      <c r="R35" s="93">
        <f>MAX(R8:R31)</f>
        <v>9.6254000000000008</v>
      </c>
      <c r="S35" s="94"/>
    </row>
    <row r="36" spans="1:19" x14ac:dyDescent="0.3">
      <c r="A36" s="112" t="s">
        <v>434</v>
      </c>
    </row>
    <row r="37" spans="1:19" x14ac:dyDescent="0.3">
      <c r="A37" s="14" t="s">
        <v>340</v>
      </c>
    </row>
  </sheetData>
  <sheetProtection algorithmName="SHA-512" hashValue="tiuaVbvn/yzquu03+/TVmus3ks8zBsRC7tIXXJfG5VvXTm2WKzskH4itw+PPj6eq6fMzKNxk4d9uHu9867NDvQ==" saltValue="0RTrPeObwToKPcbXchbWH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4F4BEA9-8420-40E5-8BBC-B3484C01B2FF}"/>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1697</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668</v>
      </c>
      <c r="B8" s="64">
        <f>VLOOKUP($A8,'Return Data'!$B$7:$R$1700,3,0)</f>
        <v>44015</v>
      </c>
      <c r="C8" s="65">
        <f>VLOOKUP($A8,'Return Data'!$B$7:$R$1700,4,0)</f>
        <v>14.2515</v>
      </c>
      <c r="D8" s="65">
        <f>VLOOKUP($A8,'Return Data'!$B$7:$R$1700,9,0)</f>
        <v>27.562200000000001</v>
      </c>
      <c r="E8" s="66">
        <f t="shared" ref="E8:E31" si="0">RANK(D8,D$8:D$31,0)</f>
        <v>2</v>
      </c>
      <c r="F8" s="65">
        <f>VLOOKUP($A8,'Return Data'!$B$7:$R$1700,10,0)</f>
        <v>5.7582000000000004</v>
      </c>
      <c r="G8" s="66">
        <f t="shared" ref="G8:G31" si="1">RANK(F8,F$8:F$31,0)</f>
        <v>10</v>
      </c>
      <c r="H8" s="65">
        <f>VLOOKUP($A8,'Return Data'!$B$7:$R$1700,11,0)</f>
        <v>6.5479000000000003</v>
      </c>
      <c r="I8" s="66">
        <f t="shared" ref="I8:I23" si="2">RANK(H8,H$8:H$31,0)</f>
        <v>7</v>
      </c>
      <c r="J8" s="65">
        <f>VLOOKUP($A8,'Return Data'!$B$7:$R$1700,12,0)</f>
        <v>0.41820000000000002</v>
      </c>
      <c r="K8" s="66">
        <f>RANK(J8,J$8:J$31,0)</f>
        <v>11</v>
      </c>
      <c r="L8" s="65">
        <f>VLOOKUP($A8,'Return Data'!$B$7:$R$1700,13,0)</f>
        <v>3.1442999999999999</v>
      </c>
      <c r="M8" s="66">
        <f>RANK(L8,L$8:L$31,0)</f>
        <v>10</v>
      </c>
      <c r="N8" s="65">
        <f>VLOOKUP($A8,'Return Data'!$B$7:$R$1700,17,0)</f>
        <v>4.4322999999999997</v>
      </c>
      <c r="O8" s="66">
        <f>RANK(N8,N$8:N$31,0)</f>
        <v>7</v>
      </c>
      <c r="P8" s="65">
        <f>VLOOKUP($A8,'Return Data'!$B$7:$R$1700,14,0)</f>
        <v>4.9278000000000004</v>
      </c>
      <c r="Q8" s="66">
        <f>RANK(P8,P$8:P$31,0)</f>
        <v>7</v>
      </c>
      <c r="R8" s="65">
        <f>VLOOKUP($A8,'Return Data'!$B$7:$R$1700,16,0)</f>
        <v>7.0117000000000003</v>
      </c>
      <c r="S8" s="67">
        <f t="shared" ref="S8:S31" si="3">RANK(R8,R$8:R$31,0)</f>
        <v>9</v>
      </c>
    </row>
    <row r="9" spans="1:19" x14ac:dyDescent="0.3">
      <c r="A9" s="82" t="s">
        <v>670</v>
      </c>
      <c r="B9" s="64">
        <f>VLOOKUP($A9,'Return Data'!$B$7:$R$1700,3,0)</f>
        <v>44015</v>
      </c>
      <c r="C9" s="65">
        <f>VLOOKUP($A9,'Return Data'!$B$7:$R$1700,4,0)</f>
        <v>0.39800000000000002</v>
      </c>
      <c r="D9" s="65">
        <f>VLOOKUP($A9,'Return Data'!$B$7:$R$1700,9,0)</f>
        <v>0</v>
      </c>
      <c r="E9" s="66">
        <f t="shared" si="0"/>
        <v>22</v>
      </c>
      <c r="F9" s="65">
        <f>VLOOKUP($A9,'Return Data'!$B$7:$R$1700,10,0)</f>
        <v>-16.6159</v>
      </c>
      <c r="G9" s="66">
        <f t="shared" si="1"/>
        <v>20</v>
      </c>
      <c r="H9" s="65">
        <f>VLOOKUP($A9,'Return Data'!$B$7:$R$1700,11,0)</f>
        <v>-49.492100000000001</v>
      </c>
      <c r="I9" s="66">
        <f t="shared" si="2"/>
        <v>21</v>
      </c>
      <c r="J9" s="65"/>
      <c r="K9" s="66"/>
      <c r="L9" s="65"/>
      <c r="M9" s="66"/>
      <c r="N9" s="65"/>
      <c r="O9" s="66"/>
      <c r="P9" s="65"/>
      <c r="Q9" s="66"/>
      <c r="R9" s="65">
        <f>VLOOKUP($A9,'Return Data'!$B$7:$R$1700,16,0)</f>
        <v>-39.521799999999999</v>
      </c>
      <c r="S9" s="67">
        <f t="shared" si="3"/>
        <v>24</v>
      </c>
    </row>
    <row r="10" spans="1:19" x14ac:dyDescent="0.3">
      <c r="A10" s="82" t="s">
        <v>672</v>
      </c>
      <c r="B10" s="64">
        <f>VLOOKUP($A10,'Return Data'!$B$7:$R$1700,3,0)</f>
        <v>44015</v>
      </c>
      <c r="C10" s="65">
        <f>VLOOKUP($A10,'Return Data'!$B$7:$R$1700,4,0)</f>
        <v>15.3841</v>
      </c>
      <c r="D10" s="65">
        <f>VLOOKUP($A10,'Return Data'!$B$7:$R$1700,9,0)</f>
        <v>14.954800000000001</v>
      </c>
      <c r="E10" s="66">
        <f t="shared" si="0"/>
        <v>13</v>
      </c>
      <c r="F10" s="65">
        <f>VLOOKUP($A10,'Return Data'!$B$7:$R$1700,10,0)</f>
        <v>5.4866000000000001</v>
      </c>
      <c r="G10" s="66">
        <f t="shared" si="1"/>
        <v>11</v>
      </c>
      <c r="H10" s="65">
        <f>VLOOKUP($A10,'Return Data'!$B$7:$R$1700,11,0)</f>
        <v>6.9545000000000003</v>
      </c>
      <c r="I10" s="66">
        <f t="shared" si="2"/>
        <v>5</v>
      </c>
      <c r="J10" s="65">
        <f>VLOOKUP($A10,'Return Data'!$B$7:$R$1700,12,0)</f>
        <v>7.8556999999999997</v>
      </c>
      <c r="K10" s="66">
        <f t="shared" ref="K10:K23" si="4">RANK(J10,J$8:J$31,0)</f>
        <v>5</v>
      </c>
      <c r="L10" s="65">
        <f>VLOOKUP($A10,'Return Data'!$B$7:$R$1700,13,0)</f>
        <v>8.0647000000000002</v>
      </c>
      <c r="M10" s="66">
        <f t="shared" ref="M10:M23" si="5">RANK(L10,L$8:L$31,0)</f>
        <v>6</v>
      </c>
      <c r="N10" s="65">
        <f>VLOOKUP($A10,'Return Data'!$B$7:$R$1700,17,0)</f>
        <v>5.8830999999999998</v>
      </c>
      <c r="O10" s="66">
        <f t="shared" ref="O10:O21" si="6">RANK(N10,N$8:N$31,0)</f>
        <v>6</v>
      </c>
      <c r="P10" s="65">
        <f>VLOOKUP($A10,'Return Data'!$B$7:$R$1700,14,0)</f>
        <v>5.5545</v>
      </c>
      <c r="Q10" s="66">
        <f t="shared" ref="Q10:Q21" si="7">RANK(P10,P$8:P$31,0)</f>
        <v>6</v>
      </c>
      <c r="R10" s="65">
        <f>VLOOKUP($A10,'Return Data'!$B$7:$R$1700,16,0)</f>
        <v>7.4785000000000004</v>
      </c>
      <c r="S10" s="67">
        <f t="shared" si="3"/>
        <v>7</v>
      </c>
    </row>
    <row r="11" spans="1:19" x14ac:dyDescent="0.3">
      <c r="A11" s="82" t="s">
        <v>673</v>
      </c>
      <c r="B11" s="64">
        <f>VLOOKUP($A11,'Return Data'!$B$7:$R$1700,3,0)</f>
        <v>44015</v>
      </c>
      <c r="C11" s="65">
        <f>VLOOKUP($A11,'Return Data'!$B$7:$R$1700,4,0)</f>
        <v>13.7204</v>
      </c>
      <c r="D11" s="65">
        <f>VLOOKUP($A11,'Return Data'!$B$7:$R$1700,9,0)</f>
        <v>24.773800000000001</v>
      </c>
      <c r="E11" s="66">
        <f t="shared" si="0"/>
        <v>4</v>
      </c>
      <c r="F11" s="65">
        <f>VLOOKUP($A11,'Return Data'!$B$7:$R$1700,10,0)</f>
        <v>-12.920999999999999</v>
      </c>
      <c r="G11" s="66">
        <f t="shared" si="1"/>
        <v>19</v>
      </c>
      <c r="H11" s="65">
        <f>VLOOKUP($A11,'Return Data'!$B$7:$R$1700,11,0)</f>
        <v>-8.5635999999999992</v>
      </c>
      <c r="I11" s="66">
        <f t="shared" si="2"/>
        <v>15</v>
      </c>
      <c r="J11" s="65">
        <f>VLOOKUP($A11,'Return Data'!$B$7:$R$1700,12,0)</f>
        <v>-4.5580999999999996</v>
      </c>
      <c r="K11" s="66">
        <f t="shared" si="4"/>
        <v>14</v>
      </c>
      <c r="L11" s="65">
        <f>VLOOKUP($A11,'Return Data'!$B$7:$R$1700,13,0)</f>
        <v>-2.7172000000000001</v>
      </c>
      <c r="M11" s="66">
        <f t="shared" si="5"/>
        <v>15</v>
      </c>
      <c r="N11" s="65">
        <f>VLOOKUP($A11,'Return Data'!$B$7:$R$1700,17,0)</f>
        <v>0.58520000000000005</v>
      </c>
      <c r="O11" s="66">
        <f t="shared" si="6"/>
        <v>11</v>
      </c>
      <c r="P11" s="65">
        <f>VLOOKUP($A11,'Return Data'!$B$7:$R$1700,14,0)</f>
        <v>2.2679</v>
      </c>
      <c r="Q11" s="66">
        <f t="shared" si="7"/>
        <v>12</v>
      </c>
      <c r="R11" s="65">
        <f>VLOOKUP($A11,'Return Data'!$B$7:$R$1700,16,0)</f>
        <v>5.9791999999999996</v>
      </c>
      <c r="S11" s="67">
        <f t="shared" si="3"/>
        <v>15</v>
      </c>
    </row>
    <row r="12" spans="1:19" x14ac:dyDescent="0.3">
      <c r="A12" s="82" t="s">
        <v>678</v>
      </c>
      <c r="B12" s="64">
        <f>VLOOKUP($A12,'Return Data'!$B$7:$R$1700,3,0)</f>
        <v>44015</v>
      </c>
      <c r="C12" s="65">
        <f>VLOOKUP($A12,'Return Data'!$B$7:$R$1700,4,0)</f>
        <v>3.7250999999999999</v>
      </c>
      <c r="D12" s="65">
        <f>VLOOKUP($A12,'Return Data'!$B$7:$R$1700,9,0)</f>
        <v>10.4757</v>
      </c>
      <c r="E12" s="66">
        <f t="shared" si="0"/>
        <v>16</v>
      </c>
      <c r="F12" s="65">
        <f>VLOOKUP($A12,'Return Data'!$B$7:$R$1700,10,0)</f>
        <v>-203.94460000000001</v>
      </c>
      <c r="G12" s="66">
        <f t="shared" si="1"/>
        <v>24</v>
      </c>
      <c r="H12" s="65">
        <f>VLOOKUP($A12,'Return Data'!$B$7:$R$1700,11,0)</f>
        <v>-95.947599999999994</v>
      </c>
      <c r="I12" s="66">
        <f t="shared" si="2"/>
        <v>22</v>
      </c>
      <c r="J12" s="65">
        <f>VLOOKUP($A12,'Return Data'!$B$7:$R$1700,12,0)</f>
        <v>-61.990400000000001</v>
      </c>
      <c r="K12" s="66">
        <f t="shared" si="4"/>
        <v>21</v>
      </c>
      <c r="L12" s="65">
        <f>VLOOKUP($A12,'Return Data'!$B$7:$R$1700,13,0)</f>
        <v>-46.842300000000002</v>
      </c>
      <c r="M12" s="66">
        <f t="shared" si="5"/>
        <v>20</v>
      </c>
      <c r="N12" s="65">
        <f>VLOOKUP($A12,'Return Data'!$B$7:$R$1700,17,0)</f>
        <v>-47.523800000000001</v>
      </c>
      <c r="O12" s="66">
        <f t="shared" si="6"/>
        <v>19</v>
      </c>
      <c r="P12" s="65">
        <f>VLOOKUP($A12,'Return Data'!$B$7:$R$1700,14,0)</f>
        <v>-33.355400000000003</v>
      </c>
      <c r="Q12" s="66">
        <f t="shared" si="7"/>
        <v>19</v>
      </c>
      <c r="R12" s="65">
        <f>VLOOKUP($A12,'Return Data'!$B$7:$R$1700,16,0)</f>
        <v>-16.852499999999999</v>
      </c>
      <c r="S12" s="67">
        <f t="shared" si="3"/>
        <v>21</v>
      </c>
    </row>
    <row r="13" spans="1:19" x14ac:dyDescent="0.3">
      <c r="A13" s="82" t="s">
        <v>680</v>
      </c>
      <c r="B13" s="64">
        <f>VLOOKUP($A13,'Return Data'!$B$7:$R$1700,3,0)</f>
        <v>44015</v>
      </c>
      <c r="C13" s="65">
        <f>VLOOKUP($A13,'Return Data'!$B$7:$R$1700,4,0)</f>
        <v>28.884799999999998</v>
      </c>
      <c r="D13" s="65">
        <f>VLOOKUP($A13,'Return Data'!$B$7:$R$1700,9,0)</f>
        <v>10.725099999999999</v>
      </c>
      <c r="E13" s="66">
        <f t="shared" si="0"/>
        <v>15</v>
      </c>
      <c r="F13" s="65">
        <f>VLOOKUP($A13,'Return Data'!$B$7:$R$1700,10,0)</f>
        <v>-4.5007999999999999</v>
      </c>
      <c r="G13" s="66">
        <f t="shared" si="1"/>
        <v>18</v>
      </c>
      <c r="H13" s="65">
        <f>VLOOKUP($A13,'Return Data'!$B$7:$R$1700,11,0)</f>
        <v>1.6725000000000001</v>
      </c>
      <c r="I13" s="66">
        <f t="shared" si="2"/>
        <v>11</v>
      </c>
      <c r="J13" s="65">
        <f>VLOOKUP($A13,'Return Data'!$B$7:$R$1700,12,0)</f>
        <v>3.8199000000000001</v>
      </c>
      <c r="K13" s="66">
        <f t="shared" si="4"/>
        <v>10</v>
      </c>
      <c r="L13" s="65">
        <f>VLOOKUP($A13,'Return Data'!$B$7:$R$1700,13,0)</f>
        <v>3.1638999999999999</v>
      </c>
      <c r="M13" s="66">
        <f t="shared" si="5"/>
        <v>9</v>
      </c>
      <c r="N13" s="65">
        <f>VLOOKUP($A13,'Return Data'!$B$7:$R$1700,17,0)</f>
        <v>0.26269999999999999</v>
      </c>
      <c r="O13" s="66">
        <f t="shared" si="6"/>
        <v>13</v>
      </c>
      <c r="P13" s="65">
        <f>VLOOKUP($A13,'Return Data'!$B$7:$R$1700,14,0)</f>
        <v>1.7641</v>
      </c>
      <c r="Q13" s="66">
        <f t="shared" si="7"/>
        <v>14</v>
      </c>
      <c r="R13" s="65">
        <f>VLOOKUP($A13,'Return Data'!$B$7:$R$1700,16,0)</f>
        <v>6.3789999999999996</v>
      </c>
      <c r="S13" s="67">
        <f t="shared" si="3"/>
        <v>13</v>
      </c>
    </row>
    <row r="14" spans="1:19" x14ac:dyDescent="0.3">
      <c r="A14" s="82" t="s">
        <v>681</v>
      </c>
      <c r="B14" s="64">
        <f>VLOOKUP($A14,'Return Data'!$B$7:$R$1700,3,0)</f>
        <v>44015</v>
      </c>
      <c r="C14" s="65">
        <f>VLOOKUP($A14,'Return Data'!$B$7:$R$1700,4,0)</f>
        <v>18.682500000000001</v>
      </c>
      <c r="D14" s="65">
        <f>VLOOKUP($A14,'Return Data'!$B$7:$R$1700,9,0)</f>
        <v>17.867999999999999</v>
      </c>
      <c r="E14" s="66">
        <f t="shared" si="0"/>
        <v>10</v>
      </c>
      <c r="F14" s="65">
        <f>VLOOKUP($A14,'Return Data'!$B$7:$R$1700,10,0)</f>
        <v>-0.25319999999999998</v>
      </c>
      <c r="G14" s="66">
        <f t="shared" si="1"/>
        <v>16</v>
      </c>
      <c r="H14" s="65">
        <f>VLOOKUP($A14,'Return Data'!$B$7:$R$1700,11,0)</f>
        <v>-13.3048</v>
      </c>
      <c r="I14" s="66">
        <f t="shared" si="2"/>
        <v>17</v>
      </c>
      <c r="J14" s="65">
        <f>VLOOKUP($A14,'Return Data'!$B$7:$R$1700,12,0)</f>
        <v>-7.7572999999999999</v>
      </c>
      <c r="K14" s="66">
        <f t="shared" si="4"/>
        <v>16</v>
      </c>
      <c r="L14" s="65">
        <f>VLOOKUP($A14,'Return Data'!$B$7:$R$1700,13,0)</f>
        <v>-4.3935000000000004</v>
      </c>
      <c r="M14" s="66">
        <f t="shared" si="5"/>
        <v>16</v>
      </c>
      <c r="N14" s="65">
        <f>VLOOKUP($A14,'Return Data'!$B$7:$R$1700,17,0)</f>
        <v>1.2523</v>
      </c>
      <c r="O14" s="66">
        <f t="shared" si="6"/>
        <v>9</v>
      </c>
      <c r="P14" s="65">
        <f>VLOOKUP($A14,'Return Data'!$B$7:$R$1700,14,0)</f>
        <v>2.9866999999999999</v>
      </c>
      <c r="Q14" s="66">
        <f t="shared" si="7"/>
        <v>8</v>
      </c>
      <c r="R14" s="65">
        <f>VLOOKUP($A14,'Return Data'!$B$7:$R$1700,16,0)</f>
        <v>7.5579999999999998</v>
      </c>
      <c r="S14" s="67">
        <f t="shared" si="3"/>
        <v>6</v>
      </c>
    </row>
    <row r="15" spans="1:19" x14ac:dyDescent="0.3">
      <c r="A15" s="82" t="s">
        <v>689</v>
      </c>
      <c r="B15" s="64">
        <f>VLOOKUP($A15,'Return Data'!$B$7:$R$1700,3,0)</f>
        <v>44015</v>
      </c>
      <c r="C15" s="65">
        <f>VLOOKUP($A15,'Return Data'!$B$7:$R$1700,4,0)</f>
        <v>16.974599999999999</v>
      </c>
      <c r="D15" s="65">
        <f>VLOOKUP($A15,'Return Data'!$B$7:$R$1700,9,0)</f>
        <v>30.656600000000001</v>
      </c>
      <c r="E15" s="66">
        <f t="shared" si="0"/>
        <v>1</v>
      </c>
      <c r="F15" s="65">
        <f>VLOOKUP($A15,'Return Data'!$B$7:$R$1700,10,0)</f>
        <v>8.2030999999999992</v>
      </c>
      <c r="G15" s="66">
        <f t="shared" si="1"/>
        <v>7</v>
      </c>
      <c r="H15" s="65">
        <f>VLOOKUP($A15,'Return Data'!$B$7:$R$1700,11,0)</f>
        <v>8.7661999999999995</v>
      </c>
      <c r="I15" s="66">
        <f t="shared" si="2"/>
        <v>4</v>
      </c>
      <c r="J15" s="65">
        <f>VLOOKUP($A15,'Return Data'!$B$7:$R$1700,12,0)</f>
        <v>9.2126999999999999</v>
      </c>
      <c r="K15" s="66">
        <f t="shared" si="4"/>
        <v>2</v>
      </c>
      <c r="L15" s="65">
        <f>VLOOKUP($A15,'Return Data'!$B$7:$R$1700,13,0)</f>
        <v>9.2078000000000007</v>
      </c>
      <c r="M15" s="66">
        <f t="shared" si="5"/>
        <v>2</v>
      </c>
      <c r="N15" s="65">
        <f>VLOOKUP($A15,'Return Data'!$B$7:$R$1700,17,0)</f>
        <v>8.5020000000000007</v>
      </c>
      <c r="O15" s="66">
        <f t="shared" si="6"/>
        <v>2</v>
      </c>
      <c r="P15" s="65">
        <f>VLOOKUP($A15,'Return Data'!$B$7:$R$1700,14,0)</f>
        <v>7.0749000000000004</v>
      </c>
      <c r="Q15" s="66">
        <f t="shared" si="7"/>
        <v>2</v>
      </c>
      <c r="R15" s="65">
        <f>VLOOKUP($A15,'Return Data'!$B$7:$R$1700,16,0)</f>
        <v>8.7916000000000007</v>
      </c>
      <c r="S15" s="67">
        <f t="shared" si="3"/>
        <v>2</v>
      </c>
    </row>
    <row r="16" spans="1:19" x14ac:dyDescent="0.3">
      <c r="A16" s="82" t="s">
        <v>691</v>
      </c>
      <c r="B16" s="64">
        <f>VLOOKUP($A16,'Return Data'!$B$7:$R$1700,3,0)</f>
        <v>44015</v>
      </c>
      <c r="C16" s="65">
        <f>VLOOKUP($A16,'Return Data'!$B$7:$R$1700,4,0)</f>
        <v>22.253499999999999</v>
      </c>
      <c r="D16" s="65">
        <f>VLOOKUP($A16,'Return Data'!$B$7:$R$1700,9,0)</f>
        <v>20.588000000000001</v>
      </c>
      <c r="E16" s="66">
        <f t="shared" si="0"/>
        <v>7</v>
      </c>
      <c r="F16" s="65">
        <f>VLOOKUP($A16,'Return Data'!$B$7:$R$1700,10,0)</f>
        <v>9.2530999999999999</v>
      </c>
      <c r="G16" s="66">
        <f t="shared" si="1"/>
        <v>5</v>
      </c>
      <c r="H16" s="65">
        <f>VLOOKUP($A16,'Return Data'!$B$7:$R$1700,11,0)</f>
        <v>8.9137000000000004</v>
      </c>
      <c r="I16" s="66">
        <f t="shared" si="2"/>
        <v>2</v>
      </c>
      <c r="J16" s="65">
        <f>VLOOKUP($A16,'Return Data'!$B$7:$R$1700,12,0)</f>
        <v>9.9130000000000003</v>
      </c>
      <c r="K16" s="66">
        <f t="shared" si="4"/>
        <v>1</v>
      </c>
      <c r="L16" s="65">
        <f>VLOOKUP($A16,'Return Data'!$B$7:$R$1700,13,0)</f>
        <v>9.9626999999999999</v>
      </c>
      <c r="M16" s="66">
        <f t="shared" si="5"/>
        <v>1</v>
      </c>
      <c r="N16" s="65">
        <f>VLOOKUP($A16,'Return Data'!$B$7:$R$1700,17,0)</f>
        <v>8.859</v>
      </c>
      <c r="O16" s="66">
        <f t="shared" si="6"/>
        <v>1</v>
      </c>
      <c r="P16" s="65">
        <f>VLOOKUP($A16,'Return Data'!$B$7:$R$1700,14,0)</f>
        <v>7.8490000000000002</v>
      </c>
      <c r="Q16" s="66">
        <f t="shared" si="7"/>
        <v>1</v>
      </c>
      <c r="R16" s="65">
        <f>VLOOKUP($A16,'Return Data'!$B$7:$R$1700,16,0)</f>
        <v>8.6997999999999998</v>
      </c>
      <c r="S16" s="67">
        <f t="shared" si="3"/>
        <v>3</v>
      </c>
    </row>
    <row r="17" spans="1:19" x14ac:dyDescent="0.3">
      <c r="A17" s="82" t="s">
        <v>693</v>
      </c>
      <c r="B17" s="64">
        <f>VLOOKUP($A17,'Return Data'!$B$7:$R$1700,3,0)</f>
        <v>44015</v>
      </c>
      <c r="C17" s="65">
        <f>VLOOKUP($A17,'Return Data'!$B$7:$R$1700,4,0)</f>
        <v>12.3415</v>
      </c>
      <c r="D17" s="65">
        <f>VLOOKUP($A17,'Return Data'!$B$7:$R$1700,9,0)</f>
        <v>25.802800000000001</v>
      </c>
      <c r="E17" s="66">
        <f t="shared" si="0"/>
        <v>3</v>
      </c>
      <c r="F17" s="65">
        <f>VLOOKUP($A17,'Return Data'!$B$7:$R$1700,10,0)</f>
        <v>11.256500000000001</v>
      </c>
      <c r="G17" s="66">
        <f t="shared" si="1"/>
        <v>2</v>
      </c>
      <c r="H17" s="65">
        <f>VLOOKUP($A17,'Return Data'!$B$7:$R$1700,11,0)</f>
        <v>-17.993099999999998</v>
      </c>
      <c r="I17" s="66">
        <f t="shared" si="2"/>
        <v>18</v>
      </c>
      <c r="J17" s="65">
        <f>VLOOKUP($A17,'Return Data'!$B$7:$R$1700,12,0)</f>
        <v>-15.199199999999999</v>
      </c>
      <c r="K17" s="66">
        <f t="shared" si="4"/>
        <v>18</v>
      </c>
      <c r="L17" s="65">
        <f>VLOOKUP($A17,'Return Data'!$B$7:$R$1700,13,0)</f>
        <v>-10.215</v>
      </c>
      <c r="M17" s="66">
        <f t="shared" si="5"/>
        <v>18</v>
      </c>
      <c r="N17" s="65">
        <f>VLOOKUP($A17,'Return Data'!$B$7:$R$1700,17,0)</f>
        <v>-5.6619999999999999</v>
      </c>
      <c r="O17" s="66">
        <f t="shared" si="6"/>
        <v>17</v>
      </c>
      <c r="P17" s="65">
        <f>VLOOKUP($A17,'Return Data'!$B$7:$R$1700,14,0)</f>
        <v>-2.1076000000000001</v>
      </c>
      <c r="Q17" s="66">
        <f t="shared" si="7"/>
        <v>17</v>
      </c>
      <c r="R17" s="65">
        <f>VLOOKUP($A17,'Return Data'!$B$7:$R$1700,16,0)</f>
        <v>3.3742000000000001</v>
      </c>
      <c r="S17" s="67">
        <f t="shared" si="3"/>
        <v>19</v>
      </c>
    </row>
    <row r="18" spans="1:19" x14ac:dyDescent="0.3">
      <c r="A18" s="82" t="s">
        <v>696</v>
      </c>
      <c r="B18" s="64">
        <f>VLOOKUP($A18,'Return Data'!$B$7:$R$1700,3,0)</f>
        <v>44015</v>
      </c>
      <c r="C18" s="65">
        <f>VLOOKUP($A18,'Return Data'!$B$7:$R$1700,4,0)</f>
        <v>12.507300000000001</v>
      </c>
      <c r="D18" s="65">
        <f>VLOOKUP($A18,'Return Data'!$B$7:$R$1700,9,0)</f>
        <v>19.43</v>
      </c>
      <c r="E18" s="66">
        <f t="shared" si="0"/>
        <v>9</v>
      </c>
      <c r="F18" s="65">
        <f>VLOOKUP($A18,'Return Data'!$B$7:$R$1700,10,0)</f>
        <v>6.0846999999999998</v>
      </c>
      <c r="G18" s="66">
        <f t="shared" si="1"/>
        <v>9</v>
      </c>
      <c r="H18" s="65">
        <f>VLOOKUP($A18,'Return Data'!$B$7:$R$1700,11,0)</f>
        <v>6.6273999999999997</v>
      </c>
      <c r="I18" s="66">
        <f t="shared" si="2"/>
        <v>6</v>
      </c>
      <c r="J18" s="65">
        <f>VLOOKUP($A18,'Return Data'!$B$7:$R$1700,12,0)</f>
        <v>7.5671999999999997</v>
      </c>
      <c r="K18" s="66">
        <f t="shared" si="4"/>
        <v>6</v>
      </c>
      <c r="L18" s="65">
        <f>VLOOKUP($A18,'Return Data'!$B$7:$R$1700,13,0)</f>
        <v>8.1079000000000008</v>
      </c>
      <c r="M18" s="66">
        <f t="shared" si="5"/>
        <v>5</v>
      </c>
      <c r="N18" s="65">
        <f>VLOOKUP($A18,'Return Data'!$B$7:$R$1700,17,0)</f>
        <v>7.9840999999999998</v>
      </c>
      <c r="O18" s="66">
        <f t="shared" si="6"/>
        <v>3</v>
      </c>
      <c r="P18" s="65">
        <f>VLOOKUP($A18,'Return Data'!$B$7:$R$1700,14,0)</f>
        <v>6.6703999999999999</v>
      </c>
      <c r="Q18" s="66">
        <f t="shared" si="7"/>
        <v>5</v>
      </c>
      <c r="R18" s="65">
        <f>VLOOKUP($A18,'Return Data'!$B$7:$R$1700,16,0)</f>
        <v>6.9343000000000004</v>
      </c>
      <c r="S18" s="67">
        <f t="shared" si="3"/>
        <v>10</v>
      </c>
    </row>
    <row r="19" spans="1:19" x14ac:dyDescent="0.3">
      <c r="A19" s="82" t="s">
        <v>697</v>
      </c>
      <c r="B19" s="64">
        <f>VLOOKUP($A19,'Return Data'!$B$7:$R$1700,3,0)</f>
        <v>44015</v>
      </c>
      <c r="C19" s="65">
        <f>VLOOKUP($A19,'Return Data'!$B$7:$R$1700,4,0)</f>
        <v>1405.3236999999999</v>
      </c>
      <c r="D19" s="65">
        <f>VLOOKUP($A19,'Return Data'!$B$7:$R$1700,9,0)</f>
        <v>19.575299999999999</v>
      </c>
      <c r="E19" s="66">
        <f t="shared" si="0"/>
        <v>8</v>
      </c>
      <c r="F19" s="65">
        <f>VLOOKUP($A19,'Return Data'!$B$7:$R$1700,10,0)</f>
        <v>14.3718</v>
      </c>
      <c r="G19" s="66">
        <f t="shared" si="1"/>
        <v>1</v>
      </c>
      <c r="H19" s="65">
        <f>VLOOKUP($A19,'Return Data'!$B$7:$R$1700,11,0)</f>
        <v>10.0221</v>
      </c>
      <c r="I19" s="66">
        <f t="shared" si="2"/>
        <v>1</v>
      </c>
      <c r="J19" s="65">
        <f>VLOOKUP($A19,'Return Data'!$B$7:$R$1700,12,0)</f>
        <v>8.8660999999999994</v>
      </c>
      <c r="K19" s="66">
        <f t="shared" si="4"/>
        <v>3</v>
      </c>
      <c r="L19" s="65">
        <f>VLOOKUP($A19,'Return Data'!$B$7:$R$1700,13,0)</f>
        <v>8.9547000000000008</v>
      </c>
      <c r="M19" s="66">
        <f t="shared" si="5"/>
        <v>3</v>
      </c>
      <c r="N19" s="65">
        <f>VLOOKUP($A19,'Return Data'!$B$7:$R$1700,17,0)</f>
        <v>0.93910000000000005</v>
      </c>
      <c r="O19" s="66">
        <f t="shared" si="6"/>
        <v>10</v>
      </c>
      <c r="P19" s="65">
        <f>VLOOKUP($A19,'Return Data'!$B$7:$R$1700,14,0)</f>
        <v>2.4883000000000002</v>
      </c>
      <c r="Q19" s="66">
        <f t="shared" si="7"/>
        <v>10</v>
      </c>
      <c r="R19" s="65">
        <f>VLOOKUP($A19,'Return Data'!$B$7:$R$1700,16,0)</f>
        <v>6.0071000000000003</v>
      </c>
      <c r="S19" s="67">
        <f t="shared" si="3"/>
        <v>14</v>
      </c>
    </row>
    <row r="20" spans="1:19" x14ac:dyDescent="0.3">
      <c r="A20" s="82" t="s">
        <v>699</v>
      </c>
      <c r="B20" s="64">
        <f>VLOOKUP($A20,'Return Data'!$B$7:$R$1700,3,0)</f>
        <v>44015</v>
      </c>
      <c r="C20" s="65">
        <f>VLOOKUP($A20,'Return Data'!$B$7:$R$1700,4,0)</f>
        <v>22.172799999999999</v>
      </c>
      <c r="D20" s="65">
        <f>VLOOKUP($A20,'Return Data'!$B$7:$R$1700,9,0)</f>
        <v>21.493400000000001</v>
      </c>
      <c r="E20" s="66">
        <f t="shared" si="0"/>
        <v>6</v>
      </c>
      <c r="F20" s="65">
        <f>VLOOKUP($A20,'Return Data'!$B$7:$R$1700,10,0)</f>
        <v>4.2523</v>
      </c>
      <c r="G20" s="66">
        <f t="shared" si="1"/>
        <v>13</v>
      </c>
      <c r="H20" s="65">
        <f>VLOOKUP($A20,'Return Data'!$B$7:$R$1700,11,0)</f>
        <v>3.6787999999999998</v>
      </c>
      <c r="I20" s="66">
        <f t="shared" si="2"/>
        <v>10</v>
      </c>
      <c r="J20" s="65">
        <f>VLOOKUP($A20,'Return Data'!$B$7:$R$1700,12,0)</f>
        <v>5.8928000000000003</v>
      </c>
      <c r="K20" s="66">
        <f t="shared" si="4"/>
        <v>9</v>
      </c>
      <c r="L20" s="65">
        <f>VLOOKUP($A20,'Return Data'!$B$7:$R$1700,13,0)</f>
        <v>7.0899000000000001</v>
      </c>
      <c r="M20" s="66">
        <f t="shared" si="5"/>
        <v>7</v>
      </c>
      <c r="N20" s="65">
        <f>VLOOKUP($A20,'Return Data'!$B$7:$R$1700,17,0)</f>
        <v>7.2847999999999997</v>
      </c>
      <c r="O20" s="66">
        <f t="shared" si="6"/>
        <v>5</v>
      </c>
      <c r="P20" s="65">
        <f>VLOOKUP($A20,'Return Data'!$B$7:$R$1700,14,0)</f>
        <v>6.6859000000000002</v>
      </c>
      <c r="Q20" s="66">
        <f t="shared" si="7"/>
        <v>4</v>
      </c>
      <c r="R20" s="65">
        <f>VLOOKUP($A20,'Return Data'!$B$7:$R$1700,16,0)</f>
        <v>8.1582000000000008</v>
      </c>
      <c r="S20" s="67">
        <f t="shared" si="3"/>
        <v>4</v>
      </c>
    </row>
    <row r="21" spans="1:19" x14ac:dyDescent="0.3">
      <c r="A21" s="82" t="s">
        <v>701</v>
      </c>
      <c r="B21" s="64">
        <f>VLOOKUP($A21,'Return Data'!$B$7:$R$1700,3,0)</f>
        <v>44015</v>
      </c>
      <c r="C21" s="65">
        <f>VLOOKUP($A21,'Return Data'!$B$7:$R$1700,4,0)</f>
        <v>20.718499999999999</v>
      </c>
      <c r="D21" s="65">
        <f>VLOOKUP($A21,'Return Data'!$B$7:$R$1700,9,0)</f>
        <v>11.895099999999999</v>
      </c>
      <c r="E21" s="66">
        <f t="shared" si="0"/>
        <v>14</v>
      </c>
      <c r="F21" s="65">
        <f>VLOOKUP($A21,'Return Data'!$B$7:$R$1700,10,0)</f>
        <v>-16.692799999999998</v>
      </c>
      <c r="G21" s="66">
        <f t="shared" si="1"/>
        <v>21</v>
      </c>
      <c r="H21" s="65">
        <f>VLOOKUP($A21,'Return Data'!$B$7:$R$1700,11,0)</f>
        <v>-4.2605000000000004</v>
      </c>
      <c r="I21" s="66">
        <f t="shared" si="2"/>
        <v>13</v>
      </c>
      <c r="J21" s="65">
        <f>VLOOKUP($A21,'Return Data'!$B$7:$R$1700,12,0)</f>
        <v>-0.60609999999999997</v>
      </c>
      <c r="K21" s="66">
        <f t="shared" si="4"/>
        <v>12</v>
      </c>
      <c r="L21" s="65">
        <f>VLOOKUP($A21,'Return Data'!$B$7:$R$1700,13,0)</f>
        <v>-0.83340000000000003</v>
      </c>
      <c r="M21" s="66">
        <f t="shared" si="5"/>
        <v>13</v>
      </c>
      <c r="N21" s="65">
        <f>VLOOKUP($A21,'Return Data'!$B$7:$R$1700,17,0)</f>
        <v>1.7718</v>
      </c>
      <c r="O21" s="66">
        <f t="shared" si="6"/>
        <v>8</v>
      </c>
      <c r="P21" s="65">
        <f>VLOOKUP($A21,'Return Data'!$B$7:$R$1700,14,0)</f>
        <v>2.8513999999999999</v>
      </c>
      <c r="Q21" s="66">
        <f t="shared" si="7"/>
        <v>9</v>
      </c>
      <c r="R21" s="65">
        <f>VLOOKUP($A21,'Return Data'!$B$7:$R$1700,16,0)</f>
        <v>7.0160999999999998</v>
      </c>
      <c r="S21" s="67">
        <f t="shared" si="3"/>
        <v>8</v>
      </c>
    </row>
    <row r="22" spans="1:19" x14ac:dyDescent="0.3">
      <c r="A22" s="82" t="s">
        <v>704</v>
      </c>
      <c r="B22" s="64">
        <f>VLOOKUP($A22,'Return Data'!$B$7:$R$1700,3,0)</f>
        <v>44015</v>
      </c>
      <c r="C22" s="65">
        <f>VLOOKUP($A22,'Return Data'!$B$7:$R$1700,4,0)</f>
        <v>11.276899999999999</v>
      </c>
      <c r="D22" s="65">
        <f>VLOOKUP($A22,'Return Data'!$B$7:$R$1700,9,0)</f>
        <v>9.0978999999999992</v>
      </c>
      <c r="E22" s="66">
        <f t="shared" si="0"/>
        <v>19</v>
      </c>
      <c r="F22" s="65">
        <f>VLOOKUP($A22,'Return Data'!$B$7:$R$1700,10,0)</f>
        <v>4.3685999999999998</v>
      </c>
      <c r="G22" s="66">
        <f t="shared" si="1"/>
        <v>12</v>
      </c>
      <c r="H22" s="65">
        <f>VLOOKUP($A22,'Return Data'!$B$7:$R$1700,11,0)</f>
        <v>5.6387999999999998</v>
      </c>
      <c r="I22" s="66">
        <f t="shared" si="2"/>
        <v>9</v>
      </c>
      <c r="J22" s="65">
        <f>VLOOKUP($A22,'Return Data'!$B$7:$R$1700,12,0)</f>
        <v>6.5773000000000001</v>
      </c>
      <c r="K22" s="66">
        <f t="shared" si="4"/>
        <v>7</v>
      </c>
      <c r="L22" s="65">
        <f>VLOOKUP($A22,'Return Data'!$B$7:$R$1700,13,0)</f>
        <v>6.6936999999999998</v>
      </c>
      <c r="M22" s="66">
        <f t="shared" si="5"/>
        <v>8</v>
      </c>
      <c r="N22" s="65"/>
      <c r="O22" s="66"/>
      <c r="P22" s="65"/>
      <c r="Q22" s="66"/>
      <c r="R22" s="65">
        <f>VLOOKUP($A22,'Return Data'!$B$7:$R$1700,16,0)</f>
        <v>6.6326999999999998</v>
      </c>
      <c r="S22" s="67">
        <f t="shared" si="3"/>
        <v>11</v>
      </c>
    </row>
    <row r="23" spans="1:19" x14ac:dyDescent="0.3">
      <c r="A23" s="82" t="s">
        <v>705</v>
      </c>
      <c r="B23" s="64">
        <f>VLOOKUP($A23,'Return Data'!$B$7:$R$1700,3,0)</f>
        <v>44015</v>
      </c>
      <c r="C23" s="65">
        <f>VLOOKUP($A23,'Return Data'!$B$7:$R$1700,4,0)</f>
        <v>23.057700000000001</v>
      </c>
      <c r="D23" s="65">
        <f>VLOOKUP($A23,'Return Data'!$B$7:$R$1700,9,0)</f>
        <v>17.665700000000001</v>
      </c>
      <c r="E23" s="66">
        <f t="shared" si="0"/>
        <v>11</v>
      </c>
      <c r="F23" s="65">
        <f>VLOOKUP($A23,'Return Data'!$B$7:$R$1700,10,0)</f>
        <v>3.1046</v>
      </c>
      <c r="G23" s="66">
        <f t="shared" si="1"/>
        <v>14</v>
      </c>
      <c r="H23" s="65">
        <f>VLOOKUP($A23,'Return Data'!$B$7:$R$1700,11,0)</f>
        <v>-21.020099999999999</v>
      </c>
      <c r="I23" s="66">
        <f t="shared" si="2"/>
        <v>19</v>
      </c>
      <c r="J23" s="65">
        <f>VLOOKUP($A23,'Return Data'!$B$7:$R$1700,12,0)</f>
        <v>-13.2234</v>
      </c>
      <c r="K23" s="66">
        <f t="shared" si="4"/>
        <v>17</v>
      </c>
      <c r="L23" s="65">
        <f>VLOOKUP($A23,'Return Data'!$B$7:$R$1700,13,0)</f>
        <v>-8.5670000000000002</v>
      </c>
      <c r="M23" s="66">
        <f t="shared" si="5"/>
        <v>17</v>
      </c>
      <c r="N23" s="65">
        <f>VLOOKUP($A23,'Return Data'!$B$7:$R$1700,17,0)</f>
        <v>-2.6928999999999998</v>
      </c>
      <c r="O23" s="66">
        <f>RANK(N23,N$8:N$31,0)</f>
        <v>16</v>
      </c>
      <c r="P23" s="65">
        <f>VLOOKUP($A23,'Return Data'!$B$7:$R$1700,14,0)</f>
        <v>-6.8400000000000002E-2</v>
      </c>
      <c r="Q23" s="66">
        <f>RANK(P23,P$8:P$31,0)</f>
        <v>16</v>
      </c>
      <c r="R23" s="65">
        <f>VLOOKUP($A23,'Return Data'!$B$7:$R$1700,16,0)</f>
        <v>5.6787000000000001</v>
      </c>
      <c r="S23" s="67">
        <f t="shared" si="3"/>
        <v>17</v>
      </c>
    </row>
    <row r="24" spans="1:19" x14ac:dyDescent="0.3">
      <c r="A24" s="82" t="s">
        <v>707</v>
      </c>
      <c r="B24" s="64">
        <f>VLOOKUP($A24,'Return Data'!$B$7:$R$1700,3,0)</f>
        <v>44015</v>
      </c>
      <c r="C24" s="65">
        <f>VLOOKUP($A24,'Return Data'!$B$7:$R$1700,4,0)</f>
        <v>0.151</v>
      </c>
      <c r="D24" s="65">
        <f>VLOOKUP($A24,'Return Data'!$B$7:$R$1700,9,0)</f>
        <v>8.9282000000000004</v>
      </c>
      <c r="E24" s="66">
        <f t="shared" si="0"/>
        <v>20</v>
      </c>
      <c r="F24" s="65">
        <f>VLOOKUP($A24,'Return Data'!$B$7:$R$1700,10,0)</f>
        <v>9.2393999999999998</v>
      </c>
      <c r="G24" s="66">
        <f t="shared" si="1"/>
        <v>6</v>
      </c>
      <c r="H24" s="65"/>
      <c r="I24" s="66"/>
      <c r="J24" s="65"/>
      <c r="K24" s="66"/>
      <c r="L24" s="65"/>
      <c r="M24" s="66"/>
      <c r="N24" s="65"/>
      <c r="O24" s="66"/>
      <c r="P24" s="65"/>
      <c r="Q24" s="66"/>
      <c r="R24" s="65">
        <f>VLOOKUP($A24,'Return Data'!$B$7:$R$1700,16,0)</f>
        <v>9.3129000000000008</v>
      </c>
      <c r="S24" s="67">
        <f t="shared" si="3"/>
        <v>1</v>
      </c>
    </row>
    <row r="25" spans="1:19" x14ac:dyDescent="0.3">
      <c r="A25" s="82" t="s">
        <v>712</v>
      </c>
      <c r="B25" s="64">
        <f>VLOOKUP($A25,'Return Data'!$B$7:$R$1700,3,0)</f>
        <v>44015</v>
      </c>
      <c r="C25" s="65">
        <f>VLOOKUP($A25,'Return Data'!$B$7:$R$1700,4,0)</f>
        <v>13.802300000000001</v>
      </c>
      <c r="D25" s="65">
        <f>VLOOKUP($A25,'Return Data'!$B$7:$R$1700,9,0)</f>
        <v>9.5862999999999996</v>
      </c>
      <c r="E25" s="66">
        <f t="shared" si="0"/>
        <v>18</v>
      </c>
      <c r="F25" s="65">
        <f>VLOOKUP($A25,'Return Data'!$B$7:$R$1700,10,0)</f>
        <v>-4.0361000000000002</v>
      </c>
      <c r="G25" s="66">
        <f t="shared" si="1"/>
        <v>17</v>
      </c>
      <c r="H25" s="65">
        <f>VLOOKUP($A25,'Return Data'!$B$7:$R$1700,11,0)</f>
        <v>-11.7784</v>
      </c>
      <c r="I25" s="66">
        <f>RANK(H25,H$8:H$31,0)</f>
        <v>16</v>
      </c>
      <c r="J25" s="65">
        <f>VLOOKUP($A25,'Return Data'!$B$7:$R$1700,12,0)</f>
        <v>-5.8757999999999999</v>
      </c>
      <c r="K25" s="66">
        <f>RANK(J25,J$8:J$31,0)</f>
        <v>15</v>
      </c>
      <c r="L25" s="65">
        <f>VLOOKUP($A25,'Return Data'!$B$7:$R$1700,13,0)</f>
        <v>-1.3942000000000001</v>
      </c>
      <c r="M25" s="66">
        <f>RANK(L25,L$8:L$31,0)</f>
        <v>14</v>
      </c>
      <c r="N25" s="65">
        <f>VLOOKUP($A25,'Return Data'!$B$7:$R$1700,17,0)</f>
        <v>2.2100000000000002E-2</v>
      </c>
      <c r="O25" s="66">
        <f>RANK(N25,N$8:N$31,0)</f>
        <v>14</v>
      </c>
      <c r="P25" s="65">
        <f>VLOOKUP($A25,'Return Data'!$B$7:$R$1700,14,0)</f>
        <v>1.7005999999999999</v>
      </c>
      <c r="Q25" s="66">
        <f>RANK(P25,P$8:P$31,0)</f>
        <v>15</v>
      </c>
      <c r="R25" s="65">
        <f>VLOOKUP($A25,'Return Data'!$B$7:$R$1700,16,0)</f>
        <v>5.7496</v>
      </c>
      <c r="S25" s="67">
        <f t="shared" si="3"/>
        <v>16</v>
      </c>
    </row>
    <row r="26" spans="1:19" x14ac:dyDescent="0.3">
      <c r="A26" s="82" t="s">
        <v>715</v>
      </c>
      <c r="B26" s="64">
        <f>VLOOKUP($A26,'Return Data'!$B$7:$R$1700,3,0)</f>
        <v>44015</v>
      </c>
      <c r="C26" s="65">
        <f>VLOOKUP($A26,'Return Data'!$B$7:$R$1700,4,0)</f>
        <v>2731.0248999999999</v>
      </c>
      <c r="D26" s="65">
        <f>VLOOKUP($A26,'Return Data'!$B$7:$R$1700,9,0)</f>
        <v>6.4725999999999999</v>
      </c>
      <c r="E26" s="66">
        <f t="shared" si="0"/>
        <v>21</v>
      </c>
      <c r="F26" s="65">
        <f>VLOOKUP($A26,'Return Data'!$B$7:$R$1700,10,0)</f>
        <v>-20.820799999999998</v>
      </c>
      <c r="G26" s="66">
        <f t="shared" si="1"/>
        <v>22</v>
      </c>
      <c r="H26" s="65">
        <f>VLOOKUP($A26,'Return Data'!$B$7:$R$1700,11,0)</f>
        <v>-7.9089999999999998</v>
      </c>
      <c r="I26" s="66">
        <f>RANK(H26,H$8:H$31,0)</f>
        <v>14</v>
      </c>
      <c r="J26" s="65">
        <f>VLOOKUP($A26,'Return Data'!$B$7:$R$1700,12,0)</f>
        <v>-3.0834999999999999</v>
      </c>
      <c r="K26" s="66">
        <f>RANK(J26,J$8:J$31,0)</f>
        <v>13</v>
      </c>
      <c r="L26" s="65">
        <f>VLOOKUP($A26,'Return Data'!$B$7:$R$1700,13,0)</f>
        <v>-0.27610000000000001</v>
      </c>
      <c r="M26" s="66">
        <f>RANK(L26,L$8:L$31,0)</f>
        <v>12</v>
      </c>
      <c r="N26" s="65">
        <f>VLOOKUP($A26,'Return Data'!$B$7:$R$1700,17,0)</f>
        <v>-0.36030000000000001</v>
      </c>
      <c r="O26" s="66">
        <f>RANK(N26,N$8:N$31,0)</f>
        <v>15</v>
      </c>
      <c r="P26" s="65">
        <f>VLOOKUP($A26,'Return Data'!$B$7:$R$1700,14,0)</f>
        <v>1.8079000000000001</v>
      </c>
      <c r="Q26" s="66">
        <f>RANK(P26,P$8:P$31,0)</f>
        <v>13</v>
      </c>
      <c r="R26" s="65">
        <f>VLOOKUP($A26,'Return Data'!$B$7:$R$1700,16,0)</f>
        <v>6.5605000000000002</v>
      </c>
      <c r="S26" s="67">
        <f t="shared" si="3"/>
        <v>12</v>
      </c>
    </row>
    <row r="27" spans="1:19" x14ac:dyDescent="0.3">
      <c r="A27" s="82" t="s">
        <v>718</v>
      </c>
      <c r="B27" s="64">
        <f>VLOOKUP($A27,'Return Data'!$B$7:$R$1700,3,0)</f>
        <v>44015</v>
      </c>
      <c r="C27" s="65">
        <f>VLOOKUP($A27,'Return Data'!$B$7:$R$1700,4,0)</f>
        <v>32.490400000000001</v>
      </c>
      <c r="D27" s="65">
        <f>VLOOKUP($A27,'Return Data'!$B$7:$R$1700,9,0)</f>
        <v>21.947099999999999</v>
      </c>
      <c r="E27" s="66">
        <f t="shared" si="0"/>
        <v>5</v>
      </c>
      <c r="F27" s="65">
        <f>VLOOKUP($A27,'Return Data'!$B$7:$R$1700,10,0)</f>
        <v>9.6277000000000008</v>
      </c>
      <c r="G27" s="66">
        <f t="shared" si="1"/>
        <v>4</v>
      </c>
      <c r="H27" s="65">
        <f>VLOOKUP($A27,'Return Data'!$B$7:$R$1700,11,0)</f>
        <v>8.8597000000000001</v>
      </c>
      <c r="I27" s="66">
        <f>RANK(H27,H$8:H$31,0)</f>
        <v>3</v>
      </c>
      <c r="J27" s="65">
        <f>VLOOKUP($A27,'Return Data'!$B$7:$R$1700,12,0)</f>
        <v>8.2896000000000001</v>
      </c>
      <c r="K27" s="66">
        <f>RANK(J27,J$8:J$31,0)</f>
        <v>4</v>
      </c>
      <c r="L27" s="65">
        <f>VLOOKUP($A27,'Return Data'!$B$7:$R$1700,13,0)</f>
        <v>8.7958999999999996</v>
      </c>
      <c r="M27" s="66">
        <f>RANK(L27,L$8:L$31,0)</f>
        <v>4</v>
      </c>
      <c r="N27" s="65">
        <f>VLOOKUP($A27,'Return Data'!$B$7:$R$1700,17,0)</f>
        <v>7.5709999999999997</v>
      </c>
      <c r="O27" s="66">
        <f>RANK(N27,N$8:N$31,0)</f>
        <v>4</v>
      </c>
      <c r="P27" s="65">
        <f>VLOOKUP($A27,'Return Data'!$B$7:$R$1700,14,0)</f>
        <v>6.7108999999999996</v>
      </c>
      <c r="Q27" s="66">
        <f>RANK(P27,P$8:P$31,0)</f>
        <v>3</v>
      </c>
      <c r="R27" s="65">
        <f>VLOOKUP($A27,'Return Data'!$B$7:$R$1700,16,0)</f>
        <v>7.6521999999999997</v>
      </c>
      <c r="S27" s="67">
        <f t="shared" si="3"/>
        <v>5</v>
      </c>
    </row>
    <row r="28" spans="1:19" x14ac:dyDescent="0.3">
      <c r="A28" s="82" t="s">
        <v>719</v>
      </c>
      <c r="B28" s="64">
        <f>VLOOKUP($A28,'Return Data'!$B$7:$R$1700,3,0)</f>
        <v>44015</v>
      </c>
      <c r="C28" s="65">
        <f>VLOOKUP($A28,'Return Data'!$B$7:$R$1700,4,0)</f>
        <v>25.883400000000002</v>
      </c>
      <c r="D28" s="65">
        <f>VLOOKUP($A28,'Return Data'!$B$7:$R$1700,9,0)</f>
        <v>10.047499999999999</v>
      </c>
      <c r="E28" s="66">
        <f t="shared" si="0"/>
        <v>17</v>
      </c>
      <c r="F28" s="65">
        <f>VLOOKUP($A28,'Return Data'!$B$7:$R$1700,10,0)</f>
        <v>7.1176000000000004</v>
      </c>
      <c r="G28" s="66">
        <f t="shared" si="1"/>
        <v>8</v>
      </c>
      <c r="H28" s="65">
        <f>VLOOKUP($A28,'Return Data'!$B$7:$R$1700,11,0)</f>
        <v>6.4969000000000001</v>
      </c>
      <c r="I28" s="66">
        <f>RANK(H28,H$8:H$31,0)</f>
        <v>8</v>
      </c>
      <c r="J28" s="65">
        <f>VLOOKUP($A28,'Return Data'!$B$7:$R$1700,12,0)</f>
        <v>6.4592000000000001</v>
      </c>
      <c r="K28" s="66">
        <f>RANK(J28,J$8:J$31,0)</f>
        <v>8</v>
      </c>
      <c r="L28" s="65">
        <f>VLOOKUP($A28,'Return Data'!$B$7:$R$1700,13,0)</f>
        <v>0.64959999999999996</v>
      </c>
      <c r="M28" s="66">
        <f>RANK(L28,L$8:L$31,0)</f>
        <v>11</v>
      </c>
      <c r="N28" s="65">
        <f>VLOOKUP($A28,'Return Data'!$B$7:$R$1700,17,0)</f>
        <v>0.32840000000000003</v>
      </c>
      <c r="O28" s="66">
        <f>RANK(N28,N$8:N$31,0)</f>
        <v>12</v>
      </c>
      <c r="P28" s="65">
        <f>VLOOKUP($A28,'Return Data'!$B$7:$R$1700,14,0)</f>
        <v>2.3052999999999999</v>
      </c>
      <c r="Q28" s="66">
        <f>RANK(P28,P$8:P$31,0)</f>
        <v>11</v>
      </c>
      <c r="R28" s="65">
        <f>VLOOKUP($A28,'Return Data'!$B$7:$R$1700,16,0)</f>
        <v>5.4442000000000004</v>
      </c>
      <c r="S28" s="67">
        <f t="shared" si="3"/>
        <v>18</v>
      </c>
    </row>
    <row r="29" spans="1:19" x14ac:dyDescent="0.3">
      <c r="A29" s="82" t="s">
        <v>724</v>
      </c>
      <c r="B29" s="64">
        <f>VLOOKUP($A29,'Return Data'!$B$7:$R$1700,3,0)</f>
        <v>44015</v>
      </c>
      <c r="C29" s="65">
        <f>VLOOKUP($A29,'Return Data'!$B$7:$R$1700,4,0)</f>
        <v>0.18290000000000001</v>
      </c>
      <c r="D29" s="65">
        <f>VLOOKUP($A29,'Return Data'!$B$7:$R$1700,9,0)</f>
        <v>0</v>
      </c>
      <c r="E29" s="66">
        <f t="shared" si="0"/>
        <v>22</v>
      </c>
      <c r="F29" s="65">
        <f>VLOOKUP($A29,'Return Data'!$B$7:$R$1700,10,0)</f>
        <v>0</v>
      </c>
      <c r="G29" s="66">
        <f t="shared" si="1"/>
        <v>15</v>
      </c>
      <c r="H29" s="65">
        <f>VLOOKUP($A29,'Return Data'!$B$7:$R$1700,11,0)</f>
        <v>0</v>
      </c>
      <c r="I29" s="66">
        <f>RANK(H29,H$8:H$31,0)</f>
        <v>12</v>
      </c>
      <c r="J29" s="65">
        <f>VLOOKUP($A29,'Return Data'!$B$7:$R$1700,12,0)</f>
        <v>-32.946599999999997</v>
      </c>
      <c r="K29" s="66">
        <f>RANK(J29,J$8:J$31,0)</f>
        <v>20</v>
      </c>
      <c r="L29" s="65"/>
      <c r="M29" s="66"/>
      <c r="N29" s="65"/>
      <c r="O29" s="66"/>
      <c r="P29" s="65"/>
      <c r="Q29" s="66"/>
      <c r="R29" s="65">
        <f>VLOOKUP($A29,'Return Data'!$B$7:$R$1700,16,0)</f>
        <v>-32.5154</v>
      </c>
      <c r="S29" s="67">
        <f t="shared" si="3"/>
        <v>23</v>
      </c>
    </row>
    <row r="30" spans="1:19" x14ac:dyDescent="0.3">
      <c r="A30" s="82" t="s">
        <v>726</v>
      </c>
      <c r="B30" s="64">
        <f>VLOOKUP($A30,'Return Data'!$B$7:$R$1700,3,0)</f>
        <v>44015</v>
      </c>
      <c r="C30" s="65">
        <f>VLOOKUP($A30,'Return Data'!$B$7:$R$1700,4,0)</f>
        <v>1.2808999999999999</v>
      </c>
      <c r="D30" s="65">
        <f>VLOOKUP($A30,'Return Data'!$B$7:$R$1700,9,0)</f>
        <v>-128.30269999999999</v>
      </c>
      <c r="E30" s="66">
        <f t="shared" si="0"/>
        <v>24</v>
      </c>
      <c r="F30" s="65">
        <f>VLOOKUP($A30,'Return Data'!$B$7:$R$1700,10,0)</f>
        <v>-37.343899999999998</v>
      </c>
      <c r="G30" s="66">
        <f t="shared" si="1"/>
        <v>23</v>
      </c>
      <c r="H30" s="65"/>
      <c r="I30" s="66"/>
      <c r="J30" s="65"/>
      <c r="K30" s="66"/>
      <c r="L30" s="65"/>
      <c r="M30" s="66"/>
      <c r="N30" s="65"/>
      <c r="O30" s="66"/>
      <c r="P30" s="65"/>
      <c r="Q30" s="66"/>
      <c r="R30" s="65">
        <f>VLOOKUP($A30,'Return Data'!$B$7:$R$1700,16,0)</f>
        <v>-22.2988</v>
      </c>
      <c r="S30" s="67">
        <f t="shared" si="3"/>
        <v>22</v>
      </c>
    </row>
    <row r="31" spans="1:19" x14ac:dyDescent="0.3">
      <c r="A31" s="82" t="s">
        <v>728</v>
      </c>
      <c r="B31" s="64">
        <f>VLOOKUP($A31,'Return Data'!$B$7:$R$1700,3,0)</f>
        <v>44015</v>
      </c>
      <c r="C31" s="65">
        <f>VLOOKUP($A31,'Return Data'!$B$7:$R$1700,4,0)</f>
        <v>12.0535</v>
      </c>
      <c r="D31" s="65">
        <f>VLOOKUP($A31,'Return Data'!$B$7:$R$1700,9,0)</f>
        <v>17.353200000000001</v>
      </c>
      <c r="E31" s="66">
        <f t="shared" si="0"/>
        <v>12</v>
      </c>
      <c r="F31" s="65">
        <f>VLOOKUP($A31,'Return Data'!$B$7:$R$1700,10,0)</f>
        <v>10.157299999999999</v>
      </c>
      <c r="G31" s="66">
        <f t="shared" si="1"/>
        <v>3</v>
      </c>
      <c r="H31" s="65">
        <f>VLOOKUP($A31,'Return Data'!$B$7:$R$1700,11,0)</f>
        <v>-46.266399999999997</v>
      </c>
      <c r="I31" s="66">
        <f>RANK(H31,H$8:H$31,0)</f>
        <v>20</v>
      </c>
      <c r="J31" s="65">
        <f>VLOOKUP($A31,'Return Data'!$B$7:$R$1700,12,0)</f>
        <v>-29.999199999999998</v>
      </c>
      <c r="K31" s="66">
        <f>RANK(J31,J$8:J$31,0)</f>
        <v>19</v>
      </c>
      <c r="L31" s="65">
        <f>VLOOKUP($A31,'Return Data'!$B$7:$R$1700,13,0)</f>
        <v>-26.082599999999999</v>
      </c>
      <c r="M31" s="66">
        <f>RANK(L31,L$8:L$31,0)</f>
        <v>19</v>
      </c>
      <c r="N31" s="65">
        <f>VLOOKUP($A31,'Return Data'!$B$7:$R$1700,17,0)</f>
        <v>-12.9842</v>
      </c>
      <c r="O31" s="66">
        <f>RANK(N31,N$8:N$31,0)</f>
        <v>18</v>
      </c>
      <c r="P31" s="65">
        <f>VLOOKUP($A31,'Return Data'!$B$7:$R$1700,14,0)</f>
        <v>-7.3102999999999998</v>
      </c>
      <c r="Q31" s="66">
        <f>RANK(P31,P$8:P$31,0)</f>
        <v>18</v>
      </c>
      <c r="R31" s="65">
        <f>VLOOKUP($A31,'Return Data'!$B$7:$R$1700,16,0)</f>
        <v>2.4798</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9.5248583333333325</v>
      </c>
      <c r="E33" s="88"/>
      <c r="F33" s="89">
        <f>AVERAGE(F8:F31)</f>
        <v>-8.7019833333333345</v>
      </c>
      <c r="G33" s="88"/>
      <c r="H33" s="89">
        <f>AVERAGE(H8:H31)</f>
        <v>-9.1980500000000003</v>
      </c>
      <c r="I33" s="88"/>
      <c r="J33" s="89">
        <f>AVERAGE(J8:J31)</f>
        <v>-4.7794238095238093</v>
      </c>
      <c r="K33" s="88"/>
      <c r="L33" s="89">
        <f>AVERAGE(L8:L31)</f>
        <v>-1.3743100000000004</v>
      </c>
      <c r="M33" s="88"/>
      <c r="N33" s="89">
        <f>AVERAGE(N8:N31)</f>
        <v>-0.71291052631578911</v>
      </c>
      <c r="O33" s="88"/>
      <c r="P33" s="89">
        <f>AVERAGE(P8:P31)</f>
        <v>1.0949421052631574</v>
      </c>
      <c r="Q33" s="88"/>
      <c r="R33" s="89">
        <f>AVERAGE(R8:R31)</f>
        <v>0.90457499999999957</v>
      </c>
      <c r="S33" s="90"/>
    </row>
    <row r="34" spans="1:19" x14ac:dyDescent="0.3">
      <c r="A34" s="87" t="s">
        <v>28</v>
      </c>
      <c r="B34" s="88"/>
      <c r="C34" s="88"/>
      <c r="D34" s="89">
        <f>MIN(D8:D31)</f>
        <v>-128.30269999999999</v>
      </c>
      <c r="E34" s="88"/>
      <c r="F34" s="89">
        <f>MIN(F8:F31)</f>
        <v>-203.94460000000001</v>
      </c>
      <c r="G34" s="88"/>
      <c r="H34" s="89">
        <f>MIN(H8:H31)</f>
        <v>-95.947599999999994</v>
      </c>
      <c r="I34" s="88"/>
      <c r="J34" s="89">
        <f>MIN(J8:J31)</f>
        <v>-61.990400000000001</v>
      </c>
      <c r="K34" s="88"/>
      <c r="L34" s="89">
        <f>MIN(L8:L31)</f>
        <v>-46.842300000000002</v>
      </c>
      <c r="M34" s="88"/>
      <c r="N34" s="89">
        <f>MIN(N8:N31)</f>
        <v>-47.523800000000001</v>
      </c>
      <c r="O34" s="88"/>
      <c r="P34" s="89">
        <f>MIN(P8:P31)</f>
        <v>-33.355400000000003</v>
      </c>
      <c r="Q34" s="88"/>
      <c r="R34" s="89">
        <f>MIN(R8:R31)</f>
        <v>-39.521799999999999</v>
      </c>
      <c r="S34" s="90"/>
    </row>
    <row r="35" spans="1:19" ht="15" thickBot="1" x14ac:dyDescent="0.35">
      <c r="A35" s="91" t="s">
        <v>29</v>
      </c>
      <c r="B35" s="92"/>
      <c r="C35" s="92"/>
      <c r="D35" s="93">
        <f>MAX(D8:D31)</f>
        <v>30.656600000000001</v>
      </c>
      <c r="E35" s="92"/>
      <c r="F35" s="93">
        <f>MAX(F8:F31)</f>
        <v>14.3718</v>
      </c>
      <c r="G35" s="92"/>
      <c r="H35" s="93">
        <f>MAX(H8:H31)</f>
        <v>10.0221</v>
      </c>
      <c r="I35" s="92"/>
      <c r="J35" s="93">
        <f>MAX(J8:J31)</f>
        <v>9.9130000000000003</v>
      </c>
      <c r="K35" s="92"/>
      <c r="L35" s="93">
        <f>MAX(L8:L31)</f>
        <v>9.9626999999999999</v>
      </c>
      <c r="M35" s="92"/>
      <c r="N35" s="93">
        <f>MAX(N8:N31)</f>
        <v>8.859</v>
      </c>
      <c r="O35" s="92"/>
      <c r="P35" s="93">
        <f>MAX(P8:P31)</f>
        <v>7.8490000000000002</v>
      </c>
      <c r="Q35" s="92"/>
      <c r="R35" s="93">
        <f>MAX(R8:R31)</f>
        <v>9.3129000000000008</v>
      </c>
      <c r="S35" s="94"/>
    </row>
    <row r="36" spans="1:19" x14ac:dyDescent="0.3">
      <c r="A36" s="112" t="s">
        <v>434</v>
      </c>
    </row>
    <row r="37" spans="1:19" x14ac:dyDescent="0.3">
      <c r="A37" s="14" t="s">
        <v>340</v>
      </c>
    </row>
  </sheetData>
  <sheetProtection algorithmName="SHA-512" hashValue="X2/wrwJqY4iDWGnDP2Cr6xUYOCRclQ5FqI8/8oceYftINUWP0Z5KEFyAp6NGiElAL5i8bkCUL3NJIZgOiuQ5KA==" saltValue="Jdz67ZKf8RB1Xmr6pipfZ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F89751B-878C-45F3-BA3B-6DC73C80BA5A}"/>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dimension ref="A1:S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1693</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625</v>
      </c>
      <c r="B8" s="64">
        <f>VLOOKUP($A8,'Return Data'!$B$7:$R$1700,3,0)</f>
        <v>44015</v>
      </c>
      <c r="C8" s="65">
        <f>VLOOKUP($A8,'Return Data'!$B$7:$R$1700,4,0)</f>
        <v>83.070700000000002</v>
      </c>
      <c r="D8" s="65">
        <f>VLOOKUP($A8,'Return Data'!$B$7:$R$1700,9,0)</f>
        <v>26.378</v>
      </c>
      <c r="E8" s="66">
        <f>RANK(D8,D$8:D$27,0)</f>
        <v>5</v>
      </c>
      <c r="F8" s="65">
        <f>VLOOKUP($A8,'Return Data'!$B$7:$R$1700,10,0)</f>
        <v>21.699100000000001</v>
      </c>
      <c r="G8" s="66">
        <f>RANK(F8,F$8:F$27,0)</f>
        <v>1</v>
      </c>
      <c r="H8" s="65">
        <f>VLOOKUP($A8,'Return Data'!$B$7:$R$1700,11,0)</f>
        <v>14.933199999999999</v>
      </c>
      <c r="I8" s="66">
        <f>RANK(H8,H$8:H$27,0)</f>
        <v>3</v>
      </c>
      <c r="J8" s="65">
        <f>VLOOKUP($A8,'Return Data'!$B$7:$R$1700,12,0)</f>
        <v>12.807499999999999</v>
      </c>
      <c r="K8" s="66">
        <f>RANK(J8,J$8:J$27,0)</f>
        <v>5</v>
      </c>
      <c r="L8" s="65">
        <f>VLOOKUP($A8,'Return Data'!$B$7:$R$1700,13,0)</f>
        <v>12.367100000000001</v>
      </c>
      <c r="M8" s="66">
        <f>RANK(L8,L$8:L$27,0)</f>
        <v>9</v>
      </c>
      <c r="N8" s="65">
        <f>VLOOKUP($A8,'Return Data'!$B$7:$R$1700,17,0)</f>
        <v>11.111000000000001</v>
      </c>
      <c r="O8" s="66">
        <f>RANK(N8,N$8:N$27,0)</f>
        <v>5</v>
      </c>
      <c r="P8" s="65">
        <f>VLOOKUP($A8,'Return Data'!$B$7:$R$1700,14,0)</f>
        <v>9.1671999999999993</v>
      </c>
      <c r="Q8" s="66">
        <f>RANK(P8,P$8:P$27,0)</f>
        <v>3</v>
      </c>
      <c r="R8" s="65">
        <f>VLOOKUP($A8,'Return Data'!$B$7:$R$1700,16,0)</f>
        <v>9.3316999999999997</v>
      </c>
      <c r="S8" s="67">
        <f>RANK(R8,R$8:R$27,0)</f>
        <v>5</v>
      </c>
    </row>
    <row r="9" spans="1:19" x14ac:dyDescent="0.3">
      <c r="A9" s="82" t="s">
        <v>626</v>
      </c>
      <c r="B9" s="64">
        <f>VLOOKUP($A9,'Return Data'!$B$7:$R$1700,3,0)</f>
        <v>44015</v>
      </c>
      <c r="C9" s="65">
        <f>VLOOKUP($A9,'Return Data'!$B$7:$R$1700,4,0)</f>
        <v>12.9063</v>
      </c>
      <c r="D9" s="65">
        <f>VLOOKUP($A9,'Return Data'!$B$7:$R$1700,9,0)</f>
        <v>29.27</v>
      </c>
      <c r="E9" s="66">
        <f t="shared" ref="E9:E27" si="0">RANK(D9,D$8:D$27,0)</f>
        <v>2</v>
      </c>
      <c r="F9" s="65">
        <f>VLOOKUP($A9,'Return Data'!$B$7:$R$1700,10,0)</f>
        <v>19.053899999999999</v>
      </c>
      <c r="G9" s="66">
        <f t="shared" ref="G9:G27" si="1">RANK(F9,F$8:F$27,0)</f>
        <v>7</v>
      </c>
      <c r="H9" s="65">
        <f>VLOOKUP($A9,'Return Data'!$B$7:$R$1700,11,0)</f>
        <v>14.417400000000001</v>
      </c>
      <c r="I9" s="66">
        <f t="shared" ref="I9:I27" si="2">RANK(H9,H$8:H$27,0)</f>
        <v>6</v>
      </c>
      <c r="J9" s="65">
        <f>VLOOKUP($A9,'Return Data'!$B$7:$R$1700,12,0)</f>
        <v>12.9711</v>
      </c>
      <c r="K9" s="66">
        <f t="shared" ref="K9:K27" si="3">RANK(J9,J$8:J$27,0)</f>
        <v>3</v>
      </c>
      <c r="L9" s="65">
        <f>VLOOKUP($A9,'Return Data'!$B$7:$R$1700,13,0)</f>
        <v>13.342700000000001</v>
      </c>
      <c r="M9" s="66">
        <f t="shared" ref="M9:M27" si="4">RANK(L9,L$8:L$27,0)</f>
        <v>4</v>
      </c>
      <c r="N9" s="65">
        <f>VLOOKUP($A9,'Return Data'!$B$7:$R$1700,17,0)</f>
        <v>9.6471999999999998</v>
      </c>
      <c r="O9" s="66">
        <f t="shared" ref="O9:O26" si="5">RANK(N9,N$8:N$27,0)</f>
        <v>12</v>
      </c>
      <c r="P9" s="65"/>
      <c r="Q9" s="66"/>
      <c r="R9" s="65">
        <f>VLOOKUP($A9,'Return Data'!$B$7:$R$1700,16,0)</f>
        <v>8.9532000000000007</v>
      </c>
      <c r="S9" s="67">
        <f t="shared" ref="S9:S27" si="6">RANK(R9,R$8:R$27,0)</f>
        <v>11</v>
      </c>
    </row>
    <row r="10" spans="1:19" x14ac:dyDescent="0.3">
      <c r="A10" s="82" t="s">
        <v>629</v>
      </c>
      <c r="B10" s="64">
        <f>VLOOKUP($A10,'Return Data'!$B$7:$R$1700,3,0)</f>
        <v>44015</v>
      </c>
      <c r="C10" s="65">
        <f>VLOOKUP($A10,'Return Data'!$B$7:$R$1700,4,0)</f>
        <v>21.835699999999999</v>
      </c>
      <c r="D10" s="65">
        <f>VLOOKUP($A10,'Return Data'!$B$7:$R$1700,9,0)</f>
        <v>21.3521</v>
      </c>
      <c r="E10" s="66">
        <f t="shared" si="0"/>
        <v>12</v>
      </c>
      <c r="F10" s="65">
        <f>VLOOKUP($A10,'Return Data'!$B$7:$R$1700,10,0)</f>
        <v>16.907299999999999</v>
      </c>
      <c r="G10" s="66">
        <f t="shared" si="1"/>
        <v>14</v>
      </c>
      <c r="H10" s="65">
        <f>VLOOKUP($A10,'Return Data'!$B$7:$R$1700,11,0)</f>
        <v>12.0724</v>
      </c>
      <c r="I10" s="66">
        <f t="shared" si="2"/>
        <v>15</v>
      </c>
      <c r="J10" s="65">
        <f>VLOOKUP($A10,'Return Data'!$B$7:$R$1700,12,0)</f>
        <v>12.0932</v>
      </c>
      <c r="K10" s="66">
        <f t="shared" si="3"/>
        <v>11</v>
      </c>
      <c r="L10" s="65">
        <f>VLOOKUP($A10,'Return Data'!$B$7:$R$1700,13,0)</f>
        <v>11.8474</v>
      </c>
      <c r="M10" s="66">
        <f t="shared" si="4"/>
        <v>13</v>
      </c>
      <c r="N10" s="65">
        <f>VLOOKUP($A10,'Return Data'!$B$7:$R$1700,17,0)</f>
        <v>5.7949000000000002</v>
      </c>
      <c r="O10" s="66">
        <f t="shared" si="5"/>
        <v>15</v>
      </c>
      <c r="P10" s="65">
        <f>VLOOKUP($A10,'Return Data'!$B$7:$R$1700,14,0)</f>
        <v>5.4520999999999997</v>
      </c>
      <c r="Q10" s="66">
        <f t="shared" ref="Q10:Q24" si="7">RANK(P10,P$8:P$27,0)</f>
        <v>13</v>
      </c>
      <c r="R10" s="65">
        <f>VLOOKUP($A10,'Return Data'!$B$7:$R$1700,16,0)</f>
        <v>7.8059000000000003</v>
      </c>
      <c r="S10" s="67">
        <f t="shared" si="6"/>
        <v>17</v>
      </c>
    </row>
    <row r="11" spans="1:19" x14ac:dyDescent="0.3">
      <c r="A11" s="82" t="s">
        <v>630</v>
      </c>
      <c r="B11" s="64">
        <f>VLOOKUP($A11,'Return Data'!$B$7:$R$1700,3,0)</f>
        <v>44015</v>
      </c>
      <c r="C11" s="65">
        <f>VLOOKUP($A11,'Return Data'!$B$7:$R$1700,4,0)</f>
        <v>17.446200000000001</v>
      </c>
      <c r="D11" s="65">
        <f>VLOOKUP($A11,'Return Data'!$B$7:$R$1700,9,0)</f>
        <v>19.3124</v>
      </c>
      <c r="E11" s="66">
        <f t="shared" si="0"/>
        <v>17</v>
      </c>
      <c r="F11" s="65">
        <f>VLOOKUP($A11,'Return Data'!$B$7:$R$1700,10,0)</f>
        <v>17.228300000000001</v>
      </c>
      <c r="G11" s="66">
        <f t="shared" si="1"/>
        <v>12</v>
      </c>
      <c r="H11" s="65">
        <f>VLOOKUP($A11,'Return Data'!$B$7:$R$1700,11,0)</f>
        <v>12.9016</v>
      </c>
      <c r="I11" s="66">
        <f t="shared" si="2"/>
        <v>12</v>
      </c>
      <c r="J11" s="65">
        <f>VLOOKUP($A11,'Return Data'!$B$7:$R$1700,12,0)</f>
        <v>11.3468</v>
      </c>
      <c r="K11" s="66">
        <f t="shared" si="3"/>
        <v>15</v>
      </c>
      <c r="L11" s="65">
        <f>VLOOKUP($A11,'Return Data'!$B$7:$R$1700,13,0)</f>
        <v>11.276400000000001</v>
      </c>
      <c r="M11" s="66">
        <f t="shared" si="4"/>
        <v>14</v>
      </c>
      <c r="N11" s="65">
        <f>VLOOKUP($A11,'Return Data'!$B$7:$R$1700,17,0)</f>
        <v>10.547000000000001</v>
      </c>
      <c r="O11" s="66">
        <f t="shared" si="5"/>
        <v>7</v>
      </c>
      <c r="P11" s="65">
        <f>VLOOKUP($A11,'Return Data'!$B$7:$R$1700,14,0)</f>
        <v>8.4108000000000001</v>
      </c>
      <c r="Q11" s="66">
        <f t="shared" si="7"/>
        <v>9</v>
      </c>
      <c r="R11" s="65">
        <f>VLOOKUP($A11,'Return Data'!$B$7:$R$1700,16,0)</f>
        <v>9.0770999999999997</v>
      </c>
      <c r="S11" s="67">
        <f t="shared" si="6"/>
        <v>9</v>
      </c>
    </row>
    <row r="12" spans="1:19" x14ac:dyDescent="0.3">
      <c r="A12" s="82" t="s">
        <v>632</v>
      </c>
      <c r="B12" s="64">
        <f>VLOOKUP($A12,'Return Data'!$B$7:$R$1700,3,0)</f>
        <v>44015</v>
      </c>
      <c r="C12" s="65">
        <f>VLOOKUP($A12,'Return Data'!$B$7:$R$1700,4,0)</f>
        <v>12.3338</v>
      </c>
      <c r="D12" s="65">
        <f>VLOOKUP($A12,'Return Data'!$B$7:$R$1700,9,0)</f>
        <v>20.502800000000001</v>
      </c>
      <c r="E12" s="66">
        <f t="shared" si="0"/>
        <v>14</v>
      </c>
      <c r="F12" s="65">
        <f>VLOOKUP($A12,'Return Data'!$B$7:$R$1700,10,0)</f>
        <v>17.0426</v>
      </c>
      <c r="G12" s="66">
        <f t="shared" si="1"/>
        <v>13</v>
      </c>
      <c r="H12" s="65">
        <f>VLOOKUP($A12,'Return Data'!$B$7:$R$1700,11,0)</f>
        <v>12.4404</v>
      </c>
      <c r="I12" s="66">
        <f t="shared" si="2"/>
        <v>14</v>
      </c>
      <c r="J12" s="65">
        <f>VLOOKUP($A12,'Return Data'!$B$7:$R$1700,12,0)</f>
        <v>11.583600000000001</v>
      </c>
      <c r="K12" s="66">
        <f t="shared" si="3"/>
        <v>14</v>
      </c>
      <c r="L12" s="65">
        <f>VLOOKUP($A12,'Return Data'!$B$7:$R$1700,13,0)</f>
        <v>12.2318</v>
      </c>
      <c r="M12" s="66">
        <f t="shared" si="4"/>
        <v>10</v>
      </c>
      <c r="N12" s="65"/>
      <c r="O12" s="66"/>
      <c r="P12" s="65"/>
      <c r="Q12" s="66"/>
      <c r="R12" s="65">
        <f>VLOOKUP($A12,'Return Data'!$B$7:$R$1700,16,0)</f>
        <v>12.2605</v>
      </c>
      <c r="S12" s="67">
        <f t="shared" si="6"/>
        <v>2</v>
      </c>
    </row>
    <row r="13" spans="1:19" x14ac:dyDescent="0.3">
      <c r="A13" s="82" t="s">
        <v>634</v>
      </c>
      <c r="B13" s="64">
        <f>VLOOKUP($A13,'Return Data'!$B$7:$R$1700,3,0)</f>
        <v>44015</v>
      </c>
      <c r="C13" s="65">
        <f>VLOOKUP($A13,'Return Data'!$B$7:$R$1700,4,0)</f>
        <v>14.2814</v>
      </c>
      <c r="D13" s="65">
        <f>VLOOKUP($A13,'Return Data'!$B$7:$R$1700,9,0)</f>
        <v>19.026800000000001</v>
      </c>
      <c r="E13" s="66">
        <f t="shared" si="0"/>
        <v>18</v>
      </c>
      <c r="F13" s="65">
        <f>VLOOKUP($A13,'Return Data'!$B$7:$R$1700,10,0)</f>
        <v>16.509699999999999</v>
      </c>
      <c r="G13" s="66">
        <f t="shared" si="1"/>
        <v>15</v>
      </c>
      <c r="H13" s="65">
        <f>VLOOKUP($A13,'Return Data'!$B$7:$R$1700,11,0)</f>
        <v>14.792</v>
      </c>
      <c r="I13" s="66">
        <f t="shared" si="2"/>
        <v>5</v>
      </c>
      <c r="J13" s="65">
        <f>VLOOKUP($A13,'Return Data'!$B$7:$R$1700,12,0)</f>
        <v>12.170999999999999</v>
      </c>
      <c r="K13" s="66">
        <f t="shared" si="3"/>
        <v>9</v>
      </c>
      <c r="L13" s="65">
        <f>VLOOKUP($A13,'Return Data'!$B$7:$R$1700,13,0)</f>
        <v>10.8842</v>
      </c>
      <c r="M13" s="66">
        <f t="shared" si="4"/>
        <v>17</v>
      </c>
      <c r="N13" s="65">
        <f>VLOOKUP($A13,'Return Data'!$B$7:$R$1700,17,0)</f>
        <v>2.4548999999999999</v>
      </c>
      <c r="O13" s="66">
        <f t="shared" si="5"/>
        <v>16</v>
      </c>
      <c r="P13" s="65">
        <f>VLOOKUP($A13,'Return Data'!$B$7:$R$1700,14,0)</f>
        <v>3.1983000000000001</v>
      </c>
      <c r="Q13" s="66">
        <f t="shared" si="7"/>
        <v>14</v>
      </c>
      <c r="R13" s="65">
        <f>VLOOKUP($A13,'Return Data'!$B$7:$R$1700,16,0)</f>
        <v>6.3555999999999999</v>
      </c>
      <c r="S13" s="67">
        <f t="shared" si="6"/>
        <v>19</v>
      </c>
    </row>
    <row r="14" spans="1:19" x14ac:dyDescent="0.3">
      <c r="A14" s="82" t="s">
        <v>637</v>
      </c>
      <c r="B14" s="64">
        <f>VLOOKUP($A14,'Return Data'!$B$7:$R$1700,3,0)</f>
        <v>44015</v>
      </c>
      <c r="C14" s="65">
        <f>VLOOKUP($A14,'Return Data'!$B$7:$R$1700,4,0)</f>
        <v>77.571799999999996</v>
      </c>
      <c r="D14" s="65">
        <f>VLOOKUP($A14,'Return Data'!$B$7:$R$1700,9,0)</f>
        <v>26.508800000000001</v>
      </c>
      <c r="E14" s="66">
        <f t="shared" si="0"/>
        <v>4</v>
      </c>
      <c r="F14" s="65">
        <f>VLOOKUP($A14,'Return Data'!$B$7:$R$1700,10,0)</f>
        <v>12.3224</v>
      </c>
      <c r="G14" s="66">
        <f t="shared" si="1"/>
        <v>18</v>
      </c>
      <c r="H14" s="65">
        <f>VLOOKUP($A14,'Return Data'!$B$7:$R$1700,11,0)</f>
        <v>8.8236000000000008</v>
      </c>
      <c r="I14" s="66">
        <f t="shared" si="2"/>
        <v>19</v>
      </c>
      <c r="J14" s="65">
        <f>VLOOKUP($A14,'Return Data'!$B$7:$R$1700,12,0)</f>
        <v>9.9939</v>
      </c>
      <c r="K14" s="66">
        <f t="shared" si="3"/>
        <v>18</v>
      </c>
      <c r="L14" s="65">
        <f>VLOOKUP($A14,'Return Data'!$B$7:$R$1700,13,0)</f>
        <v>9.3767999999999994</v>
      </c>
      <c r="M14" s="66">
        <f t="shared" si="4"/>
        <v>19</v>
      </c>
      <c r="N14" s="65">
        <f>VLOOKUP($A14,'Return Data'!$B$7:$R$1700,17,0)</f>
        <v>9.9566999999999997</v>
      </c>
      <c r="O14" s="66">
        <f t="shared" si="5"/>
        <v>10</v>
      </c>
      <c r="P14" s="65">
        <f>VLOOKUP($A14,'Return Data'!$B$7:$R$1700,14,0)</f>
        <v>8.6994000000000007</v>
      </c>
      <c r="Q14" s="66">
        <f t="shared" si="7"/>
        <v>7</v>
      </c>
      <c r="R14" s="65">
        <f>VLOOKUP($A14,'Return Data'!$B$7:$R$1700,16,0)</f>
        <v>9.6243999999999996</v>
      </c>
      <c r="S14" s="67">
        <f t="shared" si="6"/>
        <v>4</v>
      </c>
    </row>
    <row r="15" spans="1:19" x14ac:dyDescent="0.3">
      <c r="A15" s="82" t="s">
        <v>640</v>
      </c>
      <c r="B15" s="64">
        <f>VLOOKUP($A15,'Return Data'!$B$7:$R$1700,3,0)</f>
        <v>44015</v>
      </c>
      <c r="C15" s="65">
        <f>VLOOKUP($A15,'Return Data'!$B$7:$R$1700,4,0)</f>
        <v>24.177800000000001</v>
      </c>
      <c r="D15" s="65">
        <f>VLOOKUP($A15,'Return Data'!$B$7:$R$1700,9,0)</f>
        <v>25.9283</v>
      </c>
      <c r="E15" s="66">
        <f t="shared" si="0"/>
        <v>6</v>
      </c>
      <c r="F15" s="65">
        <f>VLOOKUP($A15,'Return Data'!$B$7:$R$1700,10,0)</f>
        <v>19.736499999999999</v>
      </c>
      <c r="G15" s="66">
        <f t="shared" si="1"/>
        <v>4</v>
      </c>
      <c r="H15" s="65">
        <f>VLOOKUP($A15,'Return Data'!$B$7:$R$1700,11,0)</f>
        <v>14.890599999999999</v>
      </c>
      <c r="I15" s="66">
        <f t="shared" si="2"/>
        <v>4</v>
      </c>
      <c r="J15" s="65">
        <f>VLOOKUP($A15,'Return Data'!$B$7:$R$1700,12,0)</f>
        <v>12.727</v>
      </c>
      <c r="K15" s="66">
        <f t="shared" si="3"/>
        <v>6</v>
      </c>
      <c r="L15" s="65">
        <f>VLOOKUP($A15,'Return Data'!$B$7:$R$1700,13,0)</f>
        <v>12.5885</v>
      </c>
      <c r="M15" s="66">
        <f t="shared" si="4"/>
        <v>7</v>
      </c>
      <c r="N15" s="65">
        <f>VLOOKUP($A15,'Return Data'!$B$7:$R$1700,17,0)</f>
        <v>11.3741</v>
      </c>
      <c r="O15" s="66">
        <f t="shared" si="5"/>
        <v>3</v>
      </c>
      <c r="P15" s="65">
        <f>VLOOKUP($A15,'Return Data'!$B$7:$R$1700,14,0)</f>
        <v>9.1766000000000005</v>
      </c>
      <c r="Q15" s="66">
        <f t="shared" si="7"/>
        <v>2</v>
      </c>
      <c r="R15" s="65">
        <f>VLOOKUP($A15,'Return Data'!$B$7:$R$1700,16,0)</f>
        <v>9.2436000000000007</v>
      </c>
      <c r="S15" s="67">
        <f t="shared" si="6"/>
        <v>6</v>
      </c>
    </row>
    <row r="16" spans="1:19" x14ac:dyDescent="0.3">
      <c r="A16" s="82" t="s">
        <v>642</v>
      </c>
      <c r="B16" s="64">
        <f>VLOOKUP($A16,'Return Data'!$B$7:$R$1700,3,0)</f>
        <v>44015</v>
      </c>
      <c r="C16" s="65">
        <f>VLOOKUP($A16,'Return Data'!$B$7:$R$1700,4,0)</f>
        <v>22.510100000000001</v>
      </c>
      <c r="D16" s="65">
        <f>VLOOKUP($A16,'Return Data'!$B$7:$R$1700,9,0)</f>
        <v>22.123100000000001</v>
      </c>
      <c r="E16" s="66">
        <f t="shared" si="0"/>
        <v>11</v>
      </c>
      <c r="F16" s="65">
        <f>VLOOKUP($A16,'Return Data'!$B$7:$R$1700,10,0)</f>
        <v>19.037600000000001</v>
      </c>
      <c r="G16" s="66">
        <f t="shared" si="1"/>
        <v>8</v>
      </c>
      <c r="H16" s="65">
        <f>VLOOKUP($A16,'Return Data'!$B$7:$R$1700,11,0)</f>
        <v>13.117000000000001</v>
      </c>
      <c r="I16" s="66">
        <f t="shared" si="2"/>
        <v>11</v>
      </c>
      <c r="J16" s="65">
        <f>VLOOKUP($A16,'Return Data'!$B$7:$R$1700,12,0)</f>
        <v>11.969799999999999</v>
      </c>
      <c r="K16" s="66">
        <f t="shared" si="3"/>
        <v>12</v>
      </c>
      <c r="L16" s="65">
        <f>VLOOKUP($A16,'Return Data'!$B$7:$R$1700,13,0)</f>
        <v>11.933299999999999</v>
      </c>
      <c r="M16" s="66">
        <f t="shared" si="4"/>
        <v>12</v>
      </c>
      <c r="N16" s="65">
        <f>VLOOKUP($A16,'Return Data'!$B$7:$R$1700,17,0)</f>
        <v>10.5715</v>
      </c>
      <c r="O16" s="66">
        <f t="shared" si="5"/>
        <v>6</v>
      </c>
      <c r="P16" s="65">
        <f>VLOOKUP($A16,'Return Data'!$B$7:$R$1700,14,0)</f>
        <v>8.8309999999999995</v>
      </c>
      <c r="Q16" s="66">
        <f t="shared" si="7"/>
        <v>6</v>
      </c>
      <c r="R16" s="65">
        <f>VLOOKUP($A16,'Return Data'!$B$7:$R$1700,16,0)</f>
        <v>9.2307000000000006</v>
      </c>
      <c r="S16" s="67">
        <f t="shared" si="6"/>
        <v>7</v>
      </c>
    </row>
    <row r="17" spans="1:19" x14ac:dyDescent="0.3">
      <c r="A17" s="82" t="s">
        <v>643</v>
      </c>
      <c r="B17" s="64">
        <f>VLOOKUP($A17,'Return Data'!$B$7:$R$1700,3,0)</f>
        <v>44015</v>
      </c>
      <c r="C17" s="65">
        <f>VLOOKUP($A17,'Return Data'!$B$7:$R$1700,4,0)</f>
        <v>14.6911</v>
      </c>
      <c r="D17" s="65">
        <f>VLOOKUP($A17,'Return Data'!$B$7:$R$1700,9,0)</f>
        <v>30.371500000000001</v>
      </c>
      <c r="E17" s="66">
        <f t="shared" si="0"/>
        <v>1</v>
      </c>
      <c r="F17" s="65">
        <f>VLOOKUP($A17,'Return Data'!$B$7:$R$1700,10,0)</f>
        <v>21.593399999999999</v>
      </c>
      <c r="G17" s="66">
        <f t="shared" si="1"/>
        <v>2</v>
      </c>
      <c r="H17" s="65">
        <f>VLOOKUP($A17,'Return Data'!$B$7:$R$1700,11,0)</f>
        <v>15.296099999999999</v>
      </c>
      <c r="I17" s="66">
        <f t="shared" si="2"/>
        <v>2</v>
      </c>
      <c r="J17" s="65">
        <f>VLOOKUP($A17,'Return Data'!$B$7:$R$1700,12,0)</f>
        <v>12.587</v>
      </c>
      <c r="K17" s="66">
        <f t="shared" si="3"/>
        <v>7</v>
      </c>
      <c r="L17" s="65">
        <f>VLOOKUP($A17,'Return Data'!$B$7:$R$1700,13,0)</f>
        <v>11.973599999999999</v>
      </c>
      <c r="M17" s="66">
        <f t="shared" si="4"/>
        <v>11</v>
      </c>
      <c r="N17" s="65">
        <f>VLOOKUP($A17,'Return Data'!$B$7:$R$1700,17,0)</f>
        <v>10.472899999999999</v>
      </c>
      <c r="O17" s="66">
        <f t="shared" si="5"/>
        <v>8</v>
      </c>
      <c r="P17" s="65">
        <f>VLOOKUP($A17,'Return Data'!$B$7:$R$1700,14,0)</f>
        <v>8.6791</v>
      </c>
      <c r="Q17" s="66">
        <f t="shared" si="7"/>
        <v>8</v>
      </c>
      <c r="R17" s="65">
        <f>VLOOKUP($A17,'Return Data'!$B$7:$R$1700,16,0)</f>
        <v>8.9723000000000006</v>
      </c>
      <c r="S17" s="67">
        <f t="shared" si="6"/>
        <v>10</v>
      </c>
    </row>
    <row r="18" spans="1:19" x14ac:dyDescent="0.3">
      <c r="A18" s="82" t="s">
        <v>646</v>
      </c>
      <c r="B18" s="64">
        <f>VLOOKUP($A18,'Return Data'!$B$7:$R$1700,3,0)</f>
        <v>44015</v>
      </c>
      <c r="C18" s="65">
        <f>VLOOKUP($A18,'Return Data'!$B$7:$R$1700,4,0)</f>
        <v>2514.0695999999998</v>
      </c>
      <c r="D18" s="65">
        <f>VLOOKUP($A18,'Return Data'!$B$7:$R$1700,9,0)</f>
        <v>23.018599999999999</v>
      </c>
      <c r="E18" s="66">
        <f t="shared" si="0"/>
        <v>10</v>
      </c>
      <c r="F18" s="65">
        <f>VLOOKUP($A18,'Return Data'!$B$7:$R$1700,10,0)</f>
        <v>17.584499999999998</v>
      </c>
      <c r="G18" s="66">
        <f t="shared" si="1"/>
        <v>11</v>
      </c>
      <c r="H18" s="65">
        <f>VLOOKUP($A18,'Return Data'!$B$7:$R$1700,11,0)</f>
        <v>12.654199999999999</v>
      </c>
      <c r="I18" s="66">
        <f t="shared" si="2"/>
        <v>13</v>
      </c>
      <c r="J18" s="65">
        <f>VLOOKUP($A18,'Return Data'!$B$7:$R$1700,12,0)</f>
        <v>11.5953</v>
      </c>
      <c r="K18" s="66">
        <f t="shared" si="3"/>
        <v>13</v>
      </c>
      <c r="L18" s="65">
        <f>VLOOKUP($A18,'Return Data'!$B$7:$R$1700,13,0)</f>
        <v>12.426600000000001</v>
      </c>
      <c r="M18" s="66">
        <f t="shared" si="4"/>
        <v>8</v>
      </c>
      <c r="N18" s="65">
        <f>VLOOKUP($A18,'Return Data'!$B$7:$R$1700,17,0)</f>
        <v>11.1257</v>
      </c>
      <c r="O18" s="66">
        <f t="shared" si="5"/>
        <v>4</v>
      </c>
      <c r="P18" s="65">
        <f>VLOOKUP($A18,'Return Data'!$B$7:$R$1700,14,0)</f>
        <v>7.4501999999999997</v>
      </c>
      <c r="Q18" s="66">
        <f t="shared" si="7"/>
        <v>12</v>
      </c>
      <c r="R18" s="65">
        <f>VLOOKUP($A18,'Return Data'!$B$7:$R$1700,16,0)</f>
        <v>8.3438999999999997</v>
      </c>
      <c r="S18" s="67">
        <f t="shared" si="6"/>
        <v>15</v>
      </c>
    </row>
    <row r="19" spans="1:19" x14ac:dyDescent="0.3">
      <c r="A19" s="82" t="s">
        <v>648</v>
      </c>
      <c r="B19" s="64">
        <f>VLOOKUP($A19,'Return Data'!$B$7:$R$1700,3,0)</f>
        <v>44015</v>
      </c>
      <c r="C19" s="65">
        <f>VLOOKUP($A19,'Return Data'!$B$7:$R$1700,4,0)</f>
        <v>2865.1487000000002</v>
      </c>
      <c r="D19" s="65">
        <f>VLOOKUP($A19,'Return Data'!$B$7:$R$1700,9,0)</f>
        <v>21.096800000000002</v>
      </c>
      <c r="E19" s="66">
        <f t="shared" si="0"/>
        <v>13</v>
      </c>
      <c r="F19" s="65">
        <f>VLOOKUP($A19,'Return Data'!$B$7:$R$1700,10,0)</f>
        <v>15.1496</v>
      </c>
      <c r="G19" s="66">
        <f t="shared" si="1"/>
        <v>17</v>
      </c>
      <c r="H19" s="65">
        <f>VLOOKUP($A19,'Return Data'!$B$7:$R$1700,11,0)</f>
        <v>11.319699999999999</v>
      </c>
      <c r="I19" s="66">
        <f t="shared" si="2"/>
        <v>17</v>
      </c>
      <c r="J19" s="65">
        <f>VLOOKUP($A19,'Return Data'!$B$7:$R$1700,12,0)</f>
        <v>10.494300000000001</v>
      </c>
      <c r="K19" s="66">
        <f t="shared" si="3"/>
        <v>17</v>
      </c>
      <c r="L19" s="65">
        <f>VLOOKUP($A19,'Return Data'!$B$7:$R$1700,13,0)</f>
        <v>10.9137</v>
      </c>
      <c r="M19" s="66">
        <f t="shared" si="4"/>
        <v>16</v>
      </c>
      <c r="N19" s="65">
        <f>VLOOKUP($A19,'Return Data'!$B$7:$R$1700,17,0)</f>
        <v>10.0398</v>
      </c>
      <c r="O19" s="66">
        <f t="shared" si="5"/>
        <v>9</v>
      </c>
      <c r="P19" s="65">
        <f>VLOOKUP($A19,'Return Data'!$B$7:$R$1700,14,0)</f>
        <v>8.9506999999999994</v>
      </c>
      <c r="Q19" s="66">
        <f t="shared" si="7"/>
        <v>4</v>
      </c>
      <c r="R19" s="65">
        <f>VLOOKUP($A19,'Return Data'!$B$7:$R$1700,16,0)</f>
        <v>9.0981000000000005</v>
      </c>
      <c r="S19" s="67">
        <f t="shared" si="6"/>
        <v>8</v>
      </c>
    </row>
    <row r="20" spans="1:19" x14ac:dyDescent="0.3">
      <c r="A20" s="82" t="s">
        <v>649</v>
      </c>
      <c r="B20" s="64">
        <f>VLOOKUP($A20,'Return Data'!$B$7:$R$1700,3,0)</f>
        <v>44015</v>
      </c>
      <c r="C20" s="65">
        <f>VLOOKUP($A20,'Return Data'!$B$7:$R$1700,4,0)</f>
        <v>57.923200000000001</v>
      </c>
      <c r="D20" s="65">
        <f>VLOOKUP($A20,'Return Data'!$B$7:$R$1700,9,0)</f>
        <v>19.595099999999999</v>
      </c>
      <c r="E20" s="66">
        <f t="shared" si="0"/>
        <v>16</v>
      </c>
      <c r="F20" s="65">
        <f>VLOOKUP($A20,'Return Data'!$B$7:$R$1700,10,0)</f>
        <v>21.1906</v>
      </c>
      <c r="G20" s="66">
        <f t="shared" si="1"/>
        <v>3</v>
      </c>
      <c r="H20" s="65">
        <f>VLOOKUP($A20,'Return Data'!$B$7:$R$1700,11,0)</f>
        <v>17.482199999999999</v>
      </c>
      <c r="I20" s="66">
        <f t="shared" si="2"/>
        <v>1</v>
      </c>
      <c r="J20" s="65">
        <f>VLOOKUP($A20,'Return Data'!$B$7:$R$1700,12,0)</f>
        <v>15.2035</v>
      </c>
      <c r="K20" s="66">
        <f t="shared" si="3"/>
        <v>1</v>
      </c>
      <c r="L20" s="65">
        <f>VLOOKUP($A20,'Return Data'!$B$7:$R$1700,13,0)</f>
        <v>14.777799999999999</v>
      </c>
      <c r="M20" s="66">
        <f t="shared" si="4"/>
        <v>1</v>
      </c>
      <c r="N20" s="65">
        <f>VLOOKUP($A20,'Return Data'!$B$7:$R$1700,17,0)</f>
        <v>13.420400000000001</v>
      </c>
      <c r="O20" s="66">
        <f t="shared" si="5"/>
        <v>1</v>
      </c>
      <c r="P20" s="65">
        <f>VLOOKUP($A20,'Return Data'!$B$7:$R$1700,14,0)</f>
        <v>10.070499999999999</v>
      </c>
      <c r="Q20" s="66">
        <f t="shared" si="7"/>
        <v>1</v>
      </c>
      <c r="R20" s="65">
        <f>VLOOKUP($A20,'Return Data'!$B$7:$R$1700,16,0)</f>
        <v>8.8375000000000004</v>
      </c>
      <c r="S20" s="67">
        <f t="shared" si="6"/>
        <v>12</v>
      </c>
    </row>
    <row r="21" spans="1:19" x14ac:dyDescent="0.3">
      <c r="A21" s="82" t="s">
        <v>652</v>
      </c>
      <c r="B21" s="64">
        <f>VLOOKUP($A21,'Return Data'!$B$7:$R$1700,3,0)</f>
        <v>44015</v>
      </c>
      <c r="C21" s="65">
        <f>VLOOKUP($A21,'Return Data'!$B$7:$R$1700,4,0)</f>
        <v>44.523099999999999</v>
      </c>
      <c r="D21" s="65">
        <f>VLOOKUP($A21,'Return Data'!$B$7:$R$1700,9,0)</f>
        <v>16.898</v>
      </c>
      <c r="E21" s="66">
        <f t="shared" si="0"/>
        <v>19</v>
      </c>
      <c r="F21" s="65">
        <f>VLOOKUP($A21,'Return Data'!$B$7:$R$1700,10,0)</f>
        <v>10.237399999999999</v>
      </c>
      <c r="G21" s="66">
        <f t="shared" si="1"/>
        <v>19</v>
      </c>
      <c r="H21" s="65">
        <f>VLOOKUP($A21,'Return Data'!$B$7:$R$1700,11,0)</f>
        <v>9.9448000000000008</v>
      </c>
      <c r="I21" s="66">
        <f t="shared" si="2"/>
        <v>18</v>
      </c>
      <c r="J21" s="65">
        <f>VLOOKUP($A21,'Return Data'!$B$7:$R$1700,12,0)</f>
        <v>9.4604999999999997</v>
      </c>
      <c r="K21" s="66">
        <f t="shared" si="3"/>
        <v>19</v>
      </c>
      <c r="L21" s="65">
        <f>VLOOKUP($A21,'Return Data'!$B$7:$R$1700,13,0)</f>
        <v>9.7104999999999997</v>
      </c>
      <c r="M21" s="66">
        <f t="shared" si="4"/>
        <v>18</v>
      </c>
      <c r="N21" s="65">
        <f>VLOOKUP($A21,'Return Data'!$B$7:$R$1700,17,0)</f>
        <v>8.7364999999999995</v>
      </c>
      <c r="O21" s="66">
        <f t="shared" si="5"/>
        <v>13</v>
      </c>
      <c r="P21" s="65">
        <f>VLOOKUP($A21,'Return Data'!$B$7:$R$1700,14,0)</f>
        <v>7.9721000000000002</v>
      </c>
      <c r="Q21" s="66">
        <f t="shared" si="7"/>
        <v>11</v>
      </c>
      <c r="R21" s="65">
        <f>VLOOKUP($A21,'Return Data'!$B$7:$R$1700,16,0)</f>
        <v>8.6567000000000007</v>
      </c>
      <c r="S21" s="67">
        <f t="shared" si="6"/>
        <v>14</v>
      </c>
    </row>
    <row r="22" spans="1:19" x14ac:dyDescent="0.3">
      <c r="A22" s="82" t="s">
        <v>654</v>
      </c>
      <c r="B22" s="64">
        <f>VLOOKUP($A22,'Return Data'!$B$7:$R$1700,3,0)</f>
        <v>44015</v>
      </c>
      <c r="C22" s="65">
        <f>VLOOKUP($A22,'Return Data'!$B$7:$R$1700,4,0)</f>
        <v>34.8902</v>
      </c>
      <c r="D22" s="65">
        <f>VLOOKUP($A22,'Return Data'!$B$7:$R$1700,9,0)</f>
        <v>20.307700000000001</v>
      </c>
      <c r="E22" s="66">
        <f t="shared" si="0"/>
        <v>15</v>
      </c>
      <c r="F22" s="65">
        <f>VLOOKUP($A22,'Return Data'!$B$7:$R$1700,10,0)</f>
        <v>16.476700000000001</v>
      </c>
      <c r="G22" s="66">
        <f t="shared" si="1"/>
        <v>16</v>
      </c>
      <c r="H22" s="65">
        <f>VLOOKUP($A22,'Return Data'!$B$7:$R$1700,11,0)</f>
        <v>12.061299999999999</v>
      </c>
      <c r="I22" s="66">
        <f t="shared" si="2"/>
        <v>16</v>
      </c>
      <c r="J22" s="65">
        <f>VLOOKUP($A22,'Return Data'!$B$7:$R$1700,12,0)</f>
        <v>11.258100000000001</v>
      </c>
      <c r="K22" s="66">
        <f t="shared" si="3"/>
        <v>16</v>
      </c>
      <c r="L22" s="65">
        <f>VLOOKUP($A22,'Return Data'!$B$7:$R$1700,13,0)</f>
        <v>11.125500000000001</v>
      </c>
      <c r="M22" s="66">
        <f t="shared" si="4"/>
        <v>15</v>
      </c>
      <c r="N22" s="65">
        <f>VLOOKUP($A22,'Return Data'!$B$7:$R$1700,17,0)</f>
        <v>9.8892000000000007</v>
      </c>
      <c r="O22" s="66">
        <f t="shared" si="5"/>
        <v>11</v>
      </c>
      <c r="P22" s="65">
        <f>VLOOKUP($A22,'Return Data'!$B$7:$R$1700,14,0)</f>
        <v>8.0818999999999992</v>
      </c>
      <c r="Q22" s="66">
        <f t="shared" si="7"/>
        <v>10</v>
      </c>
      <c r="R22" s="65">
        <f>VLOOKUP($A22,'Return Data'!$B$7:$R$1700,16,0)</f>
        <v>8.3409999999999993</v>
      </c>
      <c r="S22" s="67">
        <f t="shared" si="6"/>
        <v>16</v>
      </c>
    </row>
    <row r="23" spans="1:19" x14ac:dyDescent="0.3">
      <c r="A23" s="82" t="s">
        <v>655</v>
      </c>
      <c r="B23" s="64">
        <f>VLOOKUP($A23,'Return Data'!$B$7:$R$1700,3,0)</f>
        <v>44015</v>
      </c>
      <c r="C23" s="65">
        <f>VLOOKUP($A23,'Return Data'!$B$7:$R$1700,4,0)</f>
        <v>11.8165</v>
      </c>
      <c r="D23" s="65">
        <f>VLOOKUP($A23,'Return Data'!$B$7:$R$1700,9,0)</f>
        <v>23.648499999999999</v>
      </c>
      <c r="E23" s="66">
        <f t="shared" si="0"/>
        <v>9</v>
      </c>
      <c r="F23" s="65">
        <f>VLOOKUP($A23,'Return Data'!$B$7:$R$1700,10,0)</f>
        <v>19.3156</v>
      </c>
      <c r="G23" s="66">
        <f t="shared" si="1"/>
        <v>6</v>
      </c>
      <c r="H23" s="65">
        <f>VLOOKUP($A23,'Return Data'!$B$7:$R$1700,11,0)</f>
        <v>14.1854</v>
      </c>
      <c r="I23" s="66">
        <f t="shared" si="2"/>
        <v>8</v>
      </c>
      <c r="J23" s="65">
        <f>VLOOKUP($A23,'Return Data'!$B$7:$R$1700,12,0)</f>
        <v>12.5825</v>
      </c>
      <c r="K23" s="66">
        <f t="shared" si="3"/>
        <v>8</v>
      </c>
      <c r="L23" s="65">
        <f>VLOOKUP($A23,'Return Data'!$B$7:$R$1700,13,0)</f>
        <v>12.9459</v>
      </c>
      <c r="M23" s="66">
        <f t="shared" si="4"/>
        <v>6</v>
      </c>
      <c r="N23" s="65"/>
      <c r="O23" s="66"/>
      <c r="P23" s="65"/>
      <c r="Q23" s="66"/>
      <c r="R23" s="65">
        <f>VLOOKUP($A23,'Return Data'!$B$7:$R$1700,16,0)</f>
        <v>12.480700000000001</v>
      </c>
      <c r="S23" s="67">
        <f t="shared" si="6"/>
        <v>1</v>
      </c>
    </row>
    <row r="24" spans="1:19" x14ac:dyDescent="0.3">
      <c r="A24" s="82" t="s">
        <v>658</v>
      </c>
      <c r="B24" s="64">
        <f>VLOOKUP($A24,'Return Data'!$B$7:$R$1700,3,0)</f>
        <v>44015</v>
      </c>
      <c r="C24" s="65">
        <f>VLOOKUP($A24,'Return Data'!$B$7:$R$1700,4,0)</f>
        <v>30.810600000000001</v>
      </c>
      <c r="D24" s="65">
        <f>VLOOKUP($A24,'Return Data'!$B$7:$R$1700,9,0)</f>
        <v>24.430700000000002</v>
      </c>
      <c r="E24" s="66">
        <f t="shared" si="0"/>
        <v>8</v>
      </c>
      <c r="F24" s="65">
        <f>VLOOKUP($A24,'Return Data'!$B$7:$R$1700,10,0)</f>
        <v>19.523499999999999</v>
      </c>
      <c r="G24" s="66">
        <f t="shared" si="1"/>
        <v>5</v>
      </c>
      <c r="H24" s="65">
        <f>VLOOKUP($A24,'Return Data'!$B$7:$R$1700,11,0)</f>
        <v>14.2485</v>
      </c>
      <c r="I24" s="66">
        <f t="shared" si="2"/>
        <v>7</v>
      </c>
      <c r="J24" s="65">
        <f>VLOOKUP($A24,'Return Data'!$B$7:$R$1700,12,0)</f>
        <v>12.891</v>
      </c>
      <c r="K24" s="66">
        <f t="shared" si="3"/>
        <v>4</v>
      </c>
      <c r="L24" s="65">
        <f>VLOOKUP($A24,'Return Data'!$B$7:$R$1700,13,0)</f>
        <v>13.440200000000001</v>
      </c>
      <c r="M24" s="66">
        <f t="shared" si="4"/>
        <v>3</v>
      </c>
      <c r="N24" s="65">
        <f>VLOOKUP($A24,'Return Data'!$B$7:$R$1700,17,0)</f>
        <v>11.932600000000001</v>
      </c>
      <c r="O24" s="66">
        <f t="shared" si="5"/>
        <v>2</v>
      </c>
      <c r="P24" s="65">
        <f>VLOOKUP($A24,'Return Data'!$B$7:$R$1700,14,0)</f>
        <v>8.8857999999999997</v>
      </c>
      <c r="Q24" s="66">
        <f t="shared" si="7"/>
        <v>5</v>
      </c>
      <c r="R24" s="65">
        <f>VLOOKUP($A24,'Return Data'!$B$7:$R$1700,16,0)</f>
        <v>8.6700999999999997</v>
      </c>
      <c r="S24" s="67">
        <f t="shared" si="6"/>
        <v>13</v>
      </c>
    </row>
    <row r="25" spans="1:19" x14ac:dyDescent="0.3">
      <c r="A25" s="82" t="s">
        <v>659</v>
      </c>
      <c r="B25" s="64">
        <f>VLOOKUP($A25,'Return Data'!$B$7:$R$1700,3,0)</f>
        <v>44015</v>
      </c>
      <c r="C25" s="65">
        <f>VLOOKUP($A25,'Return Data'!$B$7:$R$1700,4,0)</f>
        <v>235.93940000000001</v>
      </c>
      <c r="D25" s="65">
        <f>VLOOKUP($A25,'Return Data'!$B$7:$R$1700,9,0)</f>
        <v>0</v>
      </c>
      <c r="E25" s="66">
        <f t="shared" si="0"/>
        <v>20</v>
      </c>
      <c r="F25" s="65">
        <f>VLOOKUP($A25,'Return Data'!$B$7:$R$1700,10,0)</f>
        <v>0</v>
      </c>
      <c r="G25" s="66">
        <f t="shared" si="1"/>
        <v>20</v>
      </c>
      <c r="H25" s="65">
        <f>VLOOKUP($A25,'Return Data'!$B$7:$R$1700,11,0)</f>
        <v>0</v>
      </c>
      <c r="I25" s="66">
        <f t="shared" si="2"/>
        <v>20</v>
      </c>
      <c r="J25" s="65">
        <f>VLOOKUP($A25,'Return Data'!$B$7:$R$1700,12,0)</f>
        <v>0</v>
      </c>
      <c r="K25" s="66">
        <f t="shared" si="3"/>
        <v>20</v>
      </c>
      <c r="L25" s="65">
        <f>VLOOKUP($A25,'Return Data'!$B$7:$R$1700,13,0)</f>
        <v>-6.8567</v>
      </c>
      <c r="M25" s="66">
        <f t="shared" si="4"/>
        <v>20</v>
      </c>
      <c r="N25" s="65"/>
      <c r="O25" s="66"/>
      <c r="P25" s="65"/>
      <c r="Q25" s="66"/>
      <c r="R25" s="65">
        <f>VLOOKUP($A25,'Return Data'!$B$7:$R$1700,16,0)</f>
        <v>-6.2480000000000002</v>
      </c>
      <c r="S25" s="67">
        <f t="shared" si="6"/>
        <v>20</v>
      </c>
    </row>
    <row r="26" spans="1:19" x14ac:dyDescent="0.3">
      <c r="A26" s="82" t="s">
        <v>661</v>
      </c>
      <c r="B26" s="64">
        <f>VLOOKUP($A26,'Return Data'!$B$7:$R$1700,3,0)</f>
        <v>44015</v>
      </c>
      <c r="C26" s="65">
        <f>VLOOKUP($A26,'Return Data'!$B$7:$R$1700,4,0)</f>
        <v>11.7117</v>
      </c>
      <c r="D26" s="65">
        <f>VLOOKUP($A26,'Return Data'!$B$7:$R$1700,9,0)</f>
        <v>27.8841</v>
      </c>
      <c r="E26" s="66">
        <f t="shared" si="0"/>
        <v>3</v>
      </c>
      <c r="F26" s="65">
        <f>VLOOKUP($A26,'Return Data'!$B$7:$R$1700,10,0)</f>
        <v>18.4451</v>
      </c>
      <c r="G26" s="66">
        <f t="shared" si="1"/>
        <v>10</v>
      </c>
      <c r="H26" s="65">
        <f>VLOOKUP($A26,'Return Data'!$B$7:$R$1700,11,0)</f>
        <v>13.6044</v>
      </c>
      <c r="I26" s="66">
        <f t="shared" si="2"/>
        <v>10</v>
      </c>
      <c r="J26" s="65">
        <f>VLOOKUP($A26,'Return Data'!$B$7:$R$1700,12,0)</f>
        <v>12.143000000000001</v>
      </c>
      <c r="K26" s="66">
        <f t="shared" si="3"/>
        <v>10</v>
      </c>
      <c r="L26" s="65">
        <f>VLOOKUP($A26,'Return Data'!$B$7:$R$1700,13,0)</f>
        <v>13.5991</v>
      </c>
      <c r="M26" s="66">
        <f t="shared" si="4"/>
        <v>2</v>
      </c>
      <c r="N26" s="65">
        <f>VLOOKUP($A26,'Return Data'!$B$7:$R$1700,17,0)</f>
        <v>7.7290999999999999</v>
      </c>
      <c r="O26" s="66">
        <f t="shared" si="5"/>
        <v>14</v>
      </c>
      <c r="P26" s="65"/>
      <c r="Q26" s="66"/>
      <c r="R26" s="65">
        <f>VLOOKUP($A26,'Return Data'!$B$7:$R$1700,16,0)</f>
        <v>7.7774000000000001</v>
      </c>
      <c r="S26" s="67">
        <f t="shared" si="6"/>
        <v>18</v>
      </c>
    </row>
    <row r="27" spans="1:19" x14ac:dyDescent="0.3">
      <c r="A27" s="82" t="s">
        <v>663</v>
      </c>
      <c r="B27" s="64">
        <f>VLOOKUP($A27,'Return Data'!$B$7:$R$1700,3,0)</f>
        <v>44015</v>
      </c>
      <c r="C27" s="65">
        <f>VLOOKUP($A27,'Return Data'!$B$7:$R$1700,4,0)</f>
        <v>12.3254</v>
      </c>
      <c r="D27" s="65">
        <f>VLOOKUP($A27,'Return Data'!$B$7:$R$1700,9,0)</f>
        <v>24.849699999999999</v>
      </c>
      <c r="E27" s="66">
        <f t="shared" si="0"/>
        <v>7</v>
      </c>
      <c r="F27" s="65">
        <f>VLOOKUP($A27,'Return Data'!$B$7:$R$1700,10,0)</f>
        <v>18.4529</v>
      </c>
      <c r="G27" s="66">
        <f t="shared" si="1"/>
        <v>9</v>
      </c>
      <c r="H27" s="65">
        <f>VLOOKUP($A27,'Return Data'!$B$7:$R$1700,11,0)</f>
        <v>14.1105</v>
      </c>
      <c r="I27" s="66">
        <f t="shared" si="2"/>
        <v>9</v>
      </c>
      <c r="J27" s="65">
        <f>VLOOKUP($A27,'Return Data'!$B$7:$R$1700,12,0)</f>
        <v>13.2233</v>
      </c>
      <c r="K27" s="66">
        <f t="shared" si="3"/>
        <v>2</v>
      </c>
      <c r="L27" s="65">
        <f>VLOOKUP($A27,'Return Data'!$B$7:$R$1700,13,0)</f>
        <v>13.278700000000001</v>
      </c>
      <c r="M27" s="66">
        <f t="shared" si="4"/>
        <v>5</v>
      </c>
      <c r="N27" s="65"/>
      <c r="O27" s="66"/>
      <c r="P27" s="65"/>
      <c r="Q27" s="66"/>
      <c r="R27" s="65">
        <f>VLOOKUP($A27,'Return Data'!$B$7:$R$1700,16,0)</f>
        <v>11.6058</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22.125150000000005</v>
      </c>
      <c r="E29" s="88"/>
      <c r="F29" s="89">
        <f>AVERAGE(F8:F27)</f>
        <v>16.875335</v>
      </c>
      <c r="G29" s="88"/>
      <c r="H29" s="89">
        <f>AVERAGE(H8:H27)</f>
        <v>12.664765000000001</v>
      </c>
      <c r="I29" s="88"/>
      <c r="J29" s="89">
        <f>AVERAGE(J8:J27)</f>
        <v>11.455119999999999</v>
      </c>
      <c r="K29" s="88"/>
      <c r="L29" s="89">
        <f>AVERAGE(L8:L27)</f>
        <v>11.159155000000002</v>
      </c>
      <c r="M29" s="88"/>
      <c r="N29" s="89">
        <f>AVERAGE(N8:N27)</f>
        <v>9.6752187499999991</v>
      </c>
      <c r="O29" s="88"/>
      <c r="P29" s="89">
        <f>AVERAGE(P8:P27)</f>
        <v>8.073264285714286</v>
      </c>
      <c r="Q29" s="88"/>
      <c r="R29" s="89">
        <f>AVERAGE(R8:R27)</f>
        <v>8.4209100000000028</v>
      </c>
      <c r="S29" s="90"/>
    </row>
    <row r="30" spans="1:19" x14ac:dyDescent="0.3">
      <c r="A30" s="87" t="s">
        <v>28</v>
      </c>
      <c r="B30" s="88"/>
      <c r="C30" s="88"/>
      <c r="D30" s="89">
        <f>MIN(D8:D27)</f>
        <v>0</v>
      </c>
      <c r="E30" s="88"/>
      <c r="F30" s="89">
        <f>MIN(F8:F27)</f>
        <v>0</v>
      </c>
      <c r="G30" s="88"/>
      <c r="H30" s="89">
        <f>MIN(H8:H27)</f>
        <v>0</v>
      </c>
      <c r="I30" s="88"/>
      <c r="J30" s="89">
        <f>MIN(J8:J27)</f>
        <v>0</v>
      </c>
      <c r="K30" s="88"/>
      <c r="L30" s="89">
        <f>MIN(L8:L27)</f>
        <v>-6.8567</v>
      </c>
      <c r="M30" s="88"/>
      <c r="N30" s="89">
        <f>MIN(N8:N27)</f>
        <v>2.4548999999999999</v>
      </c>
      <c r="O30" s="88"/>
      <c r="P30" s="89">
        <f>MIN(P8:P27)</f>
        <v>3.1983000000000001</v>
      </c>
      <c r="Q30" s="88"/>
      <c r="R30" s="89">
        <f>MIN(R8:R27)</f>
        <v>-6.2480000000000002</v>
      </c>
      <c r="S30" s="90"/>
    </row>
    <row r="31" spans="1:19" ht="15" thickBot="1" x14ac:dyDescent="0.35">
      <c r="A31" s="91" t="s">
        <v>29</v>
      </c>
      <c r="B31" s="92"/>
      <c r="C31" s="92"/>
      <c r="D31" s="93">
        <f>MAX(D8:D27)</f>
        <v>30.371500000000001</v>
      </c>
      <c r="E31" s="92"/>
      <c r="F31" s="93">
        <f>MAX(F8:F27)</f>
        <v>21.699100000000001</v>
      </c>
      <c r="G31" s="92"/>
      <c r="H31" s="93">
        <f>MAX(H8:H27)</f>
        <v>17.482199999999999</v>
      </c>
      <c r="I31" s="92"/>
      <c r="J31" s="93">
        <f>MAX(J8:J27)</f>
        <v>15.2035</v>
      </c>
      <c r="K31" s="92"/>
      <c r="L31" s="93">
        <f>MAX(L8:L27)</f>
        <v>14.777799999999999</v>
      </c>
      <c r="M31" s="92"/>
      <c r="N31" s="93">
        <f>MAX(N8:N27)</f>
        <v>13.420400000000001</v>
      </c>
      <c r="O31" s="92"/>
      <c r="P31" s="93">
        <f>MAX(P8:P27)</f>
        <v>10.070499999999999</v>
      </c>
      <c r="Q31" s="92"/>
      <c r="R31" s="93">
        <f>MAX(R8:R27)</f>
        <v>12.480700000000001</v>
      </c>
      <c r="S31" s="94"/>
    </row>
    <row r="32" spans="1:19" x14ac:dyDescent="0.3">
      <c r="A32" s="112" t="s">
        <v>434</v>
      </c>
    </row>
    <row r="33" spans="1:1" x14ac:dyDescent="0.3">
      <c r="A33" s="14" t="s">
        <v>340</v>
      </c>
    </row>
  </sheetData>
  <sheetProtection algorithmName="SHA-512" hashValue="WsIgByPnFXSDkZelMHyUotUshEqRnTndwGEyG8CaoaasQpCZjm8GcWy5TD7tWCfz25Y+NzvkTwrP+x3P9yZRIA==" saltValue="QyTxpiJQ5szPq4uO3KwkY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81A5148-CB5B-46B3-8E45-3B282E280BC5}"/>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dimension ref="A1:S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1692</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624</v>
      </c>
      <c r="B8" s="64">
        <f>VLOOKUP($A8,'Return Data'!$B$7:$R$1700,3,0)</f>
        <v>44015</v>
      </c>
      <c r="C8" s="65">
        <f>VLOOKUP($A8,'Return Data'!$B$7:$R$1700,4,0)</f>
        <v>82.374099999999999</v>
      </c>
      <c r="D8" s="65">
        <f>VLOOKUP($A8,'Return Data'!$B$7:$R$1700,9,0)</f>
        <v>26.226700000000001</v>
      </c>
      <c r="E8" s="66">
        <f>RANK(D8,D$8:D$27,0)</f>
        <v>4</v>
      </c>
      <c r="F8" s="65">
        <f>VLOOKUP($A8,'Return Data'!$B$7:$R$1700,10,0)</f>
        <v>21.540299999999998</v>
      </c>
      <c r="G8" s="66">
        <f>RANK(F8,F$8:F$27,0)</f>
        <v>1</v>
      </c>
      <c r="H8" s="65">
        <f>VLOOKUP($A8,'Return Data'!$B$7:$R$1700,11,0)</f>
        <v>14.7745</v>
      </c>
      <c r="I8" s="66">
        <f>RANK(H8,H$8:H$27,0)</f>
        <v>3</v>
      </c>
      <c r="J8" s="65">
        <f>VLOOKUP($A8,'Return Data'!$B$7:$R$1700,12,0)</f>
        <v>12.655900000000001</v>
      </c>
      <c r="K8" s="66">
        <f>RANK(J8,J$8:J$27,0)</f>
        <v>4</v>
      </c>
      <c r="L8" s="65">
        <f>VLOOKUP($A8,'Return Data'!$B$7:$R$1700,13,0)</f>
        <v>12.216799999999999</v>
      </c>
      <c r="M8" s="66">
        <f>RANK(L8,L$8:L$27,0)</f>
        <v>8</v>
      </c>
      <c r="N8" s="65">
        <f>VLOOKUP($A8,'Return Data'!$B$7:$R$1700,17,0)</f>
        <v>10.972300000000001</v>
      </c>
      <c r="O8" s="66">
        <f>RANK(N8,N$8:N$27,0)</f>
        <v>4</v>
      </c>
      <c r="P8" s="65">
        <f>VLOOKUP($A8,'Return Data'!$B$7:$R$1700,14,0)</f>
        <v>9.0289999999999999</v>
      </c>
      <c r="Q8" s="66">
        <f>RANK(P8,P$8:P$27,0)</f>
        <v>3</v>
      </c>
      <c r="R8" s="65">
        <f>VLOOKUP($A8,'Return Data'!$B$7:$R$1700,16,0)</f>
        <v>9.4507999999999992</v>
      </c>
      <c r="S8" s="67">
        <f>RANK(R8,R$8:R$27,0)</f>
        <v>4</v>
      </c>
    </row>
    <row r="9" spans="1:19" x14ac:dyDescent="0.3">
      <c r="A9" s="82" t="s">
        <v>627</v>
      </c>
      <c r="B9" s="64">
        <f>VLOOKUP($A9,'Return Data'!$B$7:$R$1700,3,0)</f>
        <v>44015</v>
      </c>
      <c r="C9" s="65">
        <f>VLOOKUP($A9,'Return Data'!$B$7:$R$1700,4,0)</f>
        <v>12.596399999999999</v>
      </c>
      <c r="D9" s="65">
        <f>VLOOKUP($A9,'Return Data'!$B$7:$R$1700,9,0)</f>
        <v>28.488600000000002</v>
      </c>
      <c r="E9" s="66">
        <f t="shared" ref="E9:E27" si="0">RANK(D9,D$8:D$27,0)</f>
        <v>2</v>
      </c>
      <c r="F9" s="65">
        <f>VLOOKUP($A9,'Return Data'!$B$7:$R$1700,10,0)</f>
        <v>18.253699999999998</v>
      </c>
      <c r="G9" s="66">
        <f t="shared" ref="G9:G27" si="1">RANK(F9,F$8:F$27,0)</f>
        <v>8</v>
      </c>
      <c r="H9" s="65">
        <f>VLOOKUP($A9,'Return Data'!$B$7:$R$1700,11,0)</f>
        <v>13.5953</v>
      </c>
      <c r="I9" s="66">
        <f t="shared" ref="I9:I27" si="2">RANK(H9,H$8:H$27,0)</f>
        <v>9</v>
      </c>
      <c r="J9" s="65">
        <f>VLOOKUP($A9,'Return Data'!$B$7:$R$1700,12,0)</f>
        <v>12.1328</v>
      </c>
      <c r="K9" s="66">
        <f t="shared" ref="K9:K27" si="3">RANK(J9,J$8:J$27,0)</f>
        <v>7</v>
      </c>
      <c r="L9" s="65">
        <f>VLOOKUP($A9,'Return Data'!$B$7:$R$1700,13,0)</f>
        <v>12.476900000000001</v>
      </c>
      <c r="M9" s="66">
        <f t="shared" ref="M9:M27" si="4">RANK(L9,L$8:L$27,0)</f>
        <v>5</v>
      </c>
      <c r="N9" s="65">
        <f>VLOOKUP($A9,'Return Data'!$B$7:$R$1700,17,0)</f>
        <v>8.7927999999999997</v>
      </c>
      <c r="O9" s="66">
        <f t="shared" ref="O9:O26" si="5">RANK(N9,N$8:N$27,0)</f>
        <v>12</v>
      </c>
      <c r="P9" s="65"/>
      <c r="Q9" s="66"/>
      <c r="R9" s="65">
        <f>VLOOKUP($A9,'Return Data'!$B$7:$R$1700,16,0)</f>
        <v>8.0668000000000006</v>
      </c>
      <c r="S9" s="67">
        <f t="shared" ref="S9:S27" si="6">RANK(R9,R$8:R$27,0)</f>
        <v>10</v>
      </c>
    </row>
    <row r="10" spans="1:19" x14ac:dyDescent="0.3">
      <c r="A10" s="82" t="s">
        <v>628</v>
      </c>
      <c r="B10" s="64">
        <f>VLOOKUP($A10,'Return Data'!$B$7:$R$1700,3,0)</f>
        <v>44015</v>
      </c>
      <c r="C10" s="65">
        <f>VLOOKUP($A10,'Return Data'!$B$7:$R$1700,4,0)</f>
        <v>20.993600000000001</v>
      </c>
      <c r="D10" s="65">
        <f>VLOOKUP($A10,'Return Data'!$B$7:$R$1700,9,0)</f>
        <v>20.897600000000001</v>
      </c>
      <c r="E10" s="66">
        <f t="shared" si="0"/>
        <v>12</v>
      </c>
      <c r="F10" s="65">
        <f>VLOOKUP($A10,'Return Data'!$B$7:$R$1700,10,0)</f>
        <v>16.489799999999999</v>
      </c>
      <c r="G10" s="66">
        <f t="shared" si="1"/>
        <v>14</v>
      </c>
      <c r="H10" s="65">
        <f>VLOOKUP($A10,'Return Data'!$B$7:$R$1700,11,0)</f>
        <v>11.7027</v>
      </c>
      <c r="I10" s="66">
        <f t="shared" si="2"/>
        <v>15</v>
      </c>
      <c r="J10" s="65">
        <f>VLOOKUP($A10,'Return Data'!$B$7:$R$1700,12,0)</f>
        <v>11.709</v>
      </c>
      <c r="K10" s="66">
        <f t="shared" si="3"/>
        <v>11</v>
      </c>
      <c r="L10" s="65">
        <f>VLOOKUP($A10,'Return Data'!$B$7:$R$1700,13,0)</f>
        <v>11.430400000000001</v>
      </c>
      <c r="M10" s="66">
        <f t="shared" si="4"/>
        <v>13</v>
      </c>
      <c r="N10" s="65">
        <f>VLOOKUP($A10,'Return Data'!$B$7:$R$1700,17,0)</f>
        <v>5.3912000000000004</v>
      </c>
      <c r="O10" s="66">
        <f t="shared" si="5"/>
        <v>15</v>
      </c>
      <c r="P10" s="65">
        <f>VLOOKUP($A10,'Return Data'!$B$7:$R$1700,14,0)</f>
        <v>5.0076000000000001</v>
      </c>
      <c r="Q10" s="66">
        <f t="shared" ref="Q10:Q24" si="7">RANK(P10,P$8:P$27,0)</f>
        <v>13</v>
      </c>
      <c r="R10" s="65">
        <f>VLOOKUP($A10,'Return Data'!$B$7:$R$1700,16,0)</f>
        <v>6.5686</v>
      </c>
      <c r="S10" s="67">
        <f t="shared" si="6"/>
        <v>18</v>
      </c>
    </row>
    <row r="11" spans="1:19" x14ac:dyDescent="0.3">
      <c r="A11" s="82" t="s">
        <v>631</v>
      </c>
      <c r="B11" s="64">
        <f>VLOOKUP($A11,'Return Data'!$B$7:$R$1700,3,0)</f>
        <v>44015</v>
      </c>
      <c r="C11" s="65">
        <f>VLOOKUP($A11,'Return Data'!$B$7:$R$1700,4,0)</f>
        <v>16.8111</v>
      </c>
      <c r="D11" s="65">
        <f>VLOOKUP($A11,'Return Data'!$B$7:$R$1700,9,0)</f>
        <v>18.5901</v>
      </c>
      <c r="E11" s="66">
        <f t="shared" si="0"/>
        <v>18</v>
      </c>
      <c r="F11" s="65">
        <f>VLOOKUP($A11,'Return Data'!$B$7:$R$1700,10,0)</f>
        <v>16.506900000000002</v>
      </c>
      <c r="G11" s="66">
        <f t="shared" si="1"/>
        <v>13</v>
      </c>
      <c r="H11" s="65">
        <f>VLOOKUP($A11,'Return Data'!$B$7:$R$1700,11,0)</f>
        <v>12.170199999999999</v>
      </c>
      <c r="I11" s="66">
        <f t="shared" si="2"/>
        <v>13</v>
      </c>
      <c r="J11" s="65">
        <f>VLOOKUP($A11,'Return Data'!$B$7:$R$1700,12,0)</f>
        <v>10.5861</v>
      </c>
      <c r="K11" s="66">
        <f t="shared" si="3"/>
        <v>15</v>
      </c>
      <c r="L11" s="65">
        <f>VLOOKUP($A11,'Return Data'!$B$7:$R$1700,13,0)</f>
        <v>10.4892</v>
      </c>
      <c r="M11" s="66">
        <f t="shared" si="4"/>
        <v>15</v>
      </c>
      <c r="N11" s="65">
        <f>VLOOKUP($A11,'Return Data'!$B$7:$R$1700,17,0)</f>
        <v>9.7510999999999992</v>
      </c>
      <c r="O11" s="66">
        <f t="shared" si="5"/>
        <v>8</v>
      </c>
      <c r="P11" s="65">
        <f>VLOOKUP($A11,'Return Data'!$B$7:$R$1700,14,0)</f>
        <v>7.6470000000000002</v>
      </c>
      <c r="Q11" s="66">
        <f t="shared" si="7"/>
        <v>9</v>
      </c>
      <c r="R11" s="65">
        <f>VLOOKUP($A11,'Return Data'!$B$7:$R$1700,16,0)</f>
        <v>8.4474</v>
      </c>
      <c r="S11" s="67">
        <f t="shared" si="6"/>
        <v>8</v>
      </c>
    </row>
    <row r="12" spans="1:19" x14ac:dyDescent="0.3">
      <c r="A12" s="82" t="s">
        <v>633</v>
      </c>
      <c r="B12" s="64">
        <f>VLOOKUP($A12,'Return Data'!$B$7:$R$1700,3,0)</f>
        <v>44015</v>
      </c>
      <c r="C12" s="65">
        <f>VLOOKUP($A12,'Return Data'!$B$7:$R$1700,4,0)</f>
        <v>12.276899999999999</v>
      </c>
      <c r="D12" s="65">
        <f>VLOOKUP($A12,'Return Data'!$B$7:$R$1700,9,0)</f>
        <v>20.2408</v>
      </c>
      <c r="E12" s="66">
        <f t="shared" si="0"/>
        <v>14</v>
      </c>
      <c r="F12" s="65">
        <f>VLOOKUP($A12,'Return Data'!$B$7:$R$1700,10,0)</f>
        <v>16.77</v>
      </c>
      <c r="G12" s="66">
        <f t="shared" si="1"/>
        <v>12</v>
      </c>
      <c r="H12" s="65">
        <f>VLOOKUP($A12,'Return Data'!$B$7:$R$1700,11,0)</f>
        <v>12.157500000000001</v>
      </c>
      <c r="I12" s="66">
        <f t="shared" si="2"/>
        <v>14</v>
      </c>
      <c r="J12" s="65">
        <f>VLOOKUP($A12,'Return Data'!$B$7:$R$1700,12,0)</f>
        <v>11.2989</v>
      </c>
      <c r="K12" s="66">
        <f t="shared" si="3"/>
        <v>13</v>
      </c>
      <c r="L12" s="65">
        <f>VLOOKUP($A12,'Return Data'!$B$7:$R$1700,13,0)</f>
        <v>11.9419</v>
      </c>
      <c r="M12" s="66">
        <f t="shared" si="4"/>
        <v>10</v>
      </c>
      <c r="N12" s="65"/>
      <c r="O12" s="66"/>
      <c r="P12" s="65"/>
      <c r="Q12" s="66"/>
      <c r="R12" s="65">
        <f>VLOOKUP($A12,'Return Data'!$B$7:$R$1700,16,0)</f>
        <v>11.9747</v>
      </c>
      <c r="S12" s="67">
        <f t="shared" si="6"/>
        <v>1</v>
      </c>
    </row>
    <row r="13" spans="1:19" x14ac:dyDescent="0.3">
      <c r="A13" s="82" t="s">
        <v>635</v>
      </c>
      <c r="B13" s="64">
        <f>VLOOKUP($A13,'Return Data'!$B$7:$R$1700,3,0)</f>
        <v>44015</v>
      </c>
      <c r="C13" s="65">
        <f>VLOOKUP($A13,'Return Data'!$B$7:$R$1700,4,0)</f>
        <v>13.886100000000001</v>
      </c>
      <c r="D13" s="65">
        <f>VLOOKUP($A13,'Return Data'!$B$7:$R$1700,9,0)</f>
        <v>18.628</v>
      </c>
      <c r="E13" s="66">
        <f t="shared" si="0"/>
        <v>17</v>
      </c>
      <c r="F13" s="65">
        <f>VLOOKUP($A13,'Return Data'!$B$7:$R$1700,10,0)</f>
        <v>16.0946</v>
      </c>
      <c r="G13" s="66">
        <f t="shared" si="1"/>
        <v>15</v>
      </c>
      <c r="H13" s="65">
        <f>VLOOKUP($A13,'Return Data'!$B$7:$R$1700,11,0)</f>
        <v>14.360799999999999</v>
      </c>
      <c r="I13" s="66">
        <f t="shared" si="2"/>
        <v>5</v>
      </c>
      <c r="J13" s="65">
        <f>VLOOKUP($A13,'Return Data'!$B$7:$R$1700,12,0)</f>
        <v>11.735799999999999</v>
      </c>
      <c r="K13" s="66">
        <f t="shared" si="3"/>
        <v>10</v>
      </c>
      <c r="L13" s="65">
        <f>VLOOKUP($A13,'Return Data'!$B$7:$R$1700,13,0)</f>
        <v>10.441599999999999</v>
      </c>
      <c r="M13" s="66">
        <f t="shared" si="4"/>
        <v>16</v>
      </c>
      <c r="N13" s="65">
        <f>VLOOKUP($A13,'Return Data'!$B$7:$R$1700,17,0)</f>
        <v>1.9419</v>
      </c>
      <c r="O13" s="66">
        <f t="shared" si="5"/>
        <v>16</v>
      </c>
      <c r="P13" s="65">
        <f>VLOOKUP($A13,'Return Data'!$B$7:$R$1700,14,0)</f>
        <v>2.6829000000000001</v>
      </c>
      <c r="Q13" s="66">
        <f t="shared" si="7"/>
        <v>14</v>
      </c>
      <c r="R13" s="65">
        <f>VLOOKUP($A13,'Return Data'!$B$7:$R$1700,16,0)</f>
        <v>5.8322000000000003</v>
      </c>
      <c r="S13" s="67">
        <f t="shared" si="6"/>
        <v>19</v>
      </c>
    </row>
    <row r="14" spans="1:19" x14ac:dyDescent="0.3">
      <c r="A14" s="82" t="s">
        <v>636</v>
      </c>
      <c r="B14" s="64">
        <f>VLOOKUP($A14,'Return Data'!$B$7:$R$1700,3,0)</f>
        <v>44015</v>
      </c>
      <c r="C14" s="65">
        <f>VLOOKUP($A14,'Return Data'!$B$7:$R$1700,4,0)</f>
        <v>73.613399999999999</v>
      </c>
      <c r="D14" s="65">
        <f>VLOOKUP($A14,'Return Data'!$B$7:$R$1700,9,0)</f>
        <v>25.910399999999999</v>
      </c>
      <c r="E14" s="66">
        <f t="shared" si="0"/>
        <v>5</v>
      </c>
      <c r="F14" s="65">
        <f>VLOOKUP($A14,'Return Data'!$B$7:$R$1700,10,0)</f>
        <v>11.708500000000001</v>
      </c>
      <c r="G14" s="66">
        <f t="shared" si="1"/>
        <v>18</v>
      </c>
      <c r="H14" s="65">
        <f>VLOOKUP($A14,'Return Data'!$B$7:$R$1700,11,0)</f>
        <v>8.2193000000000005</v>
      </c>
      <c r="I14" s="66">
        <f t="shared" si="2"/>
        <v>19</v>
      </c>
      <c r="J14" s="65">
        <f>VLOOKUP($A14,'Return Data'!$B$7:$R$1700,12,0)</f>
        <v>9.3747000000000007</v>
      </c>
      <c r="K14" s="66">
        <f t="shared" si="3"/>
        <v>18</v>
      </c>
      <c r="L14" s="65">
        <f>VLOOKUP($A14,'Return Data'!$B$7:$R$1700,13,0)</f>
        <v>8.7524999999999995</v>
      </c>
      <c r="M14" s="66">
        <f t="shared" si="4"/>
        <v>19</v>
      </c>
      <c r="N14" s="65">
        <f>VLOOKUP($A14,'Return Data'!$B$7:$R$1700,17,0)</f>
        <v>9.3364999999999991</v>
      </c>
      <c r="O14" s="66">
        <f t="shared" si="5"/>
        <v>10</v>
      </c>
      <c r="P14" s="65">
        <f>VLOOKUP($A14,'Return Data'!$B$7:$R$1700,14,0)</f>
        <v>8.0672999999999995</v>
      </c>
      <c r="Q14" s="66">
        <f t="shared" si="7"/>
        <v>8</v>
      </c>
      <c r="R14" s="65">
        <f>VLOOKUP($A14,'Return Data'!$B$7:$R$1700,16,0)</f>
        <v>9.0490999999999993</v>
      </c>
      <c r="S14" s="67">
        <f t="shared" si="6"/>
        <v>6</v>
      </c>
    </row>
    <row r="15" spans="1:19" x14ac:dyDescent="0.3">
      <c r="A15" s="82" t="s">
        <v>639</v>
      </c>
      <c r="B15" s="64">
        <f>VLOOKUP($A15,'Return Data'!$B$7:$R$1700,3,0)</f>
        <v>44015</v>
      </c>
      <c r="C15" s="65">
        <f>VLOOKUP($A15,'Return Data'!$B$7:$R$1700,4,0)</f>
        <v>23.986599999999999</v>
      </c>
      <c r="D15" s="65">
        <f>VLOOKUP($A15,'Return Data'!$B$7:$R$1700,9,0)</f>
        <v>25.668600000000001</v>
      </c>
      <c r="E15" s="66">
        <f t="shared" si="0"/>
        <v>6</v>
      </c>
      <c r="F15" s="65">
        <f>VLOOKUP($A15,'Return Data'!$B$7:$R$1700,10,0)</f>
        <v>19.5078</v>
      </c>
      <c r="G15" s="66">
        <f t="shared" si="1"/>
        <v>4</v>
      </c>
      <c r="H15" s="65">
        <f>VLOOKUP($A15,'Return Data'!$B$7:$R$1700,11,0)</f>
        <v>14.6883</v>
      </c>
      <c r="I15" s="66">
        <f t="shared" si="2"/>
        <v>4</v>
      </c>
      <c r="J15" s="65">
        <f>VLOOKUP($A15,'Return Data'!$B$7:$R$1700,12,0)</f>
        <v>12.5358</v>
      </c>
      <c r="K15" s="66">
        <f t="shared" si="3"/>
        <v>5</v>
      </c>
      <c r="L15" s="65">
        <f>VLOOKUP($A15,'Return Data'!$B$7:$R$1700,13,0)</f>
        <v>12.3987</v>
      </c>
      <c r="M15" s="66">
        <f t="shared" si="4"/>
        <v>6</v>
      </c>
      <c r="N15" s="65">
        <f>VLOOKUP($A15,'Return Data'!$B$7:$R$1700,17,0)</f>
        <v>11.232799999999999</v>
      </c>
      <c r="O15" s="66">
        <f t="shared" si="5"/>
        <v>3</v>
      </c>
      <c r="P15" s="65">
        <f>VLOOKUP($A15,'Return Data'!$B$7:$R$1700,14,0)</f>
        <v>9.0344999999999995</v>
      </c>
      <c r="Q15" s="66">
        <f t="shared" si="7"/>
        <v>2</v>
      </c>
      <c r="R15" s="65">
        <f>VLOOKUP($A15,'Return Data'!$B$7:$R$1700,16,0)</f>
        <v>9.125</v>
      </c>
      <c r="S15" s="67">
        <f t="shared" si="6"/>
        <v>5</v>
      </c>
    </row>
    <row r="16" spans="1:19" x14ac:dyDescent="0.3">
      <c r="A16" s="82" t="s">
        <v>641</v>
      </c>
      <c r="B16" s="64">
        <f>VLOOKUP($A16,'Return Data'!$B$7:$R$1700,3,0)</f>
        <v>44015</v>
      </c>
      <c r="C16" s="65">
        <f>VLOOKUP($A16,'Return Data'!$B$7:$R$1700,4,0)</f>
        <v>21.776800000000001</v>
      </c>
      <c r="D16" s="65">
        <f>VLOOKUP($A16,'Return Data'!$B$7:$R$1700,9,0)</f>
        <v>21.804400000000001</v>
      </c>
      <c r="E16" s="66">
        <f t="shared" si="0"/>
        <v>11</v>
      </c>
      <c r="F16" s="65">
        <f>VLOOKUP($A16,'Return Data'!$B$7:$R$1700,10,0)</f>
        <v>18.713100000000001</v>
      </c>
      <c r="G16" s="66">
        <f t="shared" si="1"/>
        <v>7</v>
      </c>
      <c r="H16" s="65">
        <f>VLOOKUP($A16,'Return Data'!$B$7:$R$1700,11,0)</f>
        <v>12.7874</v>
      </c>
      <c r="I16" s="66">
        <f t="shared" si="2"/>
        <v>11</v>
      </c>
      <c r="J16" s="65">
        <f>VLOOKUP($A16,'Return Data'!$B$7:$R$1700,12,0)</f>
        <v>11.6332</v>
      </c>
      <c r="K16" s="66">
        <f t="shared" si="3"/>
        <v>12</v>
      </c>
      <c r="L16" s="65">
        <f>VLOOKUP($A16,'Return Data'!$B$7:$R$1700,13,0)</f>
        <v>11.5875</v>
      </c>
      <c r="M16" s="66">
        <f t="shared" si="4"/>
        <v>12</v>
      </c>
      <c r="N16" s="65">
        <f>VLOOKUP($A16,'Return Data'!$B$7:$R$1700,17,0)</f>
        <v>10.2338</v>
      </c>
      <c r="O16" s="66">
        <f t="shared" si="5"/>
        <v>6</v>
      </c>
      <c r="P16" s="65">
        <f>VLOOKUP($A16,'Return Data'!$B$7:$R$1700,14,0)</f>
        <v>8.4960000000000004</v>
      </c>
      <c r="Q16" s="66">
        <f t="shared" si="7"/>
        <v>5</v>
      </c>
      <c r="R16" s="65">
        <f>VLOOKUP($A16,'Return Data'!$B$7:$R$1700,16,0)</f>
        <v>7.4001000000000001</v>
      </c>
      <c r="S16" s="67">
        <f t="shared" si="6"/>
        <v>13</v>
      </c>
    </row>
    <row r="17" spans="1:19" x14ac:dyDescent="0.3">
      <c r="A17" s="82" t="s">
        <v>644</v>
      </c>
      <c r="B17" s="64">
        <f>VLOOKUP($A17,'Return Data'!$B$7:$R$1700,3,0)</f>
        <v>44015</v>
      </c>
      <c r="C17" s="65">
        <f>VLOOKUP($A17,'Return Data'!$B$7:$R$1700,4,0)</f>
        <v>14.488799999999999</v>
      </c>
      <c r="D17" s="65">
        <f>VLOOKUP($A17,'Return Data'!$B$7:$R$1700,9,0)</f>
        <v>30.0563</v>
      </c>
      <c r="E17" s="66">
        <f t="shared" si="0"/>
        <v>1</v>
      </c>
      <c r="F17" s="65">
        <f>VLOOKUP($A17,'Return Data'!$B$7:$R$1700,10,0)</f>
        <v>21.268799999999999</v>
      </c>
      <c r="G17" s="66">
        <f t="shared" si="1"/>
        <v>2</v>
      </c>
      <c r="H17" s="65">
        <f>VLOOKUP($A17,'Return Data'!$B$7:$R$1700,11,0)</f>
        <v>14.9701</v>
      </c>
      <c r="I17" s="66">
        <f t="shared" si="2"/>
        <v>2</v>
      </c>
      <c r="J17" s="65">
        <f>VLOOKUP($A17,'Return Data'!$B$7:$R$1700,12,0)</f>
        <v>12.255800000000001</v>
      </c>
      <c r="K17" s="66">
        <f t="shared" si="3"/>
        <v>6</v>
      </c>
      <c r="L17" s="65">
        <f>VLOOKUP($A17,'Return Data'!$B$7:$R$1700,13,0)</f>
        <v>11.6326</v>
      </c>
      <c r="M17" s="66">
        <f t="shared" si="4"/>
        <v>11</v>
      </c>
      <c r="N17" s="65">
        <f>VLOOKUP($A17,'Return Data'!$B$7:$R$1700,17,0)</f>
        <v>10.1305</v>
      </c>
      <c r="O17" s="66">
        <f t="shared" si="5"/>
        <v>7</v>
      </c>
      <c r="P17" s="65">
        <f>VLOOKUP($A17,'Return Data'!$B$7:$R$1700,14,0)</f>
        <v>8.3552999999999997</v>
      </c>
      <c r="Q17" s="66">
        <f t="shared" si="7"/>
        <v>7</v>
      </c>
      <c r="R17" s="65">
        <f>VLOOKUP($A17,'Return Data'!$B$7:$R$1700,16,0)</f>
        <v>8.6353000000000009</v>
      </c>
      <c r="S17" s="67">
        <f t="shared" si="6"/>
        <v>7</v>
      </c>
    </row>
    <row r="18" spans="1:19" x14ac:dyDescent="0.3">
      <c r="A18" s="82" t="s">
        <v>645</v>
      </c>
      <c r="B18" s="64">
        <f>VLOOKUP($A18,'Return Data'!$B$7:$R$1700,3,0)</f>
        <v>44015</v>
      </c>
      <c r="C18" s="65">
        <f>VLOOKUP($A18,'Return Data'!$B$7:$R$1700,4,0)</f>
        <v>2391.6783999999998</v>
      </c>
      <c r="D18" s="65">
        <f>VLOOKUP($A18,'Return Data'!$B$7:$R$1700,9,0)</f>
        <v>22.6114</v>
      </c>
      <c r="E18" s="66">
        <f t="shared" si="0"/>
        <v>10</v>
      </c>
      <c r="F18" s="65">
        <f>VLOOKUP($A18,'Return Data'!$B$7:$R$1700,10,0)</f>
        <v>17.167300000000001</v>
      </c>
      <c r="G18" s="66">
        <f t="shared" si="1"/>
        <v>11</v>
      </c>
      <c r="H18" s="65">
        <f>VLOOKUP($A18,'Return Data'!$B$7:$R$1700,11,0)</f>
        <v>12.2301</v>
      </c>
      <c r="I18" s="66">
        <f t="shared" si="2"/>
        <v>12</v>
      </c>
      <c r="J18" s="65">
        <f>VLOOKUP($A18,'Return Data'!$B$7:$R$1700,12,0)</f>
        <v>11.162100000000001</v>
      </c>
      <c r="K18" s="66">
        <f t="shared" si="3"/>
        <v>14</v>
      </c>
      <c r="L18" s="65">
        <f>VLOOKUP($A18,'Return Data'!$B$7:$R$1700,13,0)</f>
        <v>11.9841</v>
      </c>
      <c r="M18" s="66">
        <f t="shared" si="4"/>
        <v>9</v>
      </c>
      <c r="N18" s="65">
        <f>VLOOKUP($A18,'Return Data'!$B$7:$R$1700,17,0)</f>
        <v>10.5943</v>
      </c>
      <c r="O18" s="66">
        <f t="shared" si="5"/>
        <v>5</v>
      </c>
      <c r="P18" s="65">
        <f>VLOOKUP($A18,'Return Data'!$B$7:$R$1700,14,0)</f>
        <v>6.8498999999999999</v>
      </c>
      <c r="Q18" s="66">
        <f t="shared" si="7"/>
        <v>12</v>
      </c>
      <c r="R18" s="65">
        <f>VLOOKUP($A18,'Return Data'!$B$7:$R$1700,16,0)</f>
        <v>6.9772999999999996</v>
      </c>
      <c r="S18" s="67">
        <f t="shared" si="6"/>
        <v>17</v>
      </c>
    </row>
    <row r="19" spans="1:19" x14ac:dyDescent="0.3">
      <c r="A19" s="82" t="s">
        <v>647</v>
      </c>
      <c r="B19" s="64">
        <f>VLOOKUP($A19,'Return Data'!$B$7:$R$1700,3,0)</f>
        <v>44015</v>
      </c>
      <c r="C19" s="65">
        <f>VLOOKUP($A19,'Return Data'!$B$7:$R$1700,4,0)</f>
        <v>2791.1104999999998</v>
      </c>
      <c r="D19" s="65">
        <f>VLOOKUP($A19,'Return Data'!$B$7:$R$1700,9,0)</f>
        <v>20.8018</v>
      </c>
      <c r="E19" s="66">
        <f t="shared" si="0"/>
        <v>13</v>
      </c>
      <c r="F19" s="65">
        <f>VLOOKUP($A19,'Return Data'!$B$7:$R$1700,10,0)</f>
        <v>14.848599999999999</v>
      </c>
      <c r="G19" s="66">
        <f t="shared" si="1"/>
        <v>17</v>
      </c>
      <c r="H19" s="65">
        <f>VLOOKUP($A19,'Return Data'!$B$7:$R$1700,11,0)</f>
        <v>11.013</v>
      </c>
      <c r="I19" s="66">
        <f t="shared" si="2"/>
        <v>17</v>
      </c>
      <c r="J19" s="65">
        <f>VLOOKUP($A19,'Return Data'!$B$7:$R$1700,12,0)</f>
        <v>10.1836</v>
      </c>
      <c r="K19" s="66">
        <f t="shared" si="3"/>
        <v>17</v>
      </c>
      <c r="L19" s="65">
        <f>VLOOKUP($A19,'Return Data'!$B$7:$R$1700,13,0)</f>
        <v>10.599600000000001</v>
      </c>
      <c r="M19" s="66">
        <f t="shared" si="4"/>
        <v>14</v>
      </c>
      <c r="N19" s="65">
        <f>VLOOKUP($A19,'Return Data'!$B$7:$R$1700,17,0)</f>
        <v>9.73</v>
      </c>
      <c r="O19" s="66">
        <f t="shared" si="5"/>
        <v>9</v>
      </c>
      <c r="P19" s="65">
        <f>VLOOKUP($A19,'Return Data'!$B$7:$R$1700,14,0)</f>
        <v>8.6372999999999998</v>
      </c>
      <c r="Q19" s="66">
        <f t="shared" si="7"/>
        <v>4</v>
      </c>
      <c r="R19" s="65">
        <f>VLOOKUP($A19,'Return Data'!$B$7:$R$1700,16,0)</f>
        <v>8.3549000000000007</v>
      </c>
      <c r="S19" s="67">
        <f t="shared" si="6"/>
        <v>9</v>
      </c>
    </row>
    <row r="20" spans="1:19" x14ac:dyDescent="0.3">
      <c r="A20" s="82" t="s">
        <v>650</v>
      </c>
      <c r="B20" s="64">
        <f>VLOOKUP($A20,'Return Data'!$B$7:$R$1700,3,0)</f>
        <v>44015</v>
      </c>
      <c r="C20" s="65">
        <f>VLOOKUP($A20,'Return Data'!$B$7:$R$1700,4,0)</f>
        <v>55.308900000000001</v>
      </c>
      <c r="D20" s="65">
        <f>VLOOKUP($A20,'Return Data'!$B$7:$R$1700,9,0)</f>
        <v>19.268999999999998</v>
      </c>
      <c r="E20" s="66">
        <f t="shared" si="0"/>
        <v>16</v>
      </c>
      <c r="F20" s="65">
        <f>VLOOKUP($A20,'Return Data'!$B$7:$R$1700,10,0)</f>
        <v>20.853899999999999</v>
      </c>
      <c r="G20" s="66">
        <f t="shared" si="1"/>
        <v>3</v>
      </c>
      <c r="H20" s="65">
        <f>VLOOKUP($A20,'Return Data'!$B$7:$R$1700,11,0)</f>
        <v>17.135300000000001</v>
      </c>
      <c r="I20" s="66">
        <f t="shared" si="2"/>
        <v>1</v>
      </c>
      <c r="J20" s="65">
        <f>VLOOKUP($A20,'Return Data'!$B$7:$R$1700,12,0)</f>
        <v>14.848000000000001</v>
      </c>
      <c r="K20" s="66">
        <f t="shared" si="3"/>
        <v>1</v>
      </c>
      <c r="L20" s="65">
        <f>VLOOKUP($A20,'Return Data'!$B$7:$R$1700,13,0)</f>
        <v>14.4099</v>
      </c>
      <c r="M20" s="66">
        <f t="shared" si="4"/>
        <v>1</v>
      </c>
      <c r="N20" s="65">
        <f>VLOOKUP($A20,'Return Data'!$B$7:$R$1700,17,0)</f>
        <v>13.0726</v>
      </c>
      <c r="O20" s="66">
        <f t="shared" si="5"/>
        <v>1</v>
      </c>
      <c r="P20" s="65">
        <f>VLOOKUP($A20,'Return Data'!$B$7:$R$1700,14,0)</f>
        <v>9.7481000000000009</v>
      </c>
      <c r="Q20" s="66">
        <f t="shared" si="7"/>
        <v>1</v>
      </c>
      <c r="R20" s="65">
        <f>VLOOKUP($A20,'Return Data'!$B$7:$R$1700,16,0)</f>
        <v>7.6254999999999997</v>
      </c>
      <c r="S20" s="67">
        <f t="shared" si="6"/>
        <v>12</v>
      </c>
    </row>
    <row r="21" spans="1:19" x14ac:dyDescent="0.3">
      <c r="A21" s="82" t="s">
        <v>651</v>
      </c>
      <c r="B21" s="64">
        <f>VLOOKUP($A21,'Return Data'!$B$7:$R$1700,3,0)</f>
        <v>44015</v>
      </c>
      <c r="C21" s="65">
        <f>VLOOKUP($A21,'Return Data'!$B$7:$R$1700,4,0)</f>
        <v>43.219299999999997</v>
      </c>
      <c r="D21" s="65">
        <f>VLOOKUP($A21,'Return Data'!$B$7:$R$1700,9,0)</f>
        <v>16.491800000000001</v>
      </c>
      <c r="E21" s="66">
        <f t="shared" si="0"/>
        <v>19</v>
      </c>
      <c r="F21" s="65">
        <f>VLOOKUP($A21,'Return Data'!$B$7:$R$1700,10,0)</f>
        <v>9.8274000000000008</v>
      </c>
      <c r="G21" s="66">
        <f t="shared" si="1"/>
        <v>19</v>
      </c>
      <c r="H21" s="65">
        <f>VLOOKUP($A21,'Return Data'!$B$7:$R$1700,11,0)</f>
        <v>9.5274999999999999</v>
      </c>
      <c r="I21" s="66">
        <f t="shared" si="2"/>
        <v>18</v>
      </c>
      <c r="J21" s="65">
        <f>VLOOKUP($A21,'Return Data'!$B$7:$R$1700,12,0)</f>
        <v>9.0344999999999995</v>
      </c>
      <c r="K21" s="66">
        <f t="shared" si="3"/>
        <v>19</v>
      </c>
      <c r="L21" s="65">
        <f>VLOOKUP($A21,'Return Data'!$B$7:$R$1700,13,0)</f>
        <v>9.2743000000000002</v>
      </c>
      <c r="M21" s="66">
        <f t="shared" si="4"/>
        <v>18</v>
      </c>
      <c r="N21" s="65">
        <f>VLOOKUP($A21,'Return Data'!$B$7:$R$1700,17,0)</f>
        <v>8.3033999999999999</v>
      </c>
      <c r="O21" s="66">
        <f t="shared" si="5"/>
        <v>13</v>
      </c>
      <c r="P21" s="65">
        <f>VLOOKUP($A21,'Return Data'!$B$7:$R$1700,14,0)</f>
        <v>7.5552000000000001</v>
      </c>
      <c r="Q21" s="66">
        <f t="shared" si="7"/>
        <v>10</v>
      </c>
      <c r="R21" s="65">
        <f>VLOOKUP($A21,'Return Data'!$B$7:$R$1700,16,0)</f>
        <v>7.6669999999999998</v>
      </c>
      <c r="S21" s="67">
        <f t="shared" si="6"/>
        <v>11</v>
      </c>
    </row>
    <row r="22" spans="1:19" x14ac:dyDescent="0.3">
      <c r="A22" s="82" t="s">
        <v>653</v>
      </c>
      <c r="B22" s="64">
        <f>VLOOKUP($A22,'Return Data'!$B$7:$R$1700,3,0)</f>
        <v>44015</v>
      </c>
      <c r="C22" s="65">
        <f>VLOOKUP($A22,'Return Data'!$B$7:$R$1700,4,0)</f>
        <v>32.454599999999999</v>
      </c>
      <c r="D22" s="65">
        <f>VLOOKUP($A22,'Return Data'!$B$7:$R$1700,9,0)</f>
        <v>19.521000000000001</v>
      </c>
      <c r="E22" s="66">
        <f t="shared" si="0"/>
        <v>15</v>
      </c>
      <c r="F22" s="65">
        <f>VLOOKUP($A22,'Return Data'!$B$7:$R$1700,10,0)</f>
        <v>15.6693</v>
      </c>
      <c r="G22" s="66">
        <f t="shared" si="1"/>
        <v>16</v>
      </c>
      <c r="H22" s="65">
        <f>VLOOKUP($A22,'Return Data'!$B$7:$R$1700,11,0)</f>
        <v>11.206099999999999</v>
      </c>
      <c r="I22" s="66">
        <f t="shared" si="2"/>
        <v>16</v>
      </c>
      <c r="J22" s="65">
        <f>VLOOKUP($A22,'Return Data'!$B$7:$R$1700,12,0)</f>
        <v>10.3605</v>
      </c>
      <c r="K22" s="66">
        <f t="shared" si="3"/>
        <v>16</v>
      </c>
      <c r="L22" s="65">
        <f>VLOOKUP($A22,'Return Data'!$B$7:$R$1700,13,0)</f>
        <v>10.2499</v>
      </c>
      <c r="M22" s="66">
        <f t="shared" si="4"/>
        <v>17</v>
      </c>
      <c r="N22" s="65">
        <f>VLOOKUP($A22,'Return Data'!$B$7:$R$1700,17,0)</f>
        <v>8.8863000000000003</v>
      </c>
      <c r="O22" s="66">
        <f t="shared" si="5"/>
        <v>11</v>
      </c>
      <c r="P22" s="65">
        <f>VLOOKUP($A22,'Return Data'!$B$7:$R$1700,14,0)</f>
        <v>6.968</v>
      </c>
      <c r="Q22" s="66">
        <f t="shared" si="7"/>
        <v>11</v>
      </c>
      <c r="R22" s="65">
        <f>VLOOKUP($A22,'Return Data'!$B$7:$R$1700,16,0)</f>
        <v>6.9851999999999999</v>
      </c>
      <c r="S22" s="67">
        <f t="shared" si="6"/>
        <v>16</v>
      </c>
    </row>
    <row r="23" spans="1:19" x14ac:dyDescent="0.3">
      <c r="A23" s="82" t="s">
        <v>656</v>
      </c>
      <c r="B23" s="64">
        <f>VLOOKUP($A23,'Return Data'!$B$7:$R$1700,3,0)</f>
        <v>44015</v>
      </c>
      <c r="C23" s="65">
        <f>VLOOKUP($A23,'Return Data'!$B$7:$R$1700,4,0)</f>
        <v>11.731299999999999</v>
      </c>
      <c r="D23" s="65">
        <f>VLOOKUP($A23,'Return Data'!$B$7:$R$1700,9,0)</f>
        <v>23.134</v>
      </c>
      <c r="E23" s="66">
        <f t="shared" si="0"/>
        <v>9</v>
      </c>
      <c r="F23" s="65">
        <f>VLOOKUP($A23,'Return Data'!$B$7:$R$1700,10,0)</f>
        <v>18.787199999999999</v>
      </c>
      <c r="G23" s="66">
        <f t="shared" si="1"/>
        <v>6</v>
      </c>
      <c r="H23" s="65">
        <f>VLOOKUP($A23,'Return Data'!$B$7:$R$1700,11,0)</f>
        <v>13.6464</v>
      </c>
      <c r="I23" s="66">
        <f t="shared" si="2"/>
        <v>8</v>
      </c>
      <c r="J23" s="65">
        <f>VLOOKUP($A23,'Return Data'!$B$7:$R$1700,12,0)</f>
        <v>12.033099999999999</v>
      </c>
      <c r="K23" s="66">
        <f t="shared" si="3"/>
        <v>8</v>
      </c>
      <c r="L23" s="65">
        <f>VLOOKUP($A23,'Return Data'!$B$7:$R$1700,13,0)</f>
        <v>12.3812</v>
      </c>
      <c r="M23" s="66">
        <f t="shared" si="4"/>
        <v>7</v>
      </c>
      <c r="N23" s="65"/>
      <c r="O23" s="66"/>
      <c r="P23" s="65"/>
      <c r="Q23" s="66"/>
      <c r="R23" s="65">
        <f>VLOOKUP($A23,'Return Data'!$B$7:$R$1700,16,0)</f>
        <v>11.9086</v>
      </c>
      <c r="S23" s="67">
        <f t="shared" si="6"/>
        <v>2</v>
      </c>
    </row>
    <row r="24" spans="1:19" x14ac:dyDescent="0.3">
      <c r="A24" s="82" t="s">
        <v>657</v>
      </c>
      <c r="B24" s="64">
        <f>VLOOKUP($A24,'Return Data'!$B$7:$R$1700,3,0)</f>
        <v>44015</v>
      </c>
      <c r="C24" s="65">
        <f>VLOOKUP($A24,'Return Data'!$B$7:$R$1700,4,0)</f>
        <v>30.147300000000001</v>
      </c>
      <c r="D24" s="65">
        <f>VLOOKUP($A24,'Return Data'!$B$7:$R$1700,9,0)</f>
        <v>24.1938</v>
      </c>
      <c r="E24" s="66">
        <f t="shared" si="0"/>
        <v>8</v>
      </c>
      <c r="F24" s="65">
        <f>VLOOKUP($A24,'Return Data'!$B$7:$R$1700,10,0)</f>
        <v>19.308399999999999</v>
      </c>
      <c r="G24" s="66">
        <f t="shared" si="1"/>
        <v>5</v>
      </c>
      <c r="H24" s="65">
        <f>VLOOKUP($A24,'Return Data'!$B$7:$R$1700,11,0)</f>
        <v>14.0411</v>
      </c>
      <c r="I24" s="66">
        <f t="shared" si="2"/>
        <v>6</v>
      </c>
      <c r="J24" s="65">
        <f>VLOOKUP($A24,'Return Data'!$B$7:$R$1700,12,0)</f>
        <v>12.6656</v>
      </c>
      <c r="K24" s="66">
        <f t="shared" si="3"/>
        <v>3</v>
      </c>
      <c r="L24" s="65">
        <f>VLOOKUP($A24,'Return Data'!$B$7:$R$1700,13,0)</f>
        <v>13.2004</v>
      </c>
      <c r="M24" s="66">
        <f t="shared" si="4"/>
        <v>2</v>
      </c>
      <c r="N24" s="65">
        <f>VLOOKUP($A24,'Return Data'!$B$7:$R$1700,17,0)</f>
        <v>11.6305</v>
      </c>
      <c r="O24" s="66">
        <f t="shared" si="5"/>
        <v>2</v>
      </c>
      <c r="P24" s="65">
        <f>VLOOKUP($A24,'Return Data'!$B$7:$R$1700,14,0)</f>
        <v>8.4788999999999994</v>
      </c>
      <c r="Q24" s="66">
        <f t="shared" si="7"/>
        <v>6</v>
      </c>
      <c r="R24" s="65">
        <f>VLOOKUP($A24,'Return Data'!$B$7:$R$1700,16,0)</f>
        <v>7.3701999999999996</v>
      </c>
      <c r="S24" s="67">
        <f t="shared" si="6"/>
        <v>15</v>
      </c>
    </row>
    <row r="25" spans="1:19" x14ac:dyDescent="0.3">
      <c r="A25" s="82" t="s">
        <v>660</v>
      </c>
      <c r="B25" s="64">
        <f>VLOOKUP($A25,'Return Data'!$B$7:$R$1700,3,0)</f>
        <v>44015</v>
      </c>
      <c r="C25" s="65">
        <f>VLOOKUP($A25,'Return Data'!$B$7:$R$1700,4,0)</f>
        <v>226.32390000000001</v>
      </c>
      <c r="D25" s="65">
        <f>VLOOKUP($A25,'Return Data'!$B$7:$R$1700,9,0)</f>
        <v>0</v>
      </c>
      <c r="E25" s="66">
        <f t="shared" si="0"/>
        <v>20</v>
      </c>
      <c r="F25" s="65">
        <f>VLOOKUP($A25,'Return Data'!$B$7:$R$1700,10,0)</f>
        <v>0</v>
      </c>
      <c r="G25" s="66">
        <f t="shared" si="1"/>
        <v>20</v>
      </c>
      <c r="H25" s="65">
        <f>VLOOKUP($A25,'Return Data'!$B$7:$R$1700,11,0)</f>
        <v>0</v>
      </c>
      <c r="I25" s="66">
        <f t="shared" si="2"/>
        <v>20</v>
      </c>
      <c r="J25" s="65">
        <f>VLOOKUP($A25,'Return Data'!$B$7:$R$1700,12,0)</f>
        <v>0</v>
      </c>
      <c r="K25" s="66">
        <f t="shared" si="3"/>
        <v>20</v>
      </c>
      <c r="L25" s="65">
        <f>VLOOKUP($A25,'Return Data'!$B$7:$R$1700,13,0)</f>
        <v>-6.8567999999999998</v>
      </c>
      <c r="M25" s="66">
        <f t="shared" si="4"/>
        <v>20</v>
      </c>
      <c r="N25" s="65"/>
      <c r="O25" s="66"/>
      <c r="P25" s="65"/>
      <c r="Q25" s="66"/>
      <c r="R25" s="65">
        <f>VLOOKUP($A25,'Return Data'!$B$7:$R$1700,16,0)</f>
        <v>-6.2480000000000002</v>
      </c>
      <c r="S25" s="67">
        <f t="shared" si="6"/>
        <v>20</v>
      </c>
    </row>
    <row r="26" spans="1:19" x14ac:dyDescent="0.3">
      <c r="A26" s="82" t="s">
        <v>662</v>
      </c>
      <c r="B26" s="64">
        <f>VLOOKUP($A26,'Return Data'!$B$7:$R$1700,3,0)</f>
        <v>44015</v>
      </c>
      <c r="C26" s="65">
        <f>VLOOKUP($A26,'Return Data'!$B$7:$R$1700,4,0)</f>
        <v>11.6251</v>
      </c>
      <c r="D26" s="65">
        <f>VLOOKUP($A26,'Return Data'!$B$7:$R$1700,9,0)</f>
        <v>27.625699999999998</v>
      </c>
      <c r="E26" s="66">
        <f t="shared" si="0"/>
        <v>3</v>
      </c>
      <c r="F26" s="65">
        <f>VLOOKUP($A26,'Return Data'!$B$7:$R$1700,10,0)</f>
        <v>18.053100000000001</v>
      </c>
      <c r="G26" s="66">
        <f t="shared" si="1"/>
        <v>10</v>
      </c>
      <c r="H26" s="65">
        <f>VLOOKUP($A26,'Return Data'!$B$7:$R$1700,11,0)</f>
        <v>13.317600000000001</v>
      </c>
      <c r="I26" s="66">
        <f t="shared" si="2"/>
        <v>10</v>
      </c>
      <c r="J26" s="65">
        <f>VLOOKUP($A26,'Return Data'!$B$7:$R$1700,12,0)</f>
        <v>11.766500000000001</v>
      </c>
      <c r="K26" s="66">
        <f t="shared" si="3"/>
        <v>9</v>
      </c>
      <c r="L26" s="65">
        <f>VLOOKUP($A26,'Return Data'!$B$7:$R$1700,13,0)</f>
        <v>13.173</v>
      </c>
      <c r="M26" s="66">
        <f t="shared" si="4"/>
        <v>3</v>
      </c>
      <c r="N26" s="65">
        <f>VLOOKUP($A26,'Return Data'!$B$7:$R$1700,17,0)</f>
        <v>7.3597999999999999</v>
      </c>
      <c r="O26" s="66">
        <f t="shared" si="5"/>
        <v>14</v>
      </c>
      <c r="P26" s="65"/>
      <c r="Q26" s="66"/>
      <c r="R26" s="65">
        <f>VLOOKUP($A26,'Return Data'!$B$7:$R$1700,16,0)</f>
        <v>7.3989000000000003</v>
      </c>
      <c r="S26" s="67">
        <f t="shared" si="6"/>
        <v>14</v>
      </c>
    </row>
    <row r="27" spans="1:19" x14ac:dyDescent="0.3">
      <c r="A27" s="82" t="s">
        <v>664</v>
      </c>
      <c r="B27" s="64">
        <f>VLOOKUP($A27,'Return Data'!$B$7:$R$1700,3,0)</f>
        <v>44015</v>
      </c>
      <c r="C27" s="65">
        <f>VLOOKUP($A27,'Return Data'!$B$7:$R$1700,4,0)</f>
        <v>12.2506</v>
      </c>
      <c r="D27" s="65">
        <f>VLOOKUP($A27,'Return Data'!$B$7:$R$1700,9,0)</f>
        <v>24.5806</v>
      </c>
      <c r="E27" s="66">
        <f t="shared" si="0"/>
        <v>7</v>
      </c>
      <c r="F27" s="65">
        <f>VLOOKUP($A27,'Return Data'!$B$7:$R$1700,10,0)</f>
        <v>18.180399999999999</v>
      </c>
      <c r="G27" s="66">
        <f t="shared" si="1"/>
        <v>9</v>
      </c>
      <c r="H27" s="65">
        <f>VLOOKUP($A27,'Return Data'!$B$7:$R$1700,11,0)</f>
        <v>13.8317</v>
      </c>
      <c r="I27" s="66">
        <f t="shared" si="2"/>
        <v>7</v>
      </c>
      <c r="J27" s="65">
        <f>VLOOKUP($A27,'Return Data'!$B$7:$R$1700,12,0)</f>
        <v>12.9381</v>
      </c>
      <c r="K27" s="66">
        <f t="shared" si="3"/>
        <v>2</v>
      </c>
      <c r="L27" s="65">
        <f>VLOOKUP($A27,'Return Data'!$B$7:$R$1700,13,0)</f>
        <v>12.983599999999999</v>
      </c>
      <c r="M27" s="66">
        <f t="shared" si="4"/>
        <v>4</v>
      </c>
      <c r="N27" s="65"/>
      <c r="O27" s="66"/>
      <c r="P27" s="65"/>
      <c r="Q27" s="66"/>
      <c r="R27" s="65">
        <f>VLOOKUP($A27,'Return Data'!$B$7:$R$1700,16,0)</f>
        <v>11.249599999999999</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21.737030000000001</v>
      </c>
      <c r="E29" s="88"/>
      <c r="F29" s="89">
        <f>AVERAGE(F8:F27)</f>
        <v>16.477454999999999</v>
      </c>
      <c r="G29" s="88"/>
      <c r="H29" s="89">
        <f>AVERAGE(H8:H27)</f>
        <v>12.268744999999999</v>
      </c>
      <c r="I29" s="88"/>
      <c r="J29" s="89">
        <f>AVERAGE(J8:J27)</f>
        <v>11.045500000000001</v>
      </c>
      <c r="K29" s="88"/>
      <c r="L29" s="89">
        <f>AVERAGE(L8:L27)</f>
        <v>10.738365</v>
      </c>
      <c r="M29" s="88"/>
      <c r="N29" s="89">
        <f>AVERAGE(N8:N27)</f>
        <v>9.2099875000000004</v>
      </c>
      <c r="O29" s="88"/>
      <c r="P29" s="89">
        <f>AVERAGE(P8:P27)</f>
        <v>7.6112142857142855</v>
      </c>
      <c r="Q29" s="88"/>
      <c r="R29" s="89">
        <f>AVERAGE(R8:R27)</f>
        <v>7.6919599999999999</v>
      </c>
      <c r="S29" s="90"/>
    </row>
    <row r="30" spans="1:19" x14ac:dyDescent="0.3">
      <c r="A30" s="87" t="s">
        <v>28</v>
      </c>
      <c r="B30" s="88"/>
      <c r="C30" s="88"/>
      <c r="D30" s="89">
        <f>MIN(D8:D27)</f>
        <v>0</v>
      </c>
      <c r="E30" s="88"/>
      <c r="F30" s="89">
        <f>MIN(F8:F27)</f>
        <v>0</v>
      </c>
      <c r="G30" s="88"/>
      <c r="H30" s="89">
        <f>MIN(H8:H27)</f>
        <v>0</v>
      </c>
      <c r="I30" s="88"/>
      <c r="J30" s="89">
        <f>MIN(J8:J27)</f>
        <v>0</v>
      </c>
      <c r="K30" s="88"/>
      <c r="L30" s="89">
        <f>MIN(L8:L27)</f>
        <v>-6.8567999999999998</v>
      </c>
      <c r="M30" s="88"/>
      <c r="N30" s="89">
        <f>MIN(N8:N27)</f>
        <v>1.9419</v>
      </c>
      <c r="O30" s="88"/>
      <c r="P30" s="89">
        <f>MIN(P8:P27)</f>
        <v>2.6829000000000001</v>
      </c>
      <c r="Q30" s="88"/>
      <c r="R30" s="89">
        <f>MIN(R8:R27)</f>
        <v>-6.2480000000000002</v>
      </c>
      <c r="S30" s="90"/>
    </row>
    <row r="31" spans="1:19" ht="15" thickBot="1" x14ac:dyDescent="0.35">
      <c r="A31" s="91" t="s">
        <v>29</v>
      </c>
      <c r="B31" s="92"/>
      <c r="C31" s="92"/>
      <c r="D31" s="93">
        <f>MAX(D8:D27)</f>
        <v>30.0563</v>
      </c>
      <c r="E31" s="92"/>
      <c r="F31" s="93">
        <f>MAX(F8:F27)</f>
        <v>21.540299999999998</v>
      </c>
      <c r="G31" s="92"/>
      <c r="H31" s="93">
        <f>MAX(H8:H27)</f>
        <v>17.135300000000001</v>
      </c>
      <c r="I31" s="92"/>
      <c r="J31" s="93">
        <f>MAX(J8:J27)</f>
        <v>14.848000000000001</v>
      </c>
      <c r="K31" s="92"/>
      <c r="L31" s="93">
        <f>MAX(L8:L27)</f>
        <v>14.4099</v>
      </c>
      <c r="M31" s="92"/>
      <c r="N31" s="93">
        <f>MAX(N8:N27)</f>
        <v>13.0726</v>
      </c>
      <c r="O31" s="92"/>
      <c r="P31" s="93">
        <f>MAX(P8:P27)</f>
        <v>9.7481000000000009</v>
      </c>
      <c r="Q31" s="92"/>
      <c r="R31" s="93">
        <f>MAX(R8:R27)</f>
        <v>11.9747</v>
      </c>
      <c r="S31" s="94"/>
    </row>
    <row r="32" spans="1:19" x14ac:dyDescent="0.3">
      <c r="A32" s="112" t="s">
        <v>434</v>
      </c>
    </row>
    <row r="33" spans="1:1" x14ac:dyDescent="0.3">
      <c r="A33" s="14" t="s">
        <v>340</v>
      </c>
    </row>
  </sheetData>
  <sheetProtection algorithmName="SHA-512" hashValue="NF97vZYt0sUy9a98S27ZmG4XAlXhnPM6nOnr+iSFBLkjVVd6Tcqpsbnbe5HwVbf0rZ941dVrB8ye5wIukvzw0g==" saltValue="St/WTLiFdACGsSwLkNgeS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D3A0C25-9E2C-41D3-8CE1-1E0E826F1B38}"/>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3"/>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348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13" t="s">
        <v>0</v>
      </c>
      <c r="E6" s="13" t="s">
        <v>10</v>
      </c>
      <c r="F6" s="13" t="s">
        <v>0</v>
      </c>
      <c r="G6" s="13" t="s">
        <v>10</v>
      </c>
      <c r="H6" s="13" t="s">
        <v>0</v>
      </c>
      <c r="I6" s="13" t="s">
        <v>10</v>
      </c>
      <c r="J6" s="13" t="s">
        <v>0</v>
      </c>
      <c r="K6" s="13" t="s">
        <v>10</v>
      </c>
      <c r="L6" s="57" t="s">
        <v>430</v>
      </c>
      <c r="M6" s="57" t="s">
        <v>10</v>
      </c>
      <c r="N6" s="57" t="s">
        <v>431</v>
      </c>
      <c r="O6" s="57" t="s">
        <v>10</v>
      </c>
      <c r="P6" s="57" t="s">
        <v>431</v>
      </c>
      <c r="Q6" s="57" t="s">
        <v>10</v>
      </c>
      <c r="R6" s="13"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Data'!$B$7:$R$1700,3,0)</f>
        <v>44015</v>
      </c>
      <c r="C8" s="65">
        <f>VLOOKUP($A8,'Return Data'!$B$7:$R$1700,4,0)</f>
        <v>34.313099999999999</v>
      </c>
      <c r="D8" s="65">
        <f>VLOOKUP($A8,'Return Data'!$B$7:$R$1700,9,0)</f>
        <v>31.441800000000001</v>
      </c>
      <c r="E8" s="66">
        <f t="shared" ref="E8:E37" si="0">RANK(D8,D$8:D$37,0)</f>
        <v>1</v>
      </c>
      <c r="F8" s="65">
        <f>VLOOKUP($A8,'Return Data'!$B$7:$R$1700,10,0)</f>
        <v>14.782999999999999</v>
      </c>
      <c r="G8" s="66">
        <f t="shared" ref="G8:G37" si="1">RANK(F8,F$8:F$37,0)</f>
        <v>17</v>
      </c>
      <c r="H8" s="65">
        <f>VLOOKUP($A8,'Return Data'!$B$7:$R$1700,11,0)</f>
        <v>11.257300000000001</v>
      </c>
      <c r="I8" s="66">
        <f t="shared" ref="I8:I35" si="2">RANK(H8,H$8:H$37,0)</f>
        <v>18</v>
      </c>
      <c r="J8" s="65">
        <f>VLOOKUP($A8,'Return Data'!$B$7:$R$1700,12,0)</f>
        <v>-0.8115</v>
      </c>
      <c r="K8" s="66">
        <f>RANK(J8,J$8:J$37,0)</f>
        <v>27</v>
      </c>
      <c r="L8" s="65">
        <f>VLOOKUP($A8,'Return Data'!$B$7:$R$1700,13,0)</f>
        <v>2.3142</v>
      </c>
      <c r="M8" s="66">
        <f>RANK(L8,L$8:L$37,0)</f>
        <v>27</v>
      </c>
      <c r="N8" s="65">
        <f>VLOOKUP($A8,'Return Data'!$B$7:$R$1700,17,0)</f>
        <v>5.4730999999999996</v>
      </c>
      <c r="O8" s="66">
        <f>RANK(N8,N$8:N$37,0)</f>
        <v>23</v>
      </c>
      <c r="P8" s="65">
        <f>VLOOKUP($A8,'Return Data'!$B$7:$R$1700,14,0)</f>
        <v>3.7210999999999999</v>
      </c>
      <c r="Q8" s="66">
        <f>RANK(P8,P$8:P$37,0)</f>
        <v>24</v>
      </c>
      <c r="R8" s="65">
        <f>VLOOKUP($A8,'Return Data'!$B$7:$R$1700,16,0)</f>
        <v>7.8685999999999998</v>
      </c>
      <c r="S8" s="67">
        <f t="shared" ref="S8:S37" si="3">RANK(R8,R$8:R$37,0)</f>
        <v>23</v>
      </c>
    </row>
    <row r="9" spans="1:19" x14ac:dyDescent="0.3">
      <c r="A9" s="82" t="s">
        <v>54</v>
      </c>
      <c r="B9" s="64">
        <f>VLOOKUP($A9,'Return Data'!$B$7:$R$1700,3,0)</f>
        <v>44015</v>
      </c>
      <c r="C9" s="65">
        <f>VLOOKUP($A9,'Return Data'!$B$7:$R$1700,4,0)</f>
        <v>1.4522999999999999</v>
      </c>
      <c r="D9" s="65">
        <f>VLOOKUP($A9,'Return Data'!$B$7:$R$1700,9,0)</f>
        <v>0</v>
      </c>
      <c r="E9" s="66">
        <f t="shared" si="0"/>
        <v>30</v>
      </c>
      <c r="F9" s="65">
        <f>VLOOKUP($A9,'Return Data'!$B$7:$R$1700,10,0)</f>
        <v>-16.599900000000002</v>
      </c>
      <c r="G9" s="66">
        <f t="shared" si="1"/>
        <v>30</v>
      </c>
      <c r="H9" s="65">
        <f>VLOOKUP($A9,'Return Data'!$B$7:$R$1700,11,0)</f>
        <v>-49.5212</v>
      </c>
      <c r="I9" s="66">
        <f t="shared" si="2"/>
        <v>29</v>
      </c>
      <c r="J9" s="65"/>
      <c r="K9" s="66"/>
      <c r="L9" s="65"/>
      <c r="M9" s="66"/>
      <c r="N9" s="65"/>
      <c r="O9" s="66"/>
      <c r="P9" s="65"/>
      <c r="Q9" s="66"/>
      <c r="R9" s="65">
        <f>VLOOKUP($A9,'Return Data'!$B$7:$R$1700,16,0)</f>
        <v>-39.537999999999997</v>
      </c>
      <c r="S9" s="67">
        <f t="shared" si="3"/>
        <v>30</v>
      </c>
    </row>
    <row r="10" spans="1:19" x14ac:dyDescent="0.3">
      <c r="A10" s="82" t="s">
        <v>55</v>
      </c>
      <c r="B10" s="64">
        <f>VLOOKUP($A10,'Return Data'!$B$7:$R$1700,3,0)</f>
        <v>44015</v>
      </c>
      <c r="C10" s="65">
        <f>VLOOKUP($A10,'Return Data'!$B$7:$R$1700,4,0)</f>
        <v>23.987500000000001</v>
      </c>
      <c r="D10" s="65">
        <f>VLOOKUP($A10,'Return Data'!$B$7:$R$1700,9,0)</f>
        <v>23.850999999999999</v>
      </c>
      <c r="E10" s="66">
        <f t="shared" si="0"/>
        <v>3</v>
      </c>
      <c r="F10" s="65">
        <f>VLOOKUP($A10,'Return Data'!$B$7:$R$1700,10,0)</f>
        <v>20.513300000000001</v>
      </c>
      <c r="G10" s="66">
        <f t="shared" si="1"/>
        <v>5</v>
      </c>
      <c r="H10" s="65">
        <f>VLOOKUP($A10,'Return Data'!$B$7:$R$1700,11,0)</f>
        <v>16.960100000000001</v>
      </c>
      <c r="I10" s="66">
        <f t="shared" si="2"/>
        <v>3</v>
      </c>
      <c r="J10" s="65">
        <f>VLOOKUP($A10,'Return Data'!$B$7:$R$1700,12,0)</f>
        <v>14.8901</v>
      </c>
      <c r="K10" s="66">
        <f t="shared" ref="K10:K35" si="4">RANK(J10,J$8:J$37,0)</f>
        <v>2</v>
      </c>
      <c r="L10" s="65">
        <f>VLOOKUP($A10,'Return Data'!$B$7:$R$1700,13,0)</f>
        <v>14.2872</v>
      </c>
      <c r="M10" s="66">
        <f t="shared" ref="M10:M35" si="5">RANK(L10,L$8:L$37,0)</f>
        <v>3</v>
      </c>
      <c r="N10" s="65">
        <f>VLOOKUP($A10,'Return Data'!$B$7:$R$1700,17,0)</f>
        <v>13.2026</v>
      </c>
      <c r="O10" s="66">
        <f t="shared" ref="O10:O22" si="6">RANK(N10,N$8:N$37,0)</f>
        <v>4</v>
      </c>
      <c r="P10" s="65">
        <f>VLOOKUP($A10,'Return Data'!$B$7:$R$1700,14,0)</f>
        <v>9.6089000000000002</v>
      </c>
      <c r="Q10" s="66">
        <f t="shared" ref="Q10:Q22" si="7">RANK(P10,P$8:P$37,0)</f>
        <v>3</v>
      </c>
      <c r="R10" s="65">
        <f>VLOOKUP($A10,'Return Data'!$B$7:$R$1700,16,0)</f>
        <v>10.0939</v>
      </c>
      <c r="S10" s="67">
        <f t="shared" si="3"/>
        <v>4</v>
      </c>
    </row>
    <row r="11" spans="1:19" x14ac:dyDescent="0.3">
      <c r="A11" s="82" t="s">
        <v>56</v>
      </c>
      <c r="B11" s="64">
        <f>VLOOKUP($A11,'Return Data'!$B$7:$R$1700,3,0)</f>
        <v>44015</v>
      </c>
      <c r="C11" s="65">
        <f>VLOOKUP($A11,'Return Data'!$B$7:$R$1700,4,0)</f>
        <v>18.398</v>
      </c>
      <c r="D11" s="65">
        <f>VLOOKUP($A11,'Return Data'!$B$7:$R$1700,9,0)</f>
        <v>17.481200000000001</v>
      </c>
      <c r="E11" s="66">
        <f t="shared" si="0"/>
        <v>12</v>
      </c>
      <c r="F11" s="65">
        <f>VLOOKUP($A11,'Return Data'!$B$7:$R$1700,10,0)</f>
        <v>10.586399999999999</v>
      </c>
      <c r="G11" s="66">
        <f t="shared" si="1"/>
        <v>22</v>
      </c>
      <c r="H11" s="65">
        <f>VLOOKUP($A11,'Return Data'!$B$7:$R$1700,11,0)</f>
        <v>9.5515000000000008</v>
      </c>
      <c r="I11" s="66">
        <f t="shared" si="2"/>
        <v>22</v>
      </c>
      <c r="J11" s="65">
        <f>VLOOKUP($A11,'Return Data'!$B$7:$R$1700,12,0)</f>
        <v>7.9097999999999997</v>
      </c>
      <c r="K11" s="66">
        <f t="shared" si="4"/>
        <v>22</v>
      </c>
      <c r="L11" s="65">
        <f>VLOOKUP($A11,'Return Data'!$B$7:$R$1700,13,0)</f>
        <v>8.2423000000000002</v>
      </c>
      <c r="M11" s="66">
        <f t="shared" si="5"/>
        <v>21</v>
      </c>
      <c r="N11" s="65">
        <f>VLOOKUP($A11,'Return Data'!$B$7:$R$1700,17,0)</f>
        <v>3.8681999999999999</v>
      </c>
      <c r="O11" s="66">
        <f t="shared" si="6"/>
        <v>25</v>
      </c>
      <c r="P11" s="65">
        <f>VLOOKUP($A11,'Return Data'!$B$7:$R$1700,14,0)</f>
        <v>3.6894999999999998</v>
      </c>
      <c r="Q11" s="66">
        <f t="shared" si="7"/>
        <v>25</v>
      </c>
      <c r="R11" s="65">
        <f>VLOOKUP($A11,'Return Data'!$B$7:$R$1700,16,0)</f>
        <v>7.7161</v>
      </c>
      <c r="S11" s="67">
        <f t="shared" si="3"/>
        <v>24</v>
      </c>
    </row>
    <row r="12" spans="1:19" x14ac:dyDescent="0.3">
      <c r="A12" s="82" t="s">
        <v>57</v>
      </c>
      <c r="B12" s="64">
        <f>VLOOKUP($A12,'Return Data'!$B$7:$R$1700,3,0)</f>
        <v>44015</v>
      </c>
      <c r="C12" s="65">
        <f>VLOOKUP($A12,'Return Data'!$B$7:$R$1700,4,0)</f>
        <v>37.402000000000001</v>
      </c>
      <c r="D12" s="65">
        <f>VLOOKUP($A12,'Return Data'!$B$7:$R$1700,9,0)</f>
        <v>7.6037999999999997</v>
      </c>
      <c r="E12" s="66">
        <f t="shared" si="0"/>
        <v>26</v>
      </c>
      <c r="F12" s="65">
        <f>VLOOKUP($A12,'Return Data'!$B$7:$R$1700,10,0)</f>
        <v>14.650499999999999</v>
      </c>
      <c r="G12" s="66">
        <f t="shared" si="1"/>
        <v>18</v>
      </c>
      <c r="H12" s="65">
        <f>VLOOKUP($A12,'Return Data'!$B$7:$R$1700,11,0)</f>
        <v>13.6196</v>
      </c>
      <c r="I12" s="66">
        <f t="shared" si="2"/>
        <v>12</v>
      </c>
      <c r="J12" s="65">
        <f>VLOOKUP($A12,'Return Data'!$B$7:$R$1700,12,0)</f>
        <v>10.9724</v>
      </c>
      <c r="K12" s="66">
        <f t="shared" si="4"/>
        <v>14</v>
      </c>
      <c r="L12" s="65">
        <f>VLOOKUP($A12,'Return Data'!$B$7:$R$1700,13,0)</f>
        <v>10.7126</v>
      </c>
      <c r="M12" s="66">
        <f t="shared" si="5"/>
        <v>16</v>
      </c>
      <c r="N12" s="65">
        <f>VLOOKUP($A12,'Return Data'!$B$7:$R$1700,17,0)</f>
        <v>10.4434</v>
      </c>
      <c r="O12" s="66">
        <f t="shared" si="6"/>
        <v>16</v>
      </c>
      <c r="P12" s="65">
        <f>VLOOKUP($A12,'Return Data'!$B$7:$R$1700,14,0)</f>
        <v>7.5176999999999996</v>
      </c>
      <c r="Q12" s="66">
        <f t="shared" si="7"/>
        <v>15</v>
      </c>
      <c r="R12" s="65">
        <f>VLOOKUP($A12,'Return Data'!$B$7:$R$1700,16,0)</f>
        <v>9.2988999999999997</v>
      </c>
      <c r="S12" s="67">
        <f t="shared" si="3"/>
        <v>13</v>
      </c>
    </row>
    <row r="13" spans="1:19" x14ac:dyDescent="0.3">
      <c r="A13" s="82" t="s">
        <v>58</v>
      </c>
      <c r="B13" s="64">
        <f>VLOOKUP($A13,'Return Data'!$B$7:$R$1700,3,0)</f>
        <v>44015</v>
      </c>
      <c r="C13" s="65">
        <f>VLOOKUP($A13,'Return Data'!$B$7:$R$1700,4,0)</f>
        <v>24.576699999999999</v>
      </c>
      <c r="D13" s="65">
        <f>VLOOKUP($A13,'Return Data'!$B$7:$R$1700,9,0)</f>
        <v>11.720700000000001</v>
      </c>
      <c r="E13" s="66">
        <f t="shared" si="0"/>
        <v>20</v>
      </c>
      <c r="F13" s="65">
        <f>VLOOKUP($A13,'Return Data'!$B$7:$R$1700,10,0)</f>
        <v>19.465299999999999</v>
      </c>
      <c r="G13" s="66">
        <f t="shared" si="1"/>
        <v>7</v>
      </c>
      <c r="H13" s="65">
        <f>VLOOKUP($A13,'Return Data'!$B$7:$R$1700,11,0)</f>
        <v>14.7563</v>
      </c>
      <c r="I13" s="66">
        <f t="shared" si="2"/>
        <v>9</v>
      </c>
      <c r="J13" s="65">
        <f>VLOOKUP($A13,'Return Data'!$B$7:$R$1700,12,0)</f>
        <v>11.141</v>
      </c>
      <c r="K13" s="66">
        <f t="shared" si="4"/>
        <v>13</v>
      </c>
      <c r="L13" s="65">
        <f>VLOOKUP($A13,'Return Data'!$B$7:$R$1700,13,0)</f>
        <v>10.882899999999999</v>
      </c>
      <c r="M13" s="66">
        <f t="shared" si="5"/>
        <v>15</v>
      </c>
      <c r="N13" s="65">
        <f>VLOOKUP($A13,'Return Data'!$B$7:$R$1700,17,0)</f>
        <v>10.842499999999999</v>
      </c>
      <c r="O13" s="66">
        <f t="shared" si="6"/>
        <v>15</v>
      </c>
      <c r="P13" s="65">
        <f>VLOOKUP($A13,'Return Data'!$B$7:$R$1700,14,0)</f>
        <v>7.4360999999999997</v>
      </c>
      <c r="Q13" s="66">
        <f t="shared" si="7"/>
        <v>17</v>
      </c>
      <c r="R13" s="65">
        <f>VLOOKUP($A13,'Return Data'!$B$7:$R$1700,16,0)</f>
        <v>9.3488000000000007</v>
      </c>
      <c r="S13" s="67">
        <f t="shared" si="3"/>
        <v>12</v>
      </c>
    </row>
    <row r="14" spans="1:19" x14ac:dyDescent="0.3">
      <c r="A14" s="82" t="s">
        <v>59</v>
      </c>
      <c r="B14" s="64">
        <f>VLOOKUP($A14,'Return Data'!$B$7:$R$1700,3,0)</f>
        <v>44015</v>
      </c>
      <c r="C14" s="65">
        <f>VLOOKUP($A14,'Return Data'!$B$7:$R$1700,4,0)</f>
        <v>2639.7772</v>
      </c>
      <c r="D14" s="65">
        <f>VLOOKUP($A14,'Return Data'!$B$7:$R$1700,9,0)</f>
        <v>13.6061</v>
      </c>
      <c r="E14" s="66">
        <f t="shared" si="0"/>
        <v>17</v>
      </c>
      <c r="F14" s="65">
        <f>VLOOKUP($A14,'Return Data'!$B$7:$R$1700,10,0)</f>
        <v>22.560700000000001</v>
      </c>
      <c r="G14" s="66">
        <f t="shared" si="1"/>
        <v>3</v>
      </c>
      <c r="H14" s="65">
        <f>VLOOKUP($A14,'Return Data'!$B$7:$R$1700,11,0)</f>
        <v>18.156300000000002</v>
      </c>
      <c r="I14" s="66">
        <f t="shared" si="2"/>
        <v>2</v>
      </c>
      <c r="J14" s="65">
        <f>VLOOKUP($A14,'Return Data'!$B$7:$R$1700,12,0)</f>
        <v>14.148099999999999</v>
      </c>
      <c r="K14" s="66">
        <f t="shared" si="4"/>
        <v>3</v>
      </c>
      <c r="L14" s="65">
        <f>VLOOKUP($A14,'Return Data'!$B$7:$R$1700,13,0)</f>
        <v>17.2117</v>
      </c>
      <c r="M14" s="66">
        <f t="shared" si="5"/>
        <v>1</v>
      </c>
      <c r="N14" s="65">
        <f>VLOOKUP($A14,'Return Data'!$B$7:$R$1700,17,0)</f>
        <v>13.6533</v>
      </c>
      <c r="O14" s="66">
        <f t="shared" si="6"/>
        <v>2</v>
      </c>
      <c r="P14" s="65">
        <f>VLOOKUP($A14,'Return Data'!$B$7:$R$1700,14,0)</f>
        <v>9.0701000000000001</v>
      </c>
      <c r="Q14" s="66">
        <f t="shared" si="7"/>
        <v>6</v>
      </c>
      <c r="R14" s="65">
        <f>VLOOKUP($A14,'Return Data'!$B$7:$R$1700,16,0)</f>
        <v>9.5153999999999996</v>
      </c>
      <c r="S14" s="67">
        <f t="shared" si="3"/>
        <v>10</v>
      </c>
    </row>
    <row r="15" spans="1:19" x14ac:dyDescent="0.3">
      <c r="A15" s="82" t="s">
        <v>60</v>
      </c>
      <c r="B15" s="64">
        <f>VLOOKUP($A15,'Return Data'!$B$7:$R$1700,3,0)</f>
        <v>44015</v>
      </c>
      <c r="C15" s="65">
        <f>VLOOKUP($A15,'Return Data'!$B$7:$R$1700,4,0)</f>
        <v>23.7517</v>
      </c>
      <c r="D15" s="65">
        <f>VLOOKUP($A15,'Return Data'!$B$7:$R$1700,9,0)</f>
        <v>7.6079999999999997</v>
      </c>
      <c r="E15" s="66">
        <f t="shared" si="0"/>
        <v>25</v>
      </c>
      <c r="F15" s="65">
        <f>VLOOKUP($A15,'Return Data'!$B$7:$R$1700,10,0)</f>
        <v>8.8737999999999992</v>
      </c>
      <c r="G15" s="66">
        <f t="shared" si="1"/>
        <v>24</v>
      </c>
      <c r="H15" s="65">
        <f>VLOOKUP($A15,'Return Data'!$B$7:$R$1700,11,0)</f>
        <v>10.4254</v>
      </c>
      <c r="I15" s="66">
        <f t="shared" si="2"/>
        <v>20</v>
      </c>
      <c r="J15" s="65">
        <f>VLOOKUP($A15,'Return Data'!$B$7:$R$1700,12,0)</f>
        <v>8.9907000000000004</v>
      </c>
      <c r="K15" s="66">
        <f t="shared" si="4"/>
        <v>19</v>
      </c>
      <c r="L15" s="65">
        <f>VLOOKUP($A15,'Return Data'!$B$7:$R$1700,13,0)</f>
        <v>9.9344000000000001</v>
      </c>
      <c r="M15" s="66">
        <f t="shared" si="5"/>
        <v>18</v>
      </c>
      <c r="N15" s="65">
        <f>VLOOKUP($A15,'Return Data'!$B$7:$R$1700,17,0)</f>
        <v>12.581</v>
      </c>
      <c r="O15" s="66">
        <f t="shared" si="6"/>
        <v>7</v>
      </c>
      <c r="P15" s="65">
        <f>VLOOKUP($A15,'Return Data'!$B$7:$R$1700,14,0)</f>
        <v>8.6445000000000007</v>
      </c>
      <c r="Q15" s="66">
        <f t="shared" si="7"/>
        <v>10</v>
      </c>
      <c r="R15" s="65">
        <f>VLOOKUP($A15,'Return Data'!$B$7:$R$1700,16,0)</f>
        <v>8.7041000000000004</v>
      </c>
      <c r="S15" s="67">
        <f t="shared" si="3"/>
        <v>17</v>
      </c>
    </row>
    <row r="16" spans="1:19" x14ac:dyDescent="0.3">
      <c r="A16" s="82" t="s">
        <v>61</v>
      </c>
      <c r="B16" s="64">
        <f>VLOOKUP($A16,'Return Data'!$B$7:$R$1700,3,0)</f>
        <v>44015</v>
      </c>
      <c r="C16" s="65">
        <f>VLOOKUP($A16,'Return Data'!$B$7:$R$1700,4,0)</f>
        <v>70.619</v>
      </c>
      <c r="D16" s="65">
        <f>VLOOKUP($A16,'Return Data'!$B$7:$R$1700,9,0)</f>
        <v>11.9488</v>
      </c>
      <c r="E16" s="66">
        <f t="shared" si="0"/>
        <v>19</v>
      </c>
      <c r="F16" s="65">
        <f>VLOOKUP($A16,'Return Data'!$B$7:$R$1700,10,0)</f>
        <v>-2.2776000000000001</v>
      </c>
      <c r="G16" s="66">
        <f t="shared" si="1"/>
        <v>29</v>
      </c>
      <c r="H16" s="65">
        <f>VLOOKUP($A16,'Return Data'!$B$7:$R$1700,11,0)</f>
        <v>-8.1212</v>
      </c>
      <c r="I16" s="66">
        <f t="shared" si="2"/>
        <v>28</v>
      </c>
      <c r="J16" s="65">
        <f>VLOOKUP($A16,'Return Data'!$B$7:$R$1700,12,0)</f>
        <v>-3.1911</v>
      </c>
      <c r="K16" s="66">
        <f t="shared" si="4"/>
        <v>28</v>
      </c>
      <c r="L16" s="65">
        <f>VLOOKUP($A16,'Return Data'!$B$7:$R$1700,13,0)</f>
        <v>-0.4945</v>
      </c>
      <c r="M16" s="66">
        <f t="shared" si="5"/>
        <v>28</v>
      </c>
      <c r="N16" s="65">
        <f>VLOOKUP($A16,'Return Data'!$B$7:$R$1700,17,0)</f>
        <v>4.5730000000000004</v>
      </c>
      <c r="O16" s="66">
        <f t="shared" si="6"/>
        <v>24</v>
      </c>
      <c r="P16" s="65">
        <f>VLOOKUP($A16,'Return Data'!$B$7:$R$1700,14,0)</f>
        <v>5.4772999999999996</v>
      </c>
      <c r="Q16" s="66">
        <f t="shared" si="7"/>
        <v>21</v>
      </c>
      <c r="R16" s="65">
        <f>VLOOKUP($A16,'Return Data'!$B$7:$R$1700,16,0)</f>
        <v>8.2391000000000005</v>
      </c>
      <c r="S16" s="67">
        <f t="shared" si="3"/>
        <v>20</v>
      </c>
    </row>
    <row r="17" spans="1:19" x14ac:dyDescent="0.3">
      <c r="A17" s="82" t="s">
        <v>62</v>
      </c>
      <c r="B17" s="64">
        <f>VLOOKUP($A17,'Return Data'!$B$7:$R$1700,3,0)</f>
        <v>44015</v>
      </c>
      <c r="C17" s="65">
        <f>VLOOKUP($A17,'Return Data'!$B$7:$R$1700,4,0)</f>
        <v>69.47</v>
      </c>
      <c r="D17" s="65">
        <f>VLOOKUP($A17,'Return Data'!$B$7:$R$1700,9,0)</f>
        <v>17.351199999999999</v>
      </c>
      <c r="E17" s="66">
        <f t="shared" si="0"/>
        <v>13</v>
      </c>
      <c r="F17" s="65">
        <f>VLOOKUP($A17,'Return Data'!$B$7:$R$1700,10,0)</f>
        <v>13.782400000000001</v>
      </c>
      <c r="G17" s="66">
        <f t="shared" si="1"/>
        <v>19</v>
      </c>
      <c r="H17" s="65">
        <f>VLOOKUP($A17,'Return Data'!$B$7:$R$1700,11,0)</f>
        <v>10.4421</v>
      </c>
      <c r="I17" s="66">
        <f t="shared" si="2"/>
        <v>19</v>
      </c>
      <c r="J17" s="65">
        <f>VLOOKUP($A17,'Return Data'!$B$7:$R$1700,12,0)</f>
        <v>10.057700000000001</v>
      </c>
      <c r="K17" s="66">
        <f t="shared" si="4"/>
        <v>18</v>
      </c>
      <c r="L17" s="65">
        <f>VLOOKUP($A17,'Return Data'!$B$7:$R$1700,13,0)</f>
        <v>9.9796999999999993</v>
      </c>
      <c r="M17" s="66">
        <f t="shared" si="5"/>
        <v>17</v>
      </c>
      <c r="N17" s="65">
        <f>VLOOKUP($A17,'Return Data'!$B$7:$R$1700,17,0)</f>
        <v>6.9066000000000001</v>
      </c>
      <c r="O17" s="66">
        <f t="shared" si="6"/>
        <v>22</v>
      </c>
      <c r="P17" s="65">
        <f>VLOOKUP($A17,'Return Data'!$B$7:$R$1700,14,0)</f>
        <v>4.8518999999999997</v>
      </c>
      <c r="Q17" s="66">
        <f t="shared" si="7"/>
        <v>22</v>
      </c>
      <c r="R17" s="65">
        <f>VLOOKUP($A17,'Return Data'!$B$7:$R$1700,16,0)</f>
        <v>8.1906999999999996</v>
      </c>
      <c r="S17" s="67">
        <f t="shared" si="3"/>
        <v>21</v>
      </c>
    </row>
    <row r="18" spans="1:19" x14ac:dyDescent="0.3">
      <c r="A18" s="82" t="s">
        <v>63</v>
      </c>
      <c r="B18" s="64">
        <f>VLOOKUP($A18,'Return Data'!$B$7:$R$1700,3,0)</f>
        <v>44015</v>
      </c>
      <c r="C18" s="65">
        <f>VLOOKUP($A18,'Return Data'!$B$7:$R$1700,4,0)</f>
        <v>29.366199999999999</v>
      </c>
      <c r="D18" s="65">
        <f>VLOOKUP($A18,'Return Data'!$B$7:$R$1700,9,0)</f>
        <v>19.361499999999999</v>
      </c>
      <c r="E18" s="66">
        <f t="shared" si="0"/>
        <v>7</v>
      </c>
      <c r="F18" s="65">
        <f>VLOOKUP($A18,'Return Data'!$B$7:$R$1700,10,0)</f>
        <v>16.0976</v>
      </c>
      <c r="G18" s="66">
        <f t="shared" si="1"/>
        <v>15</v>
      </c>
      <c r="H18" s="65">
        <f>VLOOKUP($A18,'Return Data'!$B$7:$R$1700,11,0)</f>
        <v>12.9041</v>
      </c>
      <c r="I18" s="66">
        <f t="shared" si="2"/>
        <v>14</v>
      </c>
      <c r="J18" s="65">
        <f>VLOOKUP($A18,'Return Data'!$B$7:$R$1700,12,0)</f>
        <v>10.4099</v>
      </c>
      <c r="K18" s="66">
        <f t="shared" si="4"/>
        <v>17</v>
      </c>
      <c r="L18" s="65">
        <f>VLOOKUP($A18,'Return Data'!$B$7:$R$1700,13,0)</f>
        <v>11.2499</v>
      </c>
      <c r="M18" s="66">
        <f t="shared" si="5"/>
        <v>11</v>
      </c>
      <c r="N18" s="65">
        <f>VLOOKUP($A18,'Return Data'!$B$7:$R$1700,17,0)</f>
        <v>11.711</v>
      </c>
      <c r="O18" s="66">
        <f t="shared" si="6"/>
        <v>10</v>
      </c>
      <c r="P18" s="65">
        <f>VLOOKUP($A18,'Return Data'!$B$7:$R$1700,14,0)</f>
        <v>7.7367999999999997</v>
      </c>
      <c r="Q18" s="66">
        <f t="shared" si="7"/>
        <v>12</v>
      </c>
      <c r="R18" s="65">
        <f>VLOOKUP($A18,'Return Data'!$B$7:$R$1700,16,0)</f>
        <v>8.3650000000000002</v>
      </c>
      <c r="S18" s="67">
        <f t="shared" si="3"/>
        <v>19</v>
      </c>
    </row>
    <row r="19" spans="1:19" x14ac:dyDescent="0.3">
      <c r="A19" s="82" t="s">
        <v>64</v>
      </c>
      <c r="B19" s="64">
        <f>VLOOKUP($A19,'Return Data'!$B$7:$R$1700,3,0)</f>
        <v>44015</v>
      </c>
      <c r="C19" s="65">
        <f>VLOOKUP($A19,'Return Data'!$B$7:$R$1700,4,0)</f>
        <v>27.822199999999999</v>
      </c>
      <c r="D19" s="65">
        <f>VLOOKUP($A19,'Return Data'!$B$7:$R$1700,9,0)</f>
        <v>13.807499999999999</v>
      </c>
      <c r="E19" s="66">
        <f t="shared" si="0"/>
        <v>16</v>
      </c>
      <c r="F19" s="65">
        <f>VLOOKUP($A19,'Return Data'!$B$7:$R$1700,10,0)</f>
        <v>18.7088</v>
      </c>
      <c r="G19" s="66">
        <f t="shared" si="1"/>
        <v>10</v>
      </c>
      <c r="H19" s="65">
        <f>VLOOKUP($A19,'Return Data'!$B$7:$R$1700,11,0)</f>
        <v>14.8125</v>
      </c>
      <c r="I19" s="66">
        <f t="shared" si="2"/>
        <v>8</v>
      </c>
      <c r="J19" s="65">
        <f>VLOOKUP($A19,'Return Data'!$B$7:$R$1700,12,0)</f>
        <v>13.9239</v>
      </c>
      <c r="K19" s="66">
        <f t="shared" si="4"/>
        <v>4</v>
      </c>
      <c r="L19" s="65">
        <f>VLOOKUP($A19,'Return Data'!$B$7:$R$1700,13,0)</f>
        <v>13.145200000000001</v>
      </c>
      <c r="M19" s="66">
        <f t="shared" si="5"/>
        <v>6</v>
      </c>
      <c r="N19" s="65">
        <f>VLOOKUP($A19,'Return Data'!$B$7:$R$1700,17,0)</f>
        <v>11.644299999999999</v>
      </c>
      <c r="O19" s="66">
        <f t="shared" si="6"/>
        <v>11</v>
      </c>
      <c r="P19" s="65">
        <f>VLOOKUP($A19,'Return Data'!$B$7:$R$1700,14,0)</f>
        <v>8.9318000000000008</v>
      </c>
      <c r="Q19" s="66">
        <f t="shared" si="7"/>
        <v>8</v>
      </c>
      <c r="R19" s="65">
        <f>VLOOKUP($A19,'Return Data'!$B$7:$R$1700,16,0)</f>
        <v>11.219099999999999</v>
      </c>
      <c r="S19" s="67">
        <f t="shared" si="3"/>
        <v>1</v>
      </c>
    </row>
    <row r="20" spans="1:19" x14ac:dyDescent="0.3">
      <c r="A20" s="82" t="s">
        <v>65</v>
      </c>
      <c r="B20" s="64">
        <f>VLOOKUP($A20,'Return Data'!$B$7:$R$1700,3,0)</f>
        <v>44015</v>
      </c>
      <c r="C20" s="65">
        <f>VLOOKUP($A20,'Return Data'!$B$7:$R$1700,4,0)</f>
        <v>17.555499999999999</v>
      </c>
      <c r="D20" s="65">
        <f>VLOOKUP($A20,'Return Data'!$B$7:$R$1700,9,0)</f>
        <v>17.8188</v>
      </c>
      <c r="E20" s="66">
        <f t="shared" si="0"/>
        <v>11</v>
      </c>
      <c r="F20" s="65">
        <f>VLOOKUP($A20,'Return Data'!$B$7:$R$1700,10,0)</f>
        <v>13.1723</v>
      </c>
      <c r="G20" s="66">
        <f t="shared" si="1"/>
        <v>20</v>
      </c>
      <c r="H20" s="65">
        <f>VLOOKUP($A20,'Return Data'!$B$7:$R$1700,11,0)</f>
        <v>11.6089</v>
      </c>
      <c r="I20" s="66">
        <f t="shared" si="2"/>
        <v>17</v>
      </c>
      <c r="J20" s="65">
        <f>VLOOKUP($A20,'Return Data'!$B$7:$R$1700,12,0)</f>
        <v>11.180999999999999</v>
      </c>
      <c r="K20" s="66">
        <f t="shared" si="4"/>
        <v>12</v>
      </c>
      <c r="L20" s="65">
        <f>VLOOKUP($A20,'Return Data'!$B$7:$R$1700,13,0)</f>
        <v>9.3659999999999997</v>
      </c>
      <c r="M20" s="66">
        <f t="shared" si="5"/>
        <v>19</v>
      </c>
      <c r="N20" s="65">
        <f>VLOOKUP($A20,'Return Data'!$B$7:$R$1700,17,0)</f>
        <v>8.9184000000000001</v>
      </c>
      <c r="O20" s="66">
        <f t="shared" si="6"/>
        <v>18</v>
      </c>
      <c r="P20" s="65">
        <f>VLOOKUP($A20,'Return Data'!$B$7:$R$1700,14,0)</f>
        <v>5.9923000000000002</v>
      </c>
      <c r="Q20" s="66">
        <f t="shared" si="7"/>
        <v>20</v>
      </c>
      <c r="R20" s="65">
        <f>VLOOKUP($A20,'Return Data'!$B$7:$R$1700,16,0)</f>
        <v>6.6322999999999999</v>
      </c>
      <c r="S20" s="67">
        <f t="shared" si="3"/>
        <v>29</v>
      </c>
    </row>
    <row r="21" spans="1:19" x14ac:dyDescent="0.3">
      <c r="A21" s="82" t="s">
        <v>66</v>
      </c>
      <c r="B21" s="64">
        <f>VLOOKUP($A21,'Return Data'!$B$7:$R$1700,3,0)</f>
        <v>44015</v>
      </c>
      <c r="C21" s="65">
        <f>VLOOKUP($A21,'Return Data'!$B$7:$R$1700,4,0)</f>
        <v>28.232900000000001</v>
      </c>
      <c r="D21" s="65">
        <f>VLOOKUP($A21,'Return Data'!$B$7:$R$1700,9,0)</f>
        <v>18.7059</v>
      </c>
      <c r="E21" s="66">
        <f t="shared" si="0"/>
        <v>9</v>
      </c>
      <c r="F21" s="65">
        <f>VLOOKUP($A21,'Return Data'!$B$7:$R$1700,10,0)</f>
        <v>24.446400000000001</v>
      </c>
      <c r="G21" s="66">
        <f t="shared" si="1"/>
        <v>1</v>
      </c>
      <c r="H21" s="65">
        <f>VLOOKUP($A21,'Return Data'!$B$7:$R$1700,11,0)</f>
        <v>18.691400000000002</v>
      </c>
      <c r="I21" s="66">
        <f t="shared" si="2"/>
        <v>1</v>
      </c>
      <c r="J21" s="65">
        <f>VLOOKUP($A21,'Return Data'!$B$7:$R$1700,12,0)</f>
        <v>14.964600000000001</v>
      </c>
      <c r="K21" s="66">
        <f t="shared" si="4"/>
        <v>1</v>
      </c>
      <c r="L21" s="65">
        <f>VLOOKUP($A21,'Return Data'!$B$7:$R$1700,13,0)</f>
        <v>15.3398</v>
      </c>
      <c r="M21" s="66">
        <f t="shared" si="5"/>
        <v>2</v>
      </c>
      <c r="N21" s="65">
        <f>VLOOKUP($A21,'Return Data'!$B$7:$R$1700,17,0)</f>
        <v>14.3629</v>
      </c>
      <c r="O21" s="66">
        <f t="shared" si="6"/>
        <v>1</v>
      </c>
      <c r="P21" s="65">
        <f>VLOOKUP($A21,'Return Data'!$B$7:$R$1700,14,0)</f>
        <v>9.6929999999999996</v>
      </c>
      <c r="Q21" s="66">
        <f t="shared" si="7"/>
        <v>2</v>
      </c>
      <c r="R21" s="65">
        <f>VLOOKUP($A21,'Return Data'!$B$7:$R$1700,16,0)</f>
        <v>10.160399999999999</v>
      </c>
      <c r="S21" s="67">
        <f t="shared" si="3"/>
        <v>3</v>
      </c>
    </row>
    <row r="22" spans="1:19" x14ac:dyDescent="0.3">
      <c r="A22" s="82" t="s">
        <v>67</v>
      </c>
      <c r="B22" s="64">
        <f>VLOOKUP($A22,'Return Data'!$B$7:$R$1700,3,0)</f>
        <v>44015</v>
      </c>
      <c r="C22" s="65">
        <f>VLOOKUP($A22,'Return Data'!$B$7:$R$1700,4,0)</f>
        <v>16.7562</v>
      </c>
      <c r="D22" s="65">
        <f>VLOOKUP($A22,'Return Data'!$B$7:$R$1700,9,0)</f>
        <v>19.2361</v>
      </c>
      <c r="E22" s="66">
        <f t="shared" si="0"/>
        <v>8</v>
      </c>
      <c r="F22" s="65">
        <f>VLOOKUP($A22,'Return Data'!$B$7:$R$1700,10,0)</f>
        <v>6.47</v>
      </c>
      <c r="G22" s="66">
        <f t="shared" si="1"/>
        <v>26</v>
      </c>
      <c r="H22" s="65">
        <f>VLOOKUP($A22,'Return Data'!$B$7:$R$1700,11,0)</f>
        <v>7.8788</v>
      </c>
      <c r="I22" s="66">
        <f t="shared" si="2"/>
        <v>24</v>
      </c>
      <c r="J22" s="65">
        <f>VLOOKUP($A22,'Return Data'!$B$7:$R$1700,12,0)</f>
        <v>8.1306999999999992</v>
      </c>
      <c r="K22" s="66">
        <f t="shared" si="4"/>
        <v>21</v>
      </c>
      <c r="L22" s="65">
        <f>VLOOKUP($A22,'Return Data'!$B$7:$R$1700,13,0)</f>
        <v>8.3346999999999998</v>
      </c>
      <c r="M22" s="66">
        <f t="shared" si="5"/>
        <v>20</v>
      </c>
      <c r="N22" s="65">
        <f>VLOOKUP($A22,'Return Data'!$B$7:$R$1700,17,0)</f>
        <v>8.1146999999999991</v>
      </c>
      <c r="O22" s="66">
        <f t="shared" si="6"/>
        <v>19</v>
      </c>
      <c r="P22" s="65">
        <f>VLOOKUP($A22,'Return Data'!$B$7:$R$1700,14,0)</f>
        <v>7.1376999999999997</v>
      </c>
      <c r="Q22" s="66">
        <f t="shared" si="7"/>
        <v>19</v>
      </c>
      <c r="R22" s="65">
        <f>VLOOKUP($A22,'Return Data'!$B$7:$R$1700,16,0)</f>
        <v>7.6186999999999996</v>
      </c>
      <c r="S22" s="67">
        <f t="shared" si="3"/>
        <v>25</v>
      </c>
    </row>
    <row r="23" spans="1:19" x14ac:dyDescent="0.3">
      <c r="A23" s="82" t="s">
        <v>68</v>
      </c>
      <c r="B23" s="64">
        <f>VLOOKUP($A23,'Return Data'!$B$7:$R$1700,3,0)</f>
        <v>44015</v>
      </c>
      <c r="C23" s="65">
        <f>VLOOKUP($A23,'Return Data'!$B$7:$R$1700,4,0)</f>
        <v>1150.7735</v>
      </c>
      <c r="D23" s="65">
        <f>VLOOKUP($A23,'Return Data'!$B$7:$R$1700,9,0)</f>
        <v>7.3362999999999996</v>
      </c>
      <c r="E23" s="66">
        <f t="shared" si="0"/>
        <v>27</v>
      </c>
      <c r="F23" s="65">
        <f>VLOOKUP($A23,'Return Data'!$B$7:$R$1700,10,0)</f>
        <v>10.3973</v>
      </c>
      <c r="G23" s="66">
        <f t="shared" si="1"/>
        <v>23</v>
      </c>
      <c r="H23" s="65">
        <f>VLOOKUP($A23,'Return Data'!$B$7:$R$1700,11,0)</f>
        <v>7.5598999999999998</v>
      </c>
      <c r="I23" s="66">
        <f t="shared" si="2"/>
        <v>25</v>
      </c>
      <c r="J23" s="65">
        <f>VLOOKUP($A23,'Return Data'!$B$7:$R$1700,12,0)</f>
        <v>6.7492000000000001</v>
      </c>
      <c r="K23" s="66">
        <f t="shared" si="4"/>
        <v>24</v>
      </c>
      <c r="L23" s="65">
        <f>VLOOKUP($A23,'Return Data'!$B$7:$R$1700,13,0)</f>
        <v>8.1425000000000001</v>
      </c>
      <c r="M23" s="66">
        <f t="shared" si="5"/>
        <v>22</v>
      </c>
      <c r="N23" s="65"/>
      <c r="O23" s="66"/>
      <c r="P23" s="65"/>
      <c r="Q23" s="66"/>
      <c r="R23" s="65">
        <f>VLOOKUP($A23,'Return Data'!$B$7:$R$1700,16,0)</f>
        <v>9.2902000000000005</v>
      </c>
      <c r="S23" s="67">
        <f t="shared" si="3"/>
        <v>14</v>
      </c>
    </row>
    <row r="24" spans="1:19" x14ac:dyDescent="0.3">
      <c r="A24" s="82" t="s">
        <v>69</v>
      </c>
      <c r="B24" s="64">
        <f>VLOOKUP($A24,'Return Data'!$B$7:$R$1700,3,0)</f>
        <v>44015</v>
      </c>
      <c r="C24" s="65">
        <f>VLOOKUP($A24,'Return Data'!$B$7:$R$1700,4,0)</f>
        <v>32.771299999999997</v>
      </c>
      <c r="D24" s="65">
        <f>VLOOKUP($A24,'Return Data'!$B$7:$R$1700,9,0)</f>
        <v>22.583200000000001</v>
      </c>
      <c r="E24" s="66">
        <f t="shared" si="0"/>
        <v>4</v>
      </c>
      <c r="F24" s="65">
        <f>VLOOKUP($A24,'Return Data'!$B$7:$R$1700,10,0)</f>
        <v>16.083200000000001</v>
      </c>
      <c r="G24" s="66">
        <f t="shared" si="1"/>
        <v>16</v>
      </c>
      <c r="H24" s="65">
        <f>VLOOKUP($A24,'Return Data'!$B$7:$R$1700,11,0)</f>
        <v>10.192600000000001</v>
      </c>
      <c r="I24" s="66">
        <f t="shared" si="2"/>
        <v>21</v>
      </c>
      <c r="J24" s="65">
        <f>VLOOKUP($A24,'Return Data'!$B$7:$R$1700,12,0)</f>
        <v>8.5789000000000009</v>
      </c>
      <c r="K24" s="66">
        <f t="shared" si="4"/>
        <v>20</v>
      </c>
      <c r="L24" s="65">
        <f>VLOOKUP($A24,'Return Data'!$B$7:$R$1700,13,0)</f>
        <v>8.1006999999999998</v>
      </c>
      <c r="M24" s="66">
        <f t="shared" si="5"/>
        <v>23</v>
      </c>
      <c r="N24" s="65">
        <f>VLOOKUP($A24,'Return Data'!$B$7:$R$1700,17,0)</f>
        <v>7.9507000000000003</v>
      </c>
      <c r="O24" s="66">
        <f t="shared" ref="O24:O35" si="8">RANK(N24,N$8:N$37,0)</f>
        <v>20</v>
      </c>
      <c r="P24" s="65">
        <f>VLOOKUP($A24,'Return Data'!$B$7:$R$1700,14,0)</f>
        <v>7.9048999999999996</v>
      </c>
      <c r="Q24" s="66">
        <f t="shared" ref="Q24:Q35" si="9">RANK(P24,P$8:P$37,0)</f>
        <v>11</v>
      </c>
      <c r="R24" s="65">
        <f>VLOOKUP($A24,'Return Data'!$B$7:$R$1700,16,0)</f>
        <v>8.6013999999999999</v>
      </c>
      <c r="S24" s="67">
        <f t="shared" si="3"/>
        <v>18</v>
      </c>
    </row>
    <row r="25" spans="1:19" x14ac:dyDescent="0.3">
      <c r="A25" s="82" t="s">
        <v>70</v>
      </c>
      <c r="B25" s="64">
        <f>VLOOKUP($A25,'Return Data'!$B$7:$R$1700,3,0)</f>
        <v>44015</v>
      </c>
      <c r="C25" s="65">
        <f>VLOOKUP($A25,'Return Data'!$B$7:$R$1700,4,0)</f>
        <v>29.366</v>
      </c>
      <c r="D25" s="65">
        <f>VLOOKUP($A25,'Return Data'!$B$7:$R$1700,9,0)</f>
        <v>24.005700000000001</v>
      </c>
      <c r="E25" s="66">
        <f t="shared" si="0"/>
        <v>2</v>
      </c>
      <c r="F25" s="65">
        <f>VLOOKUP($A25,'Return Data'!$B$7:$R$1700,10,0)</f>
        <v>19.883600000000001</v>
      </c>
      <c r="G25" s="66">
        <f t="shared" si="1"/>
        <v>6</v>
      </c>
      <c r="H25" s="65">
        <f>VLOOKUP($A25,'Return Data'!$B$7:$R$1700,11,0)</f>
        <v>14.577400000000001</v>
      </c>
      <c r="I25" s="66">
        <f t="shared" si="2"/>
        <v>10</v>
      </c>
      <c r="J25" s="65">
        <f>VLOOKUP($A25,'Return Data'!$B$7:$R$1700,12,0)</f>
        <v>12.493</v>
      </c>
      <c r="K25" s="66">
        <f t="shared" si="4"/>
        <v>7</v>
      </c>
      <c r="L25" s="65">
        <f>VLOOKUP($A25,'Return Data'!$B$7:$R$1700,13,0)</f>
        <v>12.5162</v>
      </c>
      <c r="M25" s="66">
        <f t="shared" si="5"/>
        <v>7</v>
      </c>
      <c r="N25" s="65">
        <f>VLOOKUP($A25,'Return Data'!$B$7:$R$1700,17,0)</f>
        <v>12.824400000000001</v>
      </c>
      <c r="O25" s="66">
        <f t="shared" si="8"/>
        <v>6</v>
      </c>
      <c r="P25" s="65">
        <f>VLOOKUP($A25,'Return Data'!$B$7:$R$1700,14,0)</f>
        <v>9.9230999999999998</v>
      </c>
      <c r="Q25" s="66">
        <f t="shared" si="9"/>
        <v>1</v>
      </c>
      <c r="R25" s="65">
        <f>VLOOKUP($A25,'Return Data'!$B$7:$R$1700,16,0)</f>
        <v>10.168799999999999</v>
      </c>
      <c r="S25" s="67">
        <f t="shared" si="3"/>
        <v>2</v>
      </c>
    </row>
    <row r="26" spans="1:19" x14ac:dyDescent="0.3">
      <c r="A26" s="82" t="s">
        <v>71</v>
      </c>
      <c r="B26" s="64">
        <f>VLOOKUP($A26,'Return Data'!$B$7:$R$1700,3,0)</f>
        <v>44015</v>
      </c>
      <c r="C26" s="65">
        <f>VLOOKUP($A26,'Return Data'!$B$7:$R$1700,4,0)</f>
        <v>24.0334</v>
      </c>
      <c r="D26" s="65">
        <f>VLOOKUP($A26,'Return Data'!$B$7:$R$1700,9,0)</f>
        <v>14.0724</v>
      </c>
      <c r="E26" s="66">
        <f t="shared" si="0"/>
        <v>15</v>
      </c>
      <c r="F26" s="65">
        <f>VLOOKUP($A26,'Return Data'!$B$7:$R$1700,10,0)</f>
        <v>18.995100000000001</v>
      </c>
      <c r="G26" s="66">
        <f t="shared" si="1"/>
        <v>9</v>
      </c>
      <c r="H26" s="65">
        <f>VLOOKUP($A26,'Return Data'!$B$7:$R$1700,11,0)</f>
        <v>14.5693</v>
      </c>
      <c r="I26" s="66">
        <f t="shared" si="2"/>
        <v>11</v>
      </c>
      <c r="J26" s="65">
        <f>VLOOKUP($A26,'Return Data'!$B$7:$R$1700,12,0)</f>
        <v>12.1228</v>
      </c>
      <c r="K26" s="66">
        <f t="shared" si="4"/>
        <v>9</v>
      </c>
      <c r="L26" s="65">
        <f>VLOOKUP($A26,'Return Data'!$B$7:$R$1700,13,0)</f>
        <v>12.353199999999999</v>
      </c>
      <c r="M26" s="66">
        <f t="shared" si="5"/>
        <v>8</v>
      </c>
      <c r="N26" s="65">
        <f>VLOOKUP($A26,'Return Data'!$B$7:$R$1700,17,0)</f>
        <v>11.8088</v>
      </c>
      <c r="O26" s="66">
        <f t="shared" si="8"/>
        <v>9</v>
      </c>
      <c r="P26" s="65">
        <f>VLOOKUP($A26,'Return Data'!$B$7:$R$1700,14,0)</f>
        <v>8.9391999999999996</v>
      </c>
      <c r="Q26" s="66">
        <f t="shared" si="9"/>
        <v>7</v>
      </c>
      <c r="R26" s="65">
        <f>VLOOKUP($A26,'Return Data'!$B$7:$R$1700,16,0)</f>
        <v>9.6118000000000006</v>
      </c>
      <c r="S26" s="67">
        <f t="shared" si="3"/>
        <v>7</v>
      </c>
    </row>
    <row r="27" spans="1:19" x14ac:dyDescent="0.3">
      <c r="A27" s="82" t="s">
        <v>72</v>
      </c>
      <c r="B27" s="64">
        <f>VLOOKUP($A27,'Return Data'!$B$7:$R$1700,3,0)</f>
        <v>44015</v>
      </c>
      <c r="C27" s="65">
        <f>VLOOKUP($A27,'Return Data'!$B$7:$R$1700,4,0)</f>
        <v>13.514799999999999</v>
      </c>
      <c r="D27" s="65">
        <f>VLOOKUP($A27,'Return Data'!$B$7:$R$1700,9,0)</f>
        <v>5.8343999999999996</v>
      </c>
      <c r="E27" s="66">
        <f t="shared" si="0"/>
        <v>28</v>
      </c>
      <c r="F27" s="65">
        <f>VLOOKUP($A27,'Return Data'!$B$7:$R$1700,10,0)</f>
        <v>16.474499999999999</v>
      </c>
      <c r="G27" s="66">
        <f t="shared" si="1"/>
        <v>14</v>
      </c>
      <c r="H27" s="65">
        <f>VLOOKUP($A27,'Return Data'!$B$7:$R$1700,11,0)</f>
        <v>16.232800000000001</v>
      </c>
      <c r="I27" s="66">
        <f t="shared" si="2"/>
        <v>4</v>
      </c>
      <c r="J27" s="65">
        <f>VLOOKUP($A27,'Return Data'!$B$7:$R$1700,12,0)</f>
        <v>13.075699999999999</v>
      </c>
      <c r="K27" s="66">
        <f t="shared" si="4"/>
        <v>6</v>
      </c>
      <c r="L27" s="65">
        <f>VLOOKUP($A27,'Return Data'!$B$7:$R$1700,13,0)</f>
        <v>14.0807</v>
      </c>
      <c r="M27" s="66">
        <f t="shared" si="5"/>
        <v>4</v>
      </c>
      <c r="N27" s="65">
        <f>VLOOKUP($A27,'Return Data'!$B$7:$R$1700,17,0)</f>
        <v>13.0519</v>
      </c>
      <c r="O27" s="66">
        <f t="shared" si="8"/>
        <v>5</v>
      </c>
      <c r="P27" s="65">
        <f>VLOOKUP($A27,'Return Data'!$B$7:$R$1700,14,0)</f>
        <v>9.5579999999999998</v>
      </c>
      <c r="Q27" s="66">
        <f t="shared" si="9"/>
        <v>4</v>
      </c>
      <c r="R27" s="65">
        <f>VLOOKUP($A27,'Return Data'!$B$7:$R$1700,16,0)</f>
        <v>9.6195000000000004</v>
      </c>
      <c r="S27" s="67">
        <f t="shared" si="3"/>
        <v>6</v>
      </c>
    </row>
    <row r="28" spans="1:19" x14ac:dyDescent="0.3">
      <c r="A28" s="82" t="s">
        <v>73</v>
      </c>
      <c r="B28" s="64">
        <f>VLOOKUP($A28,'Return Data'!$B$7:$R$1700,3,0)</f>
        <v>44015</v>
      </c>
      <c r="C28" s="65">
        <f>VLOOKUP($A28,'Return Data'!$B$7:$R$1700,4,0)</f>
        <v>29.5886</v>
      </c>
      <c r="D28" s="65">
        <f>VLOOKUP($A28,'Return Data'!$B$7:$R$1700,9,0)</f>
        <v>12.9366</v>
      </c>
      <c r="E28" s="66">
        <f t="shared" si="0"/>
        <v>18</v>
      </c>
      <c r="F28" s="65">
        <f>VLOOKUP($A28,'Return Data'!$B$7:$R$1700,10,0)</f>
        <v>22.0992</v>
      </c>
      <c r="G28" s="66">
        <f t="shared" si="1"/>
        <v>4</v>
      </c>
      <c r="H28" s="65">
        <f>VLOOKUP($A28,'Return Data'!$B$7:$R$1700,11,0)</f>
        <v>15.5168</v>
      </c>
      <c r="I28" s="66">
        <f t="shared" si="2"/>
        <v>5</v>
      </c>
      <c r="J28" s="65">
        <f>VLOOKUP($A28,'Return Data'!$B$7:$R$1700,12,0)</f>
        <v>11.4795</v>
      </c>
      <c r="K28" s="66">
        <f t="shared" si="4"/>
        <v>10</v>
      </c>
      <c r="L28" s="65">
        <f>VLOOKUP($A28,'Return Data'!$B$7:$R$1700,13,0)</f>
        <v>11.3918</v>
      </c>
      <c r="M28" s="66">
        <f t="shared" si="5"/>
        <v>10</v>
      </c>
      <c r="N28" s="65">
        <f>VLOOKUP($A28,'Return Data'!$B$7:$R$1700,17,0)</f>
        <v>11.351699999999999</v>
      </c>
      <c r="O28" s="66">
        <f t="shared" si="8"/>
        <v>13</v>
      </c>
      <c r="P28" s="65">
        <f>VLOOKUP($A28,'Return Data'!$B$7:$R$1700,14,0)</f>
        <v>7.6810999999999998</v>
      </c>
      <c r="Q28" s="66">
        <f t="shared" si="9"/>
        <v>14</v>
      </c>
      <c r="R28" s="65">
        <f>VLOOKUP($A28,'Return Data'!$B$7:$R$1700,16,0)</f>
        <v>9.0968</v>
      </c>
      <c r="S28" s="67">
        <f t="shared" si="3"/>
        <v>15</v>
      </c>
    </row>
    <row r="29" spans="1:19" x14ac:dyDescent="0.3">
      <c r="A29" s="82" t="s">
        <v>74</v>
      </c>
      <c r="B29" s="64">
        <f>VLOOKUP($A29,'Return Data'!$B$7:$R$1700,3,0)</f>
        <v>44015</v>
      </c>
      <c r="C29" s="65">
        <f>VLOOKUP($A29,'Return Data'!$B$7:$R$1700,4,0)</f>
        <v>2172.4499999999998</v>
      </c>
      <c r="D29" s="65">
        <f>VLOOKUP($A29,'Return Data'!$B$7:$R$1700,9,0)</f>
        <v>9.6480999999999995</v>
      </c>
      <c r="E29" s="66">
        <f t="shared" si="0"/>
        <v>22</v>
      </c>
      <c r="F29" s="65">
        <f>VLOOKUP($A29,'Return Data'!$B$7:$R$1700,10,0)</f>
        <v>18.107900000000001</v>
      </c>
      <c r="G29" s="66">
        <f t="shared" si="1"/>
        <v>12</v>
      </c>
      <c r="H29" s="65">
        <f>VLOOKUP($A29,'Return Data'!$B$7:$R$1700,11,0)</f>
        <v>12.2768</v>
      </c>
      <c r="I29" s="66">
        <f t="shared" si="2"/>
        <v>16</v>
      </c>
      <c r="J29" s="65">
        <f>VLOOKUP($A29,'Return Data'!$B$7:$R$1700,12,0)</f>
        <v>10.6472</v>
      </c>
      <c r="K29" s="66">
        <f t="shared" si="4"/>
        <v>15</v>
      </c>
      <c r="L29" s="65">
        <f>VLOOKUP($A29,'Return Data'!$B$7:$R$1700,13,0)</f>
        <v>11.029400000000001</v>
      </c>
      <c r="M29" s="66">
        <f t="shared" si="5"/>
        <v>14</v>
      </c>
      <c r="N29" s="65">
        <f>VLOOKUP($A29,'Return Data'!$B$7:$R$1700,17,0)</f>
        <v>12.039300000000001</v>
      </c>
      <c r="O29" s="66">
        <f t="shared" si="8"/>
        <v>8</v>
      </c>
      <c r="P29" s="65">
        <f>VLOOKUP($A29,'Return Data'!$B$7:$R$1700,14,0)</f>
        <v>8.8369999999999997</v>
      </c>
      <c r="Q29" s="66">
        <f t="shared" si="9"/>
        <v>9</v>
      </c>
      <c r="R29" s="65">
        <f>VLOOKUP($A29,'Return Data'!$B$7:$R$1700,16,0)</f>
        <v>9.5639000000000003</v>
      </c>
      <c r="S29" s="67">
        <f t="shared" si="3"/>
        <v>8</v>
      </c>
    </row>
    <row r="30" spans="1:19" x14ac:dyDescent="0.3">
      <c r="A30" s="82" t="s">
        <v>75</v>
      </c>
      <c r="B30" s="64">
        <f>VLOOKUP($A30,'Return Data'!$B$7:$R$1700,3,0)</f>
        <v>44015</v>
      </c>
      <c r="C30" s="65">
        <f>VLOOKUP($A30,'Return Data'!$B$7:$R$1700,4,0)</f>
        <v>32.240499999999997</v>
      </c>
      <c r="D30" s="65">
        <f>VLOOKUP($A30,'Return Data'!$B$7:$R$1700,9,0)</f>
        <v>16.229299999999999</v>
      </c>
      <c r="E30" s="66">
        <f t="shared" si="0"/>
        <v>14</v>
      </c>
      <c r="F30" s="65">
        <f>VLOOKUP($A30,'Return Data'!$B$7:$R$1700,10,0)</f>
        <v>0.71540000000000004</v>
      </c>
      <c r="G30" s="66">
        <f t="shared" si="1"/>
        <v>28</v>
      </c>
      <c r="H30" s="65">
        <f>VLOOKUP($A30,'Return Data'!$B$7:$R$1700,11,0)</f>
        <v>4.9618000000000002</v>
      </c>
      <c r="I30" s="66">
        <f t="shared" si="2"/>
        <v>27</v>
      </c>
      <c r="J30" s="65">
        <f>VLOOKUP($A30,'Return Data'!$B$7:$R$1700,12,0)</f>
        <v>4.3239000000000001</v>
      </c>
      <c r="K30" s="66">
        <f t="shared" si="4"/>
        <v>26</v>
      </c>
      <c r="L30" s="65">
        <f>VLOOKUP($A30,'Return Data'!$B$7:$R$1700,13,0)</f>
        <v>5.2946</v>
      </c>
      <c r="M30" s="66">
        <f t="shared" si="5"/>
        <v>26</v>
      </c>
      <c r="N30" s="65">
        <f>VLOOKUP($A30,'Return Data'!$B$7:$R$1700,17,0)</f>
        <v>2.8148</v>
      </c>
      <c r="O30" s="66">
        <f t="shared" si="8"/>
        <v>26</v>
      </c>
      <c r="P30" s="65">
        <f>VLOOKUP($A30,'Return Data'!$B$7:$R$1700,14,0)</f>
        <v>2.6406000000000001</v>
      </c>
      <c r="Q30" s="66">
        <f t="shared" si="9"/>
        <v>26</v>
      </c>
      <c r="R30" s="65">
        <f>VLOOKUP($A30,'Return Data'!$B$7:$R$1700,16,0)</f>
        <v>6.6966000000000001</v>
      </c>
      <c r="S30" s="67">
        <f t="shared" si="3"/>
        <v>28</v>
      </c>
    </row>
    <row r="31" spans="1:19" x14ac:dyDescent="0.3">
      <c r="A31" s="82" t="s">
        <v>76</v>
      </c>
      <c r="B31" s="64">
        <f>VLOOKUP($A31,'Return Data'!$B$7:$R$1700,3,0)</f>
        <v>44015</v>
      </c>
      <c r="C31" s="65">
        <f>VLOOKUP($A31,'Return Data'!$B$7:$R$1700,4,0)</f>
        <v>64.152100000000004</v>
      </c>
      <c r="D31" s="65">
        <f>VLOOKUP($A31,'Return Data'!$B$7:$R$1700,9,0)</f>
        <v>5.5248999999999997</v>
      </c>
      <c r="E31" s="66">
        <f t="shared" si="0"/>
        <v>29</v>
      </c>
      <c r="F31" s="65">
        <f>VLOOKUP($A31,'Return Data'!$B$7:$R$1700,10,0)</f>
        <v>5.9762000000000004</v>
      </c>
      <c r="G31" s="66">
        <f t="shared" si="1"/>
        <v>27</v>
      </c>
      <c r="H31" s="65">
        <f>VLOOKUP($A31,'Return Data'!$B$7:$R$1700,11,0)</f>
        <v>6.2858000000000001</v>
      </c>
      <c r="I31" s="66">
        <f t="shared" si="2"/>
        <v>26</v>
      </c>
      <c r="J31" s="65">
        <f>VLOOKUP($A31,'Return Data'!$B$7:$R$1700,12,0)</f>
        <v>6.1486000000000001</v>
      </c>
      <c r="K31" s="66">
        <f t="shared" si="4"/>
        <v>25</v>
      </c>
      <c r="L31" s="65">
        <f>VLOOKUP($A31,'Return Data'!$B$7:$R$1700,13,0)</f>
        <v>6.1504000000000003</v>
      </c>
      <c r="M31" s="66">
        <f t="shared" si="5"/>
        <v>25</v>
      </c>
      <c r="N31" s="65">
        <f>VLOOKUP($A31,'Return Data'!$B$7:$R$1700,17,0)</f>
        <v>7.1333000000000002</v>
      </c>
      <c r="O31" s="66">
        <f t="shared" si="8"/>
        <v>21</v>
      </c>
      <c r="P31" s="65">
        <f>VLOOKUP($A31,'Return Data'!$B$7:$R$1700,14,0)</f>
        <v>4.5107999999999997</v>
      </c>
      <c r="Q31" s="66">
        <f t="shared" si="9"/>
        <v>23</v>
      </c>
      <c r="R31" s="65">
        <f>VLOOKUP($A31,'Return Data'!$B$7:$R$1700,16,0)</f>
        <v>7.2436999999999996</v>
      </c>
      <c r="S31" s="67">
        <f t="shared" si="3"/>
        <v>27</v>
      </c>
    </row>
    <row r="32" spans="1:19" x14ac:dyDescent="0.3">
      <c r="A32" s="82" t="s">
        <v>77</v>
      </c>
      <c r="B32" s="64">
        <f>VLOOKUP($A32,'Return Data'!$B$7:$R$1700,3,0)</f>
        <v>44015</v>
      </c>
      <c r="C32" s="65">
        <f>VLOOKUP($A32,'Return Data'!$B$7:$R$1700,4,0)</f>
        <v>15.869199999999999</v>
      </c>
      <c r="D32" s="65">
        <f>VLOOKUP($A32,'Return Data'!$B$7:$R$1700,9,0)</f>
        <v>7.8475000000000001</v>
      </c>
      <c r="E32" s="66">
        <f t="shared" si="0"/>
        <v>24</v>
      </c>
      <c r="F32" s="65">
        <f>VLOOKUP($A32,'Return Data'!$B$7:$R$1700,10,0)</f>
        <v>12.370799999999999</v>
      </c>
      <c r="G32" s="66">
        <f t="shared" si="1"/>
        <v>21</v>
      </c>
      <c r="H32" s="65">
        <f>VLOOKUP($A32,'Return Data'!$B$7:$R$1700,11,0)</f>
        <v>12.8833</v>
      </c>
      <c r="I32" s="66">
        <f t="shared" si="2"/>
        <v>15</v>
      </c>
      <c r="J32" s="65">
        <f>VLOOKUP($A32,'Return Data'!$B$7:$R$1700,12,0)</f>
        <v>10.6031</v>
      </c>
      <c r="K32" s="66">
        <f t="shared" si="4"/>
        <v>16</v>
      </c>
      <c r="L32" s="65">
        <f>VLOOKUP($A32,'Return Data'!$B$7:$R$1700,13,0)</f>
        <v>11.156700000000001</v>
      </c>
      <c r="M32" s="66">
        <f t="shared" si="5"/>
        <v>12</v>
      </c>
      <c r="N32" s="65">
        <f>VLOOKUP($A32,'Return Data'!$B$7:$R$1700,17,0)</f>
        <v>10.8935</v>
      </c>
      <c r="O32" s="66">
        <f t="shared" si="8"/>
        <v>14</v>
      </c>
      <c r="P32" s="65">
        <f>VLOOKUP($A32,'Return Data'!$B$7:$R$1700,14,0)</f>
        <v>7.4908999999999999</v>
      </c>
      <c r="Q32" s="66">
        <f t="shared" si="9"/>
        <v>16</v>
      </c>
      <c r="R32" s="65">
        <f>VLOOKUP($A32,'Return Data'!$B$7:$R$1700,16,0)</f>
        <v>9.4217999999999993</v>
      </c>
      <c r="S32" s="67">
        <f t="shared" si="3"/>
        <v>11</v>
      </c>
    </row>
    <row r="33" spans="1:19" x14ac:dyDescent="0.3">
      <c r="A33" s="82" t="s">
        <v>78</v>
      </c>
      <c r="B33" s="64">
        <f>VLOOKUP($A33,'Return Data'!$B$7:$R$1700,3,0)</f>
        <v>44015</v>
      </c>
      <c r="C33" s="65">
        <f>VLOOKUP($A33,'Return Data'!$B$7:$R$1700,4,0)</f>
        <v>28.4496</v>
      </c>
      <c r="D33" s="65">
        <f>VLOOKUP($A33,'Return Data'!$B$7:$R$1700,9,0)</f>
        <v>10.2163</v>
      </c>
      <c r="E33" s="66">
        <f t="shared" si="0"/>
        <v>21</v>
      </c>
      <c r="F33" s="65">
        <f>VLOOKUP($A33,'Return Data'!$B$7:$R$1700,10,0)</f>
        <v>19.032399999999999</v>
      </c>
      <c r="G33" s="66">
        <f t="shared" si="1"/>
        <v>8</v>
      </c>
      <c r="H33" s="65">
        <f>VLOOKUP($A33,'Return Data'!$B$7:$R$1700,11,0)</f>
        <v>15.4178</v>
      </c>
      <c r="I33" s="66">
        <f t="shared" si="2"/>
        <v>6</v>
      </c>
      <c r="J33" s="65">
        <f>VLOOKUP($A33,'Return Data'!$B$7:$R$1700,12,0)</f>
        <v>13.499700000000001</v>
      </c>
      <c r="K33" s="66">
        <f t="shared" si="4"/>
        <v>5</v>
      </c>
      <c r="L33" s="65">
        <f>VLOOKUP($A33,'Return Data'!$B$7:$R$1700,13,0)</f>
        <v>13.770200000000001</v>
      </c>
      <c r="M33" s="66">
        <f t="shared" si="5"/>
        <v>5</v>
      </c>
      <c r="N33" s="65">
        <f>VLOOKUP($A33,'Return Data'!$B$7:$R$1700,17,0)</f>
        <v>13.3194</v>
      </c>
      <c r="O33" s="66">
        <f t="shared" si="8"/>
        <v>3</v>
      </c>
      <c r="P33" s="65">
        <f>VLOOKUP($A33,'Return Data'!$B$7:$R$1700,14,0)</f>
        <v>9.2477999999999998</v>
      </c>
      <c r="Q33" s="66">
        <f t="shared" si="9"/>
        <v>5</v>
      </c>
      <c r="R33" s="65">
        <f>VLOOKUP($A33,'Return Data'!$B$7:$R$1700,16,0)</f>
        <v>9.5295000000000005</v>
      </c>
      <c r="S33" s="67">
        <f t="shared" si="3"/>
        <v>9</v>
      </c>
    </row>
    <row r="34" spans="1:19" x14ac:dyDescent="0.3">
      <c r="A34" s="82" t="s">
        <v>79</v>
      </c>
      <c r="B34" s="64">
        <f>VLOOKUP($A34,'Return Data'!$B$7:$R$1700,3,0)</f>
        <v>44015</v>
      </c>
      <c r="C34" s="65">
        <f>VLOOKUP($A34,'Return Data'!$B$7:$R$1700,4,0)</f>
        <v>33.747500000000002</v>
      </c>
      <c r="D34" s="65">
        <f>VLOOKUP($A34,'Return Data'!$B$7:$R$1700,9,0)</f>
        <v>21.9817</v>
      </c>
      <c r="E34" s="66">
        <f t="shared" si="0"/>
        <v>5</v>
      </c>
      <c r="F34" s="65">
        <f>VLOOKUP($A34,'Return Data'!$B$7:$R$1700,10,0)</f>
        <v>16.826000000000001</v>
      </c>
      <c r="G34" s="66">
        <f t="shared" si="1"/>
        <v>13</v>
      </c>
      <c r="H34" s="65">
        <f>VLOOKUP($A34,'Return Data'!$B$7:$R$1700,11,0)</f>
        <v>13.3752</v>
      </c>
      <c r="I34" s="66">
        <f t="shared" si="2"/>
        <v>13</v>
      </c>
      <c r="J34" s="65">
        <f>VLOOKUP($A34,'Return Data'!$B$7:$R$1700,12,0)</f>
        <v>11.264900000000001</v>
      </c>
      <c r="K34" s="66">
        <f t="shared" si="4"/>
        <v>11</v>
      </c>
      <c r="L34" s="65">
        <f>VLOOKUP($A34,'Return Data'!$B$7:$R$1700,13,0)</f>
        <v>11.0587</v>
      </c>
      <c r="M34" s="66">
        <f t="shared" si="5"/>
        <v>13</v>
      </c>
      <c r="N34" s="65">
        <f>VLOOKUP($A34,'Return Data'!$B$7:$R$1700,17,0)</f>
        <v>10.048299999999999</v>
      </c>
      <c r="O34" s="66">
        <f t="shared" si="8"/>
        <v>17</v>
      </c>
      <c r="P34" s="65">
        <f>VLOOKUP($A34,'Return Data'!$B$7:$R$1700,14,0)</f>
        <v>7.2752999999999997</v>
      </c>
      <c r="Q34" s="66">
        <f t="shared" si="9"/>
        <v>18</v>
      </c>
      <c r="R34" s="65">
        <f>VLOOKUP($A34,'Return Data'!$B$7:$R$1700,16,0)</f>
        <v>9.6678999999999995</v>
      </c>
      <c r="S34" s="67">
        <f t="shared" si="3"/>
        <v>5</v>
      </c>
    </row>
    <row r="35" spans="1:19" x14ac:dyDescent="0.3">
      <c r="A35" s="82" t="s">
        <v>80</v>
      </c>
      <c r="B35" s="64">
        <f>VLOOKUP($A35,'Return Data'!$B$7:$R$1700,3,0)</f>
        <v>44015</v>
      </c>
      <c r="C35" s="65">
        <f>VLOOKUP($A35,'Return Data'!$B$7:$R$1700,4,0)</f>
        <v>19.2178</v>
      </c>
      <c r="D35" s="65">
        <f>VLOOKUP($A35,'Return Data'!$B$7:$R$1700,9,0)</f>
        <v>17.982199999999999</v>
      </c>
      <c r="E35" s="66">
        <f t="shared" si="0"/>
        <v>10</v>
      </c>
      <c r="F35" s="65">
        <f>VLOOKUP($A35,'Return Data'!$B$7:$R$1700,10,0)</f>
        <v>18.680299999999999</v>
      </c>
      <c r="G35" s="66">
        <f t="shared" si="1"/>
        <v>11</v>
      </c>
      <c r="H35" s="65">
        <f>VLOOKUP($A35,'Return Data'!$B$7:$R$1700,11,0)</f>
        <v>14.9354</v>
      </c>
      <c r="I35" s="66">
        <f t="shared" si="2"/>
        <v>7</v>
      </c>
      <c r="J35" s="65">
        <f>VLOOKUP($A35,'Return Data'!$B$7:$R$1700,12,0)</f>
        <v>12.457599999999999</v>
      </c>
      <c r="K35" s="66">
        <f t="shared" si="4"/>
        <v>8</v>
      </c>
      <c r="L35" s="65">
        <f>VLOOKUP($A35,'Return Data'!$B$7:$R$1700,13,0)</f>
        <v>12.2004</v>
      </c>
      <c r="M35" s="66">
        <f t="shared" si="5"/>
        <v>9</v>
      </c>
      <c r="N35" s="65">
        <f>VLOOKUP($A35,'Return Data'!$B$7:$R$1700,17,0)</f>
        <v>11.393599999999999</v>
      </c>
      <c r="O35" s="66">
        <f t="shared" si="8"/>
        <v>12</v>
      </c>
      <c r="P35" s="65">
        <f>VLOOKUP($A35,'Return Data'!$B$7:$R$1700,14,0)</f>
        <v>7.7298999999999998</v>
      </c>
      <c r="Q35" s="66">
        <f t="shared" si="9"/>
        <v>13</v>
      </c>
      <c r="R35" s="65">
        <f>VLOOKUP($A35,'Return Data'!$B$7:$R$1700,16,0)</f>
        <v>7.9408000000000003</v>
      </c>
      <c r="S35" s="67">
        <f t="shared" si="3"/>
        <v>22</v>
      </c>
    </row>
    <row r="36" spans="1:19" x14ac:dyDescent="0.3">
      <c r="A36" s="82" t="s">
        <v>363</v>
      </c>
      <c r="B36" s="64">
        <f>VLOOKUP($A36,'Return Data'!$B$7:$R$1700,3,0)</f>
        <v>44015</v>
      </c>
      <c r="C36" s="65">
        <f>VLOOKUP($A36,'Return Data'!$B$7:$R$1700,4,0)</f>
        <v>0.38600000000000001</v>
      </c>
      <c r="D36" s="65">
        <f>VLOOKUP($A36,'Return Data'!$B$7:$R$1700,9,0)</f>
        <v>8.5702999999999996</v>
      </c>
      <c r="E36" s="66">
        <f t="shared" si="0"/>
        <v>23</v>
      </c>
      <c r="F36" s="65">
        <f>VLOOKUP($A36,'Return Data'!$B$7:$R$1700,10,0)</f>
        <v>8.8141999999999996</v>
      </c>
      <c r="G36" s="66">
        <f t="shared" si="1"/>
        <v>25</v>
      </c>
      <c r="H36" s="65"/>
      <c r="I36" s="66"/>
      <c r="J36" s="65"/>
      <c r="K36" s="66"/>
      <c r="L36" s="65"/>
      <c r="M36" s="66"/>
      <c r="N36" s="65"/>
      <c r="O36" s="66"/>
      <c r="P36" s="65"/>
      <c r="Q36" s="66"/>
      <c r="R36" s="65">
        <f>VLOOKUP($A36,'Return Data'!$B$7:$R$1700,16,0)</f>
        <v>8.8427000000000007</v>
      </c>
      <c r="S36" s="67">
        <f t="shared" si="3"/>
        <v>16</v>
      </c>
    </row>
    <row r="37" spans="1:19" x14ac:dyDescent="0.3">
      <c r="A37" s="82" t="s">
        <v>81</v>
      </c>
      <c r="B37" s="64">
        <f>VLOOKUP($A37,'Return Data'!$B$7:$R$1700,3,0)</f>
        <v>44015</v>
      </c>
      <c r="C37" s="65">
        <f>VLOOKUP($A37,'Return Data'!$B$7:$R$1700,4,0)</f>
        <v>21.729900000000001</v>
      </c>
      <c r="D37" s="65">
        <f>VLOOKUP($A37,'Return Data'!$B$7:$R$1700,9,0)</f>
        <v>19.986899999999999</v>
      </c>
      <c r="E37" s="66">
        <f t="shared" si="0"/>
        <v>6</v>
      </c>
      <c r="F37" s="65">
        <f>VLOOKUP($A37,'Return Data'!$B$7:$R$1700,10,0)</f>
        <v>23.680599999999998</v>
      </c>
      <c r="G37" s="66">
        <f t="shared" si="1"/>
        <v>2</v>
      </c>
      <c r="H37" s="65">
        <f>VLOOKUP($A37,'Return Data'!$B$7:$R$1700,11,0)</f>
        <v>8.1511999999999993</v>
      </c>
      <c r="I37" s="66">
        <f>RANK(H37,H$8:H$37,0)</f>
        <v>23</v>
      </c>
      <c r="J37" s="65">
        <f>VLOOKUP($A37,'Return Data'!$B$7:$R$1700,12,0)</f>
        <v>6.9344999999999999</v>
      </c>
      <c r="K37" s="66">
        <f>RANK(J37,J$8:J$37,0)</f>
        <v>23</v>
      </c>
      <c r="L37" s="65">
        <f>VLOOKUP($A37,'Return Data'!$B$7:$R$1700,13,0)</f>
        <v>7.0251000000000001</v>
      </c>
      <c r="M37" s="66">
        <f>RANK(L37,L$8:L$37,0)</f>
        <v>24</v>
      </c>
      <c r="N37" s="65">
        <f>VLOOKUP($A37,'Return Data'!$B$7:$R$1700,17,0)</f>
        <v>2.2978000000000001</v>
      </c>
      <c r="O37" s="66">
        <f>RANK(N37,N$8:N$37,0)</f>
        <v>27</v>
      </c>
      <c r="P37" s="65">
        <f>VLOOKUP($A37,'Return Data'!$B$7:$R$1700,14,0)</f>
        <v>2.4529000000000001</v>
      </c>
      <c r="Q37" s="66">
        <f>RANK(P37,P$8:P$37,0)</f>
        <v>27</v>
      </c>
      <c r="R37" s="65">
        <f>VLOOKUP($A37,'Return Data'!$B$7:$R$1700,16,0)</f>
        <v>7.6115000000000004</v>
      </c>
      <c r="S37" s="67">
        <f t="shared" si="3"/>
        <v>26</v>
      </c>
    </row>
    <row r="38" spans="1:19" x14ac:dyDescent="0.3">
      <c r="A38" s="83"/>
      <c r="B38" s="84"/>
      <c r="C38" s="84"/>
      <c r="D38" s="85"/>
      <c r="E38" s="84"/>
      <c r="F38" s="85"/>
      <c r="G38" s="84"/>
      <c r="H38" s="85"/>
      <c r="I38" s="84"/>
      <c r="J38" s="85"/>
      <c r="K38" s="84"/>
      <c r="L38" s="85"/>
      <c r="M38" s="84"/>
      <c r="N38" s="85"/>
      <c r="O38" s="84"/>
      <c r="P38" s="85"/>
      <c r="Q38" s="84"/>
      <c r="R38" s="85"/>
      <c r="S38" s="86"/>
    </row>
    <row r="39" spans="1:19" x14ac:dyDescent="0.3">
      <c r="A39" s="87" t="s">
        <v>27</v>
      </c>
      <c r="B39" s="88"/>
      <c r="C39" s="88"/>
      <c r="D39" s="89">
        <f>AVERAGE(D8:D37)</f>
        <v>14.543273333333333</v>
      </c>
      <c r="E39" s="88"/>
      <c r="F39" s="89">
        <f>AVERAGE(F8:F37)</f>
        <v>13.778990000000002</v>
      </c>
      <c r="G39" s="88"/>
      <c r="H39" s="89">
        <f>AVERAGE(H8:H37)</f>
        <v>9.6675172413793131</v>
      </c>
      <c r="I39" s="88"/>
      <c r="J39" s="89">
        <f>AVERAGE(J8:J37)</f>
        <v>9.7534250000000018</v>
      </c>
      <c r="K39" s="88"/>
      <c r="L39" s="89">
        <f>AVERAGE(L8:L37)</f>
        <v>10.170596428571429</v>
      </c>
      <c r="M39" s="88"/>
      <c r="N39" s="89">
        <f>AVERAGE(N8:N37)</f>
        <v>9.748981481481481</v>
      </c>
      <c r="O39" s="88"/>
      <c r="P39" s="89">
        <f>AVERAGE(P8:P37)</f>
        <v>7.1740814814814806</v>
      </c>
      <c r="Q39" s="88"/>
      <c r="R39" s="89">
        <f>AVERAGE(R8:R37)</f>
        <v>7.2113333333333323</v>
      </c>
      <c r="S39" s="90"/>
    </row>
    <row r="40" spans="1:19" x14ac:dyDescent="0.3">
      <c r="A40" s="87" t="s">
        <v>28</v>
      </c>
      <c r="B40" s="88"/>
      <c r="C40" s="88"/>
      <c r="D40" s="89">
        <f>MIN(D8:D37)</f>
        <v>0</v>
      </c>
      <c r="E40" s="88"/>
      <c r="F40" s="89">
        <f>MIN(F8:F37)</f>
        <v>-16.599900000000002</v>
      </c>
      <c r="G40" s="88"/>
      <c r="H40" s="89">
        <f>MIN(H8:H37)</f>
        <v>-49.5212</v>
      </c>
      <c r="I40" s="88"/>
      <c r="J40" s="89">
        <f>MIN(J8:J37)</f>
        <v>-3.1911</v>
      </c>
      <c r="K40" s="88"/>
      <c r="L40" s="89">
        <f>MIN(L8:L37)</f>
        <v>-0.4945</v>
      </c>
      <c r="M40" s="88"/>
      <c r="N40" s="89">
        <f>MIN(N8:N37)</f>
        <v>2.2978000000000001</v>
      </c>
      <c r="O40" s="88"/>
      <c r="P40" s="89">
        <f>MIN(P8:P37)</f>
        <v>2.4529000000000001</v>
      </c>
      <c r="Q40" s="88"/>
      <c r="R40" s="89">
        <f>MIN(R8:R37)</f>
        <v>-39.537999999999997</v>
      </c>
      <c r="S40" s="90"/>
    </row>
    <row r="41" spans="1:19" ht="15" thickBot="1" x14ac:dyDescent="0.35">
      <c r="A41" s="91" t="s">
        <v>29</v>
      </c>
      <c r="B41" s="92"/>
      <c r="C41" s="92"/>
      <c r="D41" s="93">
        <f>MAX(D8:D37)</f>
        <v>31.441800000000001</v>
      </c>
      <c r="E41" s="92"/>
      <c r="F41" s="93">
        <f>MAX(F8:F37)</f>
        <v>24.446400000000001</v>
      </c>
      <c r="G41" s="92"/>
      <c r="H41" s="93">
        <f>MAX(H8:H37)</f>
        <v>18.691400000000002</v>
      </c>
      <c r="I41" s="92"/>
      <c r="J41" s="93">
        <f>MAX(J8:J37)</f>
        <v>14.964600000000001</v>
      </c>
      <c r="K41" s="92"/>
      <c r="L41" s="93">
        <f>MAX(L8:L37)</f>
        <v>17.2117</v>
      </c>
      <c r="M41" s="92"/>
      <c r="N41" s="93">
        <f>MAX(N8:N37)</f>
        <v>14.3629</v>
      </c>
      <c r="O41" s="92"/>
      <c r="P41" s="93">
        <f>MAX(P8:P37)</f>
        <v>9.9230999999999998</v>
      </c>
      <c r="Q41" s="92"/>
      <c r="R41" s="93">
        <f>MAX(R8:R37)</f>
        <v>11.219099999999999</v>
      </c>
      <c r="S41" s="94"/>
    </row>
    <row r="42" spans="1:19" x14ac:dyDescent="0.3">
      <c r="A42" s="112" t="s">
        <v>434</v>
      </c>
    </row>
    <row r="43" spans="1:19" x14ac:dyDescent="0.3">
      <c r="A43" s="14" t="s">
        <v>340</v>
      </c>
    </row>
  </sheetData>
  <sheetProtection algorithmName="SHA-512" hashValue="01beVO2YrJhaPTbTY9UOfc2qO5HiaRsjrv67r2KkLsHwVV0uD2Q1/KMSJ2wXhrtU5jfQv5Lde7EaInV5LDOEig==" saltValue="A0hYl2tyaqrKUaXMFGnzZQ=="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7"/>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349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Data'!$B$7:$R$1700,3,0)</f>
        <v>44015</v>
      </c>
      <c r="C8" s="65">
        <f>VLOOKUP($A8,'Return Data'!$B$7:$R$1700,4,0)</f>
        <v>22.7776</v>
      </c>
      <c r="D8" s="65">
        <f>VLOOKUP($A8,'Return Data'!$B$7:$R$1700,9,0)</f>
        <v>30.879799999999999</v>
      </c>
      <c r="E8" s="66">
        <f t="shared" ref="E8:G8" si="0">RANK(D8,D$8:D$41,0)</f>
        <v>1</v>
      </c>
      <c r="F8" s="65">
        <f>VLOOKUP($A8,'Return Data'!$B$7:$R$1700,10,0)</f>
        <v>14.2072</v>
      </c>
      <c r="G8" s="66">
        <f t="shared" si="0"/>
        <v>18</v>
      </c>
      <c r="H8" s="65">
        <f>VLOOKUP($A8,'Return Data'!$B$7:$R$1700,11,0)</f>
        <v>10.673500000000001</v>
      </c>
      <c r="I8" s="66">
        <f t="shared" ref="I8" si="1">RANK(H8,H$8:H$41,0)</f>
        <v>19</v>
      </c>
      <c r="J8" s="65">
        <f>VLOOKUP($A8,'Return Data'!$B$7:$R$1700,12,0)</f>
        <v>-1.3747</v>
      </c>
      <c r="K8" s="66">
        <f t="shared" ref="K8" si="2">RANK(J8,J$8:J$41,0)</f>
        <v>30</v>
      </c>
      <c r="L8" s="65">
        <f>VLOOKUP($A8,'Return Data'!$B$7:$R$1700,13,0)</f>
        <v>1.7318</v>
      </c>
      <c r="M8" s="66">
        <f t="shared" ref="M8" si="3">RANK(L8,L$8:L$41,0)</f>
        <v>30</v>
      </c>
      <c r="N8" s="65">
        <f>VLOOKUP($A8,'Return Data'!$B$7:$R$1700,17,0)</f>
        <v>4.8769</v>
      </c>
      <c r="O8" s="66">
        <f t="shared" ref="O8" si="4">RANK(N8,N$8:N$41,0)</f>
        <v>26</v>
      </c>
      <c r="P8" s="65">
        <f>VLOOKUP($A8,'Return Data'!$B$7:$R$1700,14,0)</f>
        <v>3.1591999999999998</v>
      </c>
      <c r="Q8" s="66">
        <f t="shared" ref="Q8" si="5">RANK(P8,P$8:P$41,0)</f>
        <v>28</v>
      </c>
      <c r="R8" s="65">
        <f>VLOOKUP($A8,'Return Data'!$B$7:$R$1700,16,0)</f>
        <v>7.5959000000000003</v>
      </c>
      <c r="S8" s="67">
        <f t="shared" ref="S8" si="6">RANK(R8,R$8:R$41,0)</f>
        <v>19</v>
      </c>
    </row>
    <row r="9" spans="1:19" x14ac:dyDescent="0.3">
      <c r="A9" s="82" t="s">
        <v>83</v>
      </c>
      <c r="B9" s="64">
        <f>VLOOKUP($A9,'Return Data'!$B$7:$R$1700,3,0)</f>
        <v>44015</v>
      </c>
      <c r="C9" s="65">
        <f>VLOOKUP($A9,'Return Data'!$B$7:$R$1700,4,0)</f>
        <v>32.929400000000001</v>
      </c>
      <c r="D9" s="65">
        <f>VLOOKUP($A9,'Return Data'!$B$7:$R$1700,9,0)</f>
        <v>30.8766</v>
      </c>
      <c r="E9" s="66">
        <f t="shared" ref="E9:E41" si="7">RANK(D9,D$8:D$41,0)</f>
        <v>2</v>
      </c>
      <c r="F9" s="65">
        <f>VLOOKUP($A9,'Return Data'!$B$7:$R$1700,10,0)</f>
        <v>14.210100000000001</v>
      </c>
      <c r="G9" s="66">
        <f t="shared" ref="G9:G41" si="8">RANK(F9,F$8:F$41,0)</f>
        <v>17</v>
      </c>
      <c r="H9" s="65">
        <f>VLOOKUP($A9,'Return Data'!$B$7:$R$1700,11,0)</f>
        <v>10.6831</v>
      </c>
      <c r="I9" s="66">
        <f t="shared" ref="I9:I41" si="9">RANK(H9,H$8:H$41,0)</f>
        <v>18</v>
      </c>
      <c r="J9" s="65">
        <f>VLOOKUP($A9,'Return Data'!$B$7:$R$1700,12,0)</f>
        <v>-1.3689</v>
      </c>
      <c r="K9" s="66">
        <f t="shared" ref="K9:K41" si="10">RANK(J9,J$8:J$41,0)</f>
        <v>29</v>
      </c>
      <c r="L9" s="65">
        <f>VLOOKUP($A9,'Return Data'!$B$7:$R$1700,13,0)</f>
        <v>1.736</v>
      </c>
      <c r="M9" s="66">
        <f t="shared" ref="M9:M41" si="11">RANK(L9,L$8:L$41,0)</f>
        <v>29</v>
      </c>
      <c r="N9" s="65">
        <f>VLOOKUP($A9,'Return Data'!$B$7:$R$1700,17,0)</f>
        <v>4.8795000000000002</v>
      </c>
      <c r="O9" s="66">
        <f t="shared" ref="O9:O41" si="12">RANK(N9,N$8:N$41,0)</f>
        <v>25</v>
      </c>
      <c r="P9" s="65">
        <f>VLOOKUP($A9,'Return Data'!$B$7:$R$1700,14,0)</f>
        <v>3.1608999999999998</v>
      </c>
      <c r="Q9" s="66">
        <f t="shared" ref="Q9:Q41" si="13">RANK(P9,P$8:P$41,0)</f>
        <v>27</v>
      </c>
      <c r="R9" s="65">
        <f>VLOOKUP($A9,'Return Data'!$B$7:$R$1700,16,0)</f>
        <v>7.8474000000000004</v>
      </c>
      <c r="S9" s="67">
        <f t="shared" ref="S9:S41" si="14">RANK(R9,R$8:R$41,0)</f>
        <v>18</v>
      </c>
    </row>
    <row r="10" spans="1:19" x14ac:dyDescent="0.3">
      <c r="A10" s="82" t="s">
        <v>84</v>
      </c>
      <c r="B10" s="64">
        <f>VLOOKUP($A10,'Return Data'!$B$7:$R$1700,3,0)</f>
        <v>44015</v>
      </c>
      <c r="C10" s="65">
        <f>VLOOKUP($A10,'Return Data'!$B$7:$R$1700,4,0)</f>
        <v>0.96740000000000004</v>
      </c>
      <c r="D10" s="65">
        <f>VLOOKUP($A10,'Return Data'!$B$7:$R$1700,9,0)</f>
        <v>0</v>
      </c>
      <c r="E10" s="66">
        <f t="shared" si="7"/>
        <v>33</v>
      </c>
      <c r="F10" s="65">
        <f>VLOOKUP($A10,'Return Data'!$B$7:$R$1700,10,0)</f>
        <v>-16.613099999999999</v>
      </c>
      <c r="G10" s="66">
        <f t="shared" si="8"/>
        <v>34</v>
      </c>
      <c r="H10" s="65">
        <f>VLOOKUP($A10,'Return Data'!$B$7:$R$1700,11,0)</f>
        <v>-49.508899999999997</v>
      </c>
      <c r="I10" s="66">
        <f t="shared" si="9"/>
        <v>33</v>
      </c>
      <c r="J10" s="65"/>
      <c r="K10" s="66"/>
      <c r="L10" s="65"/>
      <c r="M10" s="66"/>
      <c r="N10" s="65"/>
      <c r="O10" s="66"/>
      <c r="P10" s="65"/>
      <c r="Q10" s="66"/>
      <c r="R10" s="65">
        <f>VLOOKUP($A10,'Return Data'!$B$7:$R$1700,16,0)</f>
        <v>-39.53</v>
      </c>
      <c r="S10" s="67">
        <f t="shared" si="14"/>
        <v>33</v>
      </c>
    </row>
    <row r="11" spans="1:19" x14ac:dyDescent="0.3">
      <c r="A11" s="82" t="s">
        <v>85</v>
      </c>
      <c r="B11" s="64">
        <f>VLOOKUP($A11,'Return Data'!$B$7:$R$1700,3,0)</f>
        <v>44015</v>
      </c>
      <c r="C11" s="65">
        <f>VLOOKUP($A11,'Return Data'!$B$7:$R$1700,4,0)</f>
        <v>1.3985000000000001</v>
      </c>
      <c r="D11" s="65">
        <f>VLOOKUP($A11,'Return Data'!$B$7:$R$1700,9,0)</f>
        <v>0</v>
      </c>
      <c r="E11" s="66">
        <f t="shared" si="7"/>
        <v>33</v>
      </c>
      <c r="F11" s="65">
        <f>VLOOKUP($A11,'Return Data'!$B$7:$R$1700,10,0)</f>
        <v>-16.579599999999999</v>
      </c>
      <c r="G11" s="66">
        <f t="shared" si="8"/>
        <v>33</v>
      </c>
      <c r="H11" s="65">
        <f>VLOOKUP($A11,'Return Data'!$B$7:$R$1700,11,0)</f>
        <v>-49.508200000000002</v>
      </c>
      <c r="I11" s="66">
        <f t="shared" si="9"/>
        <v>32</v>
      </c>
      <c r="J11" s="65"/>
      <c r="K11" s="66"/>
      <c r="L11" s="65"/>
      <c r="M11" s="66"/>
      <c r="N11" s="65"/>
      <c r="O11" s="66"/>
      <c r="P11" s="65"/>
      <c r="Q11" s="66"/>
      <c r="R11" s="65">
        <f>VLOOKUP($A11,'Return Data'!$B$7:$R$1700,16,0)</f>
        <v>-39.5334</v>
      </c>
      <c r="S11" s="67">
        <f t="shared" si="14"/>
        <v>34</v>
      </c>
    </row>
    <row r="12" spans="1:19" x14ac:dyDescent="0.3">
      <c r="A12" s="82" t="s">
        <v>86</v>
      </c>
      <c r="B12" s="64">
        <f>VLOOKUP($A12,'Return Data'!$B$7:$R$1700,3,0)</f>
        <v>44015</v>
      </c>
      <c r="C12" s="65">
        <f>VLOOKUP($A12,'Return Data'!$B$7:$R$1700,4,0)</f>
        <v>22.241499999999998</v>
      </c>
      <c r="D12" s="65">
        <f>VLOOKUP($A12,'Return Data'!$B$7:$R$1700,9,0)</f>
        <v>23.4343</v>
      </c>
      <c r="E12" s="66">
        <f t="shared" si="7"/>
        <v>3</v>
      </c>
      <c r="F12" s="65">
        <f>VLOOKUP($A12,'Return Data'!$B$7:$R$1700,10,0)</f>
        <v>20.070499999999999</v>
      </c>
      <c r="G12" s="66">
        <f t="shared" si="8"/>
        <v>5</v>
      </c>
      <c r="H12" s="65">
        <f>VLOOKUP($A12,'Return Data'!$B$7:$R$1700,11,0)</f>
        <v>16.509599999999999</v>
      </c>
      <c r="I12" s="66">
        <f t="shared" si="9"/>
        <v>3</v>
      </c>
      <c r="J12" s="65">
        <f>VLOOKUP($A12,'Return Data'!$B$7:$R$1700,12,0)</f>
        <v>14.3446</v>
      </c>
      <c r="K12" s="66">
        <f t="shared" si="10"/>
        <v>1</v>
      </c>
      <c r="L12" s="65">
        <f>VLOOKUP($A12,'Return Data'!$B$7:$R$1700,13,0)</f>
        <v>13.644399999999999</v>
      </c>
      <c r="M12" s="66">
        <f t="shared" si="11"/>
        <v>3</v>
      </c>
      <c r="N12" s="65">
        <f>VLOOKUP($A12,'Return Data'!$B$7:$R$1700,17,0)</f>
        <v>12.428599999999999</v>
      </c>
      <c r="O12" s="66">
        <f t="shared" si="12"/>
        <v>4</v>
      </c>
      <c r="P12" s="65">
        <f>VLOOKUP($A12,'Return Data'!$B$7:$R$1700,14,0)</f>
        <v>8.7859999999999996</v>
      </c>
      <c r="Q12" s="66">
        <f t="shared" si="13"/>
        <v>3</v>
      </c>
      <c r="R12" s="65">
        <f>VLOOKUP($A12,'Return Data'!$B$7:$R$1700,16,0)</f>
        <v>9.0860000000000003</v>
      </c>
      <c r="S12" s="67">
        <f t="shared" si="14"/>
        <v>3</v>
      </c>
    </row>
    <row r="13" spans="1:19" x14ac:dyDescent="0.3">
      <c r="A13" s="82" t="s">
        <v>87</v>
      </c>
      <c r="B13" s="64">
        <f>VLOOKUP($A13,'Return Data'!$B$7:$R$1700,3,0)</f>
        <v>44015</v>
      </c>
      <c r="C13" s="65">
        <f>VLOOKUP($A13,'Return Data'!$B$7:$R$1700,4,0)</f>
        <v>17.456600000000002</v>
      </c>
      <c r="D13" s="65">
        <f>VLOOKUP($A13,'Return Data'!$B$7:$R$1700,9,0)</f>
        <v>17.1539</v>
      </c>
      <c r="E13" s="66">
        <f t="shared" si="7"/>
        <v>12</v>
      </c>
      <c r="F13" s="65">
        <f>VLOOKUP($A13,'Return Data'!$B$7:$R$1700,10,0)</f>
        <v>10.2286</v>
      </c>
      <c r="G13" s="66">
        <f t="shared" si="8"/>
        <v>25</v>
      </c>
      <c r="H13" s="65">
        <f>VLOOKUP($A13,'Return Data'!$B$7:$R$1700,11,0)</f>
        <v>9.1902000000000008</v>
      </c>
      <c r="I13" s="66">
        <f t="shared" si="9"/>
        <v>25</v>
      </c>
      <c r="J13" s="65">
        <f>VLOOKUP($A13,'Return Data'!$B$7:$R$1700,12,0)</f>
        <v>7.5056000000000003</v>
      </c>
      <c r="K13" s="66">
        <f t="shared" si="10"/>
        <v>23</v>
      </c>
      <c r="L13" s="65">
        <f>VLOOKUP($A13,'Return Data'!$B$7:$R$1700,13,0)</f>
        <v>7.8152999999999997</v>
      </c>
      <c r="M13" s="66">
        <f t="shared" si="11"/>
        <v>22</v>
      </c>
      <c r="N13" s="65">
        <f>VLOOKUP($A13,'Return Data'!$B$7:$R$1700,17,0)</f>
        <v>3.4169999999999998</v>
      </c>
      <c r="O13" s="66">
        <f t="shared" si="12"/>
        <v>28</v>
      </c>
      <c r="P13" s="65">
        <f>VLOOKUP($A13,'Return Data'!$B$7:$R$1700,14,0)</f>
        <v>3.2078000000000002</v>
      </c>
      <c r="Q13" s="66">
        <f t="shared" si="13"/>
        <v>26</v>
      </c>
      <c r="R13" s="65">
        <f>VLOOKUP($A13,'Return Data'!$B$7:$R$1700,16,0)</f>
        <v>7.1996000000000002</v>
      </c>
      <c r="S13" s="67">
        <f t="shared" si="14"/>
        <v>23</v>
      </c>
    </row>
    <row r="14" spans="1:19" x14ac:dyDescent="0.3">
      <c r="A14" s="82" t="s">
        <v>88</v>
      </c>
      <c r="B14" s="64">
        <f>VLOOKUP($A14,'Return Data'!$B$7:$R$1700,3,0)</f>
        <v>44015</v>
      </c>
      <c r="C14" s="65">
        <f>VLOOKUP($A14,'Return Data'!$B$7:$R$1700,4,0)</f>
        <v>35.412399999999998</v>
      </c>
      <c r="D14" s="65">
        <f>VLOOKUP($A14,'Return Data'!$B$7:$R$1700,9,0)</f>
        <v>6.5907999999999998</v>
      </c>
      <c r="E14" s="66">
        <f t="shared" si="7"/>
        <v>30</v>
      </c>
      <c r="F14" s="65">
        <f>VLOOKUP($A14,'Return Data'!$B$7:$R$1700,10,0)</f>
        <v>13.735099999999999</v>
      </c>
      <c r="G14" s="66">
        <f t="shared" si="8"/>
        <v>19</v>
      </c>
      <c r="H14" s="65">
        <f>VLOOKUP($A14,'Return Data'!$B$7:$R$1700,11,0)</f>
        <v>12.8649</v>
      </c>
      <c r="I14" s="66">
        <f t="shared" si="9"/>
        <v>12</v>
      </c>
      <c r="J14" s="65">
        <f>VLOOKUP($A14,'Return Data'!$B$7:$R$1700,12,0)</f>
        <v>10.1892</v>
      </c>
      <c r="K14" s="66">
        <f t="shared" si="10"/>
        <v>14</v>
      </c>
      <c r="L14" s="65">
        <f>VLOOKUP($A14,'Return Data'!$B$7:$R$1700,13,0)</f>
        <v>9.7879000000000005</v>
      </c>
      <c r="M14" s="66">
        <f t="shared" si="11"/>
        <v>16</v>
      </c>
      <c r="N14" s="65">
        <f>VLOOKUP($A14,'Return Data'!$B$7:$R$1700,17,0)</f>
        <v>9.4151000000000007</v>
      </c>
      <c r="O14" s="66">
        <f t="shared" si="12"/>
        <v>16</v>
      </c>
      <c r="P14" s="65">
        <f>VLOOKUP($A14,'Return Data'!$B$7:$R$1700,14,0)</f>
        <v>6.5197000000000003</v>
      </c>
      <c r="Q14" s="66">
        <f t="shared" si="13"/>
        <v>17</v>
      </c>
      <c r="R14" s="65">
        <f>VLOOKUP($A14,'Return Data'!$B$7:$R$1700,16,0)</f>
        <v>8.3394999999999992</v>
      </c>
      <c r="S14" s="67">
        <f t="shared" si="14"/>
        <v>14</v>
      </c>
    </row>
    <row r="15" spans="1:19" x14ac:dyDescent="0.3">
      <c r="A15" s="82" t="s">
        <v>89</v>
      </c>
      <c r="B15" s="64">
        <f>VLOOKUP($A15,'Return Data'!$B$7:$R$1700,3,0)</f>
        <v>44015</v>
      </c>
      <c r="C15" s="65">
        <f>VLOOKUP($A15,'Return Data'!$B$7:$R$1700,4,0)</f>
        <v>23.493500000000001</v>
      </c>
      <c r="D15" s="65">
        <f>VLOOKUP($A15,'Return Data'!$B$7:$R$1700,9,0)</f>
        <v>10.8627</v>
      </c>
      <c r="E15" s="66">
        <f t="shared" si="7"/>
        <v>23</v>
      </c>
      <c r="F15" s="65">
        <f>VLOOKUP($A15,'Return Data'!$B$7:$R$1700,10,0)</f>
        <v>18.6416</v>
      </c>
      <c r="G15" s="66">
        <f t="shared" si="8"/>
        <v>7</v>
      </c>
      <c r="H15" s="65">
        <f>VLOOKUP($A15,'Return Data'!$B$7:$R$1700,11,0)</f>
        <v>13.902100000000001</v>
      </c>
      <c r="I15" s="66">
        <f t="shared" si="9"/>
        <v>9</v>
      </c>
      <c r="J15" s="65">
        <f>VLOOKUP($A15,'Return Data'!$B$7:$R$1700,12,0)</f>
        <v>10.258800000000001</v>
      </c>
      <c r="K15" s="66">
        <f t="shared" si="10"/>
        <v>13</v>
      </c>
      <c r="L15" s="65">
        <f>VLOOKUP($A15,'Return Data'!$B$7:$R$1700,13,0)</f>
        <v>9.9840999999999998</v>
      </c>
      <c r="M15" s="66">
        <f t="shared" si="11"/>
        <v>14</v>
      </c>
      <c r="N15" s="65">
        <f>VLOOKUP($A15,'Return Data'!$B$7:$R$1700,17,0)</f>
        <v>9.9186999999999994</v>
      </c>
      <c r="O15" s="66">
        <f t="shared" si="12"/>
        <v>15</v>
      </c>
      <c r="P15" s="65">
        <f>VLOOKUP($A15,'Return Data'!$B$7:$R$1700,14,0)</f>
        <v>6.6178999999999997</v>
      </c>
      <c r="Q15" s="66">
        <f t="shared" si="13"/>
        <v>16</v>
      </c>
      <c r="R15" s="65">
        <f>VLOOKUP($A15,'Return Data'!$B$7:$R$1700,16,0)</f>
        <v>7.9957000000000003</v>
      </c>
      <c r="S15" s="67">
        <f t="shared" si="14"/>
        <v>17</v>
      </c>
    </row>
    <row r="16" spans="1:19" x14ac:dyDescent="0.3">
      <c r="A16" s="82" t="s">
        <v>90</v>
      </c>
      <c r="B16" s="64">
        <f>VLOOKUP($A16,'Return Data'!$B$7:$R$1700,3,0)</f>
        <v>44015</v>
      </c>
      <c r="C16" s="65">
        <f>VLOOKUP($A16,'Return Data'!$B$7:$R$1700,4,0)</f>
        <v>2558.4677999999999</v>
      </c>
      <c r="D16" s="65">
        <f>VLOOKUP($A16,'Return Data'!$B$7:$R$1700,9,0)</f>
        <v>12.9893</v>
      </c>
      <c r="E16" s="66">
        <f t="shared" si="7"/>
        <v>20</v>
      </c>
      <c r="F16" s="65">
        <f>VLOOKUP($A16,'Return Data'!$B$7:$R$1700,10,0)</f>
        <v>21.916799999999999</v>
      </c>
      <c r="G16" s="66">
        <f t="shared" si="8"/>
        <v>3</v>
      </c>
      <c r="H16" s="65">
        <f>VLOOKUP($A16,'Return Data'!$B$7:$R$1700,11,0)</f>
        <v>17.451499999999999</v>
      </c>
      <c r="I16" s="66">
        <f t="shared" si="9"/>
        <v>2</v>
      </c>
      <c r="J16" s="65">
        <f>VLOOKUP($A16,'Return Data'!$B$7:$R$1700,12,0)</f>
        <v>13.436299999999999</v>
      </c>
      <c r="K16" s="66">
        <f t="shared" si="10"/>
        <v>3</v>
      </c>
      <c r="L16" s="65">
        <f>VLOOKUP($A16,'Return Data'!$B$7:$R$1700,13,0)</f>
        <v>16.468499999999999</v>
      </c>
      <c r="M16" s="66">
        <f t="shared" si="11"/>
        <v>1</v>
      </c>
      <c r="N16" s="65">
        <f>VLOOKUP($A16,'Return Data'!$B$7:$R$1700,17,0)</f>
        <v>12.9924</v>
      </c>
      <c r="O16" s="66">
        <f t="shared" si="12"/>
        <v>2</v>
      </c>
      <c r="P16" s="65">
        <f>VLOOKUP($A16,'Return Data'!$B$7:$R$1700,14,0)</f>
        <v>8.5200999999999993</v>
      </c>
      <c r="Q16" s="66">
        <f t="shared" si="13"/>
        <v>4</v>
      </c>
      <c r="R16" s="65">
        <f>VLOOKUP($A16,'Return Data'!$B$7:$R$1700,16,0)</f>
        <v>7.3983999999999996</v>
      </c>
      <c r="S16" s="67">
        <f t="shared" si="14"/>
        <v>22</v>
      </c>
    </row>
    <row r="17" spans="1:19" x14ac:dyDescent="0.3">
      <c r="A17" s="82" t="s">
        <v>91</v>
      </c>
      <c r="B17" s="64">
        <f>VLOOKUP($A17,'Return Data'!$B$7:$R$1700,3,0)</f>
        <v>44015</v>
      </c>
      <c r="C17" s="65">
        <f>VLOOKUP($A17,'Return Data'!$B$7:$R$1700,4,0)</f>
        <v>22.337499999999999</v>
      </c>
      <c r="D17" s="65">
        <f>VLOOKUP($A17,'Return Data'!$B$7:$R$1700,9,0)</f>
        <v>6.8522999999999996</v>
      </c>
      <c r="E17" s="66">
        <f t="shared" si="7"/>
        <v>28</v>
      </c>
      <c r="F17" s="65">
        <f>VLOOKUP($A17,'Return Data'!$B$7:$R$1700,10,0)</f>
        <v>8.1081000000000003</v>
      </c>
      <c r="G17" s="66">
        <f t="shared" si="8"/>
        <v>28</v>
      </c>
      <c r="H17" s="65">
        <f>VLOOKUP($A17,'Return Data'!$B$7:$R$1700,11,0)</f>
        <v>9.6411999999999995</v>
      </c>
      <c r="I17" s="66">
        <f t="shared" si="9"/>
        <v>20</v>
      </c>
      <c r="J17" s="65">
        <f>VLOOKUP($A17,'Return Data'!$B$7:$R$1700,12,0)</f>
        <v>8.1853999999999996</v>
      </c>
      <c r="K17" s="66">
        <f t="shared" si="10"/>
        <v>21</v>
      </c>
      <c r="L17" s="65">
        <f>VLOOKUP($A17,'Return Data'!$B$7:$R$1700,13,0)</f>
        <v>9.0663</v>
      </c>
      <c r="M17" s="66">
        <f t="shared" si="11"/>
        <v>20</v>
      </c>
      <c r="N17" s="65">
        <f>VLOOKUP($A17,'Return Data'!$B$7:$R$1700,17,0)</f>
        <v>11.7723</v>
      </c>
      <c r="O17" s="66">
        <f t="shared" si="12"/>
        <v>6</v>
      </c>
      <c r="P17" s="65">
        <f>VLOOKUP($A17,'Return Data'!$B$7:$R$1700,14,0)</f>
        <v>7.9352999999999998</v>
      </c>
      <c r="Q17" s="66">
        <f t="shared" si="13"/>
        <v>9</v>
      </c>
      <c r="R17" s="65">
        <f>VLOOKUP($A17,'Return Data'!$B$7:$R$1700,16,0)</f>
        <v>6.9119999999999999</v>
      </c>
      <c r="S17" s="67">
        <f t="shared" si="14"/>
        <v>27</v>
      </c>
    </row>
    <row r="18" spans="1:19" x14ac:dyDescent="0.3">
      <c r="A18" s="82" t="s">
        <v>92</v>
      </c>
      <c r="B18" s="64">
        <f>VLOOKUP($A18,'Return Data'!$B$7:$R$1700,3,0)</f>
        <v>44015</v>
      </c>
      <c r="C18" s="65">
        <f>VLOOKUP($A18,'Return Data'!$B$7:$R$1700,4,0)</f>
        <v>66.427899999999994</v>
      </c>
      <c r="D18" s="65">
        <f>VLOOKUP($A18,'Return Data'!$B$7:$R$1700,9,0)</f>
        <v>11.1417</v>
      </c>
      <c r="E18" s="66">
        <f t="shared" si="7"/>
        <v>22</v>
      </c>
      <c r="F18" s="65">
        <f>VLOOKUP($A18,'Return Data'!$B$7:$R$1700,10,0)</f>
        <v>-3.1053000000000002</v>
      </c>
      <c r="G18" s="66">
        <f t="shared" si="8"/>
        <v>32</v>
      </c>
      <c r="H18" s="65">
        <f>VLOOKUP($A18,'Return Data'!$B$7:$R$1700,11,0)</f>
        <v>-8.9169999999999998</v>
      </c>
      <c r="I18" s="66">
        <f t="shared" si="9"/>
        <v>31</v>
      </c>
      <c r="J18" s="65">
        <f>VLOOKUP($A18,'Return Data'!$B$7:$R$1700,12,0)</f>
        <v>-4.0233999999999996</v>
      </c>
      <c r="K18" s="66">
        <f t="shared" si="10"/>
        <v>31</v>
      </c>
      <c r="L18" s="65">
        <f>VLOOKUP($A18,'Return Data'!$B$7:$R$1700,13,0)</f>
        <v>-1.3408</v>
      </c>
      <c r="M18" s="66">
        <f t="shared" si="11"/>
        <v>31</v>
      </c>
      <c r="N18" s="65">
        <f>VLOOKUP($A18,'Return Data'!$B$7:$R$1700,17,0)</f>
        <v>3.6448</v>
      </c>
      <c r="O18" s="66">
        <f t="shared" si="12"/>
        <v>27</v>
      </c>
      <c r="P18" s="65">
        <f>VLOOKUP($A18,'Return Data'!$B$7:$R$1700,14,0)</f>
        <v>4.5339</v>
      </c>
      <c r="Q18" s="66">
        <f t="shared" si="13"/>
        <v>21</v>
      </c>
      <c r="R18" s="65">
        <f>VLOOKUP($A18,'Return Data'!$B$7:$R$1700,16,0)</f>
        <v>8.4489999999999998</v>
      </c>
      <c r="S18" s="67">
        <f t="shared" si="14"/>
        <v>13</v>
      </c>
    </row>
    <row r="19" spans="1:19" x14ac:dyDescent="0.3">
      <c r="A19" s="82" t="s">
        <v>93</v>
      </c>
      <c r="B19" s="64">
        <f>VLOOKUP($A19,'Return Data'!$B$7:$R$1700,3,0)</f>
        <v>44015</v>
      </c>
      <c r="C19" s="65">
        <f>VLOOKUP($A19,'Return Data'!$B$7:$R$1700,4,0)</f>
        <v>65.707899999999995</v>
      </c>
      <c r="D19" s="65">
        <f>VLOOKUP($A19,'Return Data'!$B$7:$R$1700,9,0)</f>
        <v>16.795200000000001</v>
      </c>
      <c r="E19" s="66">
        <f t="shared" si="7"/>
        <v>14</v>
      </c>
      <c r="F19" s="65">
        <f>VLOOKUP($A19,'Return Data'!$B$7:$R$1700,10,0)</f>
        <v>13.069000000000001</v>
      </c>
      <c r="G19" s="66">
        <f t="shared" si="8"/>
        <v>20</v>
      </c>
      <c r="H19" s="65">
        <f>VLOOKUP($A19,'Return Data'!$B$7:$R$1700,11,0)</f>
        <v>9.5421999999999993</v>
      </c>
      <c r="I19" s="66">
        <f t="shared" si="9"/>
        <v>21</v>
      </c>
      <c r="J19" s="65">
        <f>VLOOKUP($A19,'Return Data'!$B$7:$R$1700,12,0)</f>
        <v>9.1686999999999994</v>
      </c>
      <c r="K19" s="66">
        <f t="shared" si="10"/>
        <v>18</v>
      </c>
      <c r="L19" s="65">
        <f>VLOOKUP($A19,'Return Data'!$B$7:$R$1700,13,0)</f>
        <v>9.1358999999999995</v>
      </c>
      <c r="M19" s="66">
        <f t="shared" si="11"/>
        <v>17</v>
      </c>
      <c r="N19" s="65">
        <f>VLOOKUP($A19,'Return Data'!$B$7:$R$1700,17,0)</f>
        <v>6.1867000000000001</v>
      </c>
      <c r="O19" s="66">
        <f t="shared" si="12"/>
        <v>22</v>
      </c>
      <c r="P19" s="65">
        <f>VLOOKUP($A19,'Return Data'!$B$7:$R$1700,14,0)</f>
        <v>4.1626000000000003</v>
      </c>
      <c r="Q19" s="66">
        <f t="shared" si="13"/>
        <v>23</v>
      </c>
      <c r="R19" s="65">
        <f>VLOOKUP($A19,'Return Data'!$B$7:$R$1700,16,0)</f>
        <v>8.4542000000000002</v>
      </c>
      <c r="S19" s="67">
        <f t="shared" si="14"/>
        <v>10</v>
      </c>
    </row>
    <row r="20" spans="1:19" x14ac:dyDescent="0.3">
      <c r="A20" s="82" t="s">
        <v>94</v>
      </c>
      <c r="B20" s="64">
        <f>VLOOKUP($A20,'Return Data'!$B$7:$R$1700,3,0)</f>
        <v>44015</v>
      </c>
      <c r="C20" s="65">
        <f>VLOOKUP($A20,'Return Data'!$B$7:$R$1700,4,0)</f>
        <v>65.707899999999995</v>
      </c>
      <c r="D20" s="65">
        <f>VLOOKUP($A20,'Return Data'!$B$7:$R$1700,9,0)</f>
        <v>16.795200000000001</v>
      </c>
      <c r="E20" s="66">
        <f t="shared" si="7"/>
        <v>14</v>
      </c>
      <c r="F20" s="65">
        <f>VLOOKUP($A20,'Return Data'!$B$7:$R$1700,10,0)</f>
        <v>13.069000000000001</v>
      </c>
      <c r="G20" s="66">
        <f t="shared" si="8"/>
        <v>20</v>
      </c>
      <c r="H20" s="65">
        <f>VLOOKUP($A20,'Return Data'!$B$7:$R$1700,11,0)</f>
        <v>9.5421999999999993</v>
      </c>
      <c r="I20" s="66">
        <f t="shared" si="9"/>
        <v>21</v>
      </c>
      <c r="J20" s="65">
        <f>VLOOKUP($A20,'Return Data'!$B$7:$R$1700,12,0)</f>
        <v>9.1686999999999994</v>
      </c>
      <c r="K20" s="66">
        <f t="shared" si="10"/>
        <v>18</v>
      </c>
      <c r="L20" s="65">
        <f>VLOOKUP($A20,'Return Data'!$B$7:$R$1700,13,0)</f>
        <v>9.1358999999999995</v>
      </c>
      <c r="M20" s="66">
        <f t="shared" si="11"/>
        <v>17</v>
      </c>
      <c r="N20" s="65">
        <f>VLOOKUP($A20,'Return Data'!$B$7:$R$1700,17,0)</f>
        <v>6.1867000000000001</v>
      </c>
      <c r="O20" s="66">
        <f t="shared" si="12"/>
        <v>22</v>
      </c>
      <c r="P20" s="65">
        <f>VLOOKUP($A20,'Return Data'!$B$7:$R$1700,14,0)</f>
        <v>4.1626000000000003</v>
      </c>
      <c r="Q20" s="66">
        <f t="shared" si="13"/>
        <v>23</v>
      </c>
      <c r="R20" s="65">
        <f>VLOOKUP($A20,'Return Data'!$B$7:$R$1700,16,0)</f>
        <v>8.4542000000000002</v>
      </c>
      <c r="S20" s="67">
        <f t="shared" si="14"/>
        <v>10</v>
      </c>
    </row>
    <row r="21" spans="1:19" x14ac:dyDescent="0.3">
      <c r="A21" s="82" t="s">
        <v>95</v>
      </c>
      <c r="B21" s="64">
        <f>VLOOKUP($A21,'Return Data'!$B$7:$R$1700,3,0)</f>
        <v>44015</v>
      </c>
      <c r="C21" s="65">
        <f>VLOOKUP($A21,'Return Data'!$B$7:$R$1700,4,0)</f>
        <v>65.707899999999995</v>
      </c>
      <c r="D21" s="65">
        <f>VLOOKUP($A21,'Return Data'!$B$7:$R$1700,9,0)</f>
        <v>16.795200000000001</v>
      </c>
      <c r="E21" s="66">
        <f t="shared" si="7"/>
        <v>14</v>
      </c>
      <c r="F21" s="65">
        <f>VLOOKUP($A21,'Return Data'!$B$7:$R$1700,10,0)</f>
        <v>13.069000000000001</v>
      </c>
      <c r="G21" s="66">
        <f t="shared" si="8"/>
        <v>20</v>
      </c>
      <c r="H21" s="65">
        <f>VLOOKUP($A21,'Return Data'!$B$7:$R$1700,11,0)</f>
        <v>9.5421999999999993</v>
      </c>
      <c r="I21" s="66">
        <f t="shared" si="9"/>
        <v>21</v>
      </c>
      <c r="J21" s="65">
        <f>VLOOKUP($A21,'Return Data'!$B$7:$R$1700,12,0)</f>
        <v>9.1686999999999994</v>
      </c>
      <c r="K21" s="66">
        <f t="shared" si="10"/>
        <v>18</v>
      </c>
      <c r="L21" s="65">
        <f>VLOOKUP($A21,'Return Data'!$B$7:$R$1700,13,0)</f>
        <v>9.1358999999999995</v>
      </c>
      <c r="M21" s="66">
        <f t="shared" si="11"/>
        <v>17</v>
      </c>
      <c r="N21" s="65">
        <f>VLOOKUP($A21,'Return Data'!$B$7:$R$1700,17,0)</f>
        <v>6.1867000000000001</v>
      </c>
      <c r="O21" s="66">
        <f t="shared" si="12"/>
        <v>22</v>
      </c>
      <c r="P21" s="65">
        <f>VLOOKUP($A21,'Return Data'!$B$7:$R$1700,14,0)</f>
        <v>4.1626000000000003</v>
      </c>
      <c r="Q21" s="66">
        <f t="shared" si="13"/>
        <v>23</v>
      </c>
      <c r="R21" s="65">
        <f>VLOOKUP($A21,'Return Data'!$B$7:$R$1700,16,0)</f>
        <v>8.4542000000000002</v>
      </c>
      <c r="S21" s="67">
        <f t="shared" si="14"/>
        <v>10</v>
      </c>
    </row>
    <row r="22" spans="1:19" x14ac:dyDescent="0.3">
      <c r="A22" s="82" t="s">
        <v>96</v>
      </c>
      <c r="B22" s="64">
        <f>VLOOKUP($A22,'Return Data'!$B$7:$R$1700,3,0)</f>
        <v>44015</v>
      </c>
      <c r="C22" s="65">
        <f>VLOOKUP($A22,'Return Data'!$B$7:$R$1700,4,0)</f>
        <v>27.730899999999998</v>
      </c>
      <c r="D22" s="65">
        <f>VLOOKUP($A22,'Return Data'!$B$7:$R$1700,9,0)</f>
        <v>18.5748</v>
      </c>
      <c r="E22" s="66">
        <f t="shared" si="7"/>
        <v>9</v>
      </c>
      <c r="F22" s="65">
        <f>VLOOKUP($A22,'Return Data'!$B$7:$R$1700,10,0)</f>
        <v>15.291700000000001</v>
      </c>
      <c r="G22" s="66">
        <f t="shared" si="8"/>
        <v>16</v>
      </c>
      <c r="H22" s="65">
        <f>VLOOKUP($A22,'Return Data'!$B$7:$R$1700,11,0)</f>
        <v>12.073</v>
      </c>
      <c r="I22" s="66">
        <f t="shared" si="9"/>
        <v>15</v>
      </c>
      <c r="J22" s="65">
        <f>VLOOKUP($A22,'Return Data'!$B$7:$R$1700,12,0)</f>
        <v>9.5717999999999996</v>
      </c>
      <c r="K22" s="66">
        <f t="shared" si="10"/>
        <v>17</v>
      </c>
      <c r="L22" s="65">
        <f>VLOOKUP($A22,'Return Data'!$B$7:$R$1700,13,0)</f>
        <v>10.388500000000001</v>
      </c>
      <c r="M22" s="66">
        <f t="shared" si="11"/>
        <v>12</v>
      </c>
      <c r="N22" s="65">
        <f>VLOOKUP($A22,'Return Data'!$B$7:$R$1700,17,0)</f>
        <v>10.862299999999999</v>
      </c>
      <c r="O22" s="66">
        <f t="shared" si="12"/>
        <v>12</v>
      </c>
      <c r="P22" s="65">
        <f>VLOOKUP($A22,'Return Data'!$B$7:$R$1700,14,0)</f>
        <v>6.9227999999999996</v>
      </c>
      <c r="Q22" s="66">
        <f t="shared" si="13"/>
        <v>15</v>
      </c>
      <c r="R22" s="65">
        <f>VLOOKUP($A22,'Return Data'!$B$7:$R$1700,16,0)</f>
        <v>8.3261000000000003</v>
      </c>
      <c r="S22" s="67">
        <f t="shared" si="14"/>
        <v>15</v>
      </c>
    </row>
    <row r="23" spans="1:19" x14ac:dyDescent="0.3">
      <c r="A23" s="82" t="s">
        <v>97</v>
      </c>
      <c r="B23" s="64">
        <f>VLOOKUP($A23,'Return Data'!$B$7:$R$1700,3,0)</f>
        <v>44015</v>
      </c>
      <c r="C23" s="65">
        <f>VLOOKUP($A23,'Return Data'!$B$7:$R$1700,4,0)</f>
        <v>26.7226</v>
      </c>
      <c r="D23" s="65">
        <f>VLOOKUP($A23,'Return Data'!$B$7:$R$1700,9,0)</f>
        <v>13.1623</v>
      </c>
      <c r="E23" s="66">
        <f t="shared" si="7"/>
        <v>19</v>
      </c>
      <c r="F23" s="65">
        <f>VLOOKUP($A23,'Return Data'!$B$7:$R$1700,10,0)</f>
        <v>18.088200000000001</v>
      </c>
      <c r="G23" s="66">
        <f t="shared" si="8"/>
        <v>11</v>
      </c>
      <c r="H23" s="65">
        <f>VLOOKUP($A23,'Return Data'!$B$7:$R$1700,11,0)</f>
        <v>14.148400000000001</v>
      </c>
      <c r="I23" s="66">
        <f t="shared" si="9"/>
        <v>8</v>
      </c>
      <c r="J23" s="65">
        <f>VLOOKUP($A23,'Return Data'!$B$7:$R$1700,12,0)</f>
        <v>13.222799999999999</v>
      </c>
      <c r="K23" s="66">
        <f t="shared" si="10"/>
        <v>4</v>
      </c>
      <c r="L23" s="65">
        <f>VLOOKUP($A23,'Return Data'!$B$7:$R$1700,13,0)</f>
        <v>12.4183</v>
      </c>
      <c r="M23" s="66">
        <f t="shared" si="11"/>
        <v>6</v>
      </c>
      <c r="N23" s="65">
        <f>VLOOKUP($A23,'Return Data'!$B$7:$R$1700,17,0)</f>
        <v>10.895</v>
      </c>
      <c r="O23" s="66">
        <f t="shared" si="12"/>
        <v>11</v>
      </c>
      <c r="P23" s="65">
        <f>VLOOKUP($A23,'Return Data'!$B$7:$R$1700,14,0)</f>
        <v>8.1803000000000008</v>
      </c>
      <c r="Q23" s="66">
        <f t="shared" si="13"/>
        <v>6</v>
      </c>
      <c r="R23" s="65">
        <f>VLOOKUP($A23,'Return Data'!$B$7:$R$1700,16,0)</f>
        <v>9.8551000000000002</v>
      </c>
      <c r="S23" s="67">
        <f t="shared" si="14"/>
        <v>1</v>
      </c>
    </row>
    <row r="24" spans="1:19" x14ac:dyDescent="0.3">
      <c r="A24" s="82" t="s">
        <v>98</v>
      </c>
      <c r="B24" s="64">
        <f>VLOOKUP($A24,'Return Data'!$B$7:$R$1700,3,0)</f>
        <v>44015</v>
      </c>
      <c r="C24" s="65">
        <f>VLOOKUP($A24,'Return Data'!$B$7:$R$1700,4,0)</f>
        <v>16.511800000000001</v>
      </c>
      <c r="D24" s="65">
        <f>VLOOKUP($A24,'Return Data'!$B$7:$R$1700,9,0)</f>
        <v>17.027799999999999</v>
      </c>
      <c r="E24" s="66">
        <f t="shared" si="7"/>
        <v>13</v>
      </c>
      <c r="F24" s="65">
        <f>VLOOKUP($A24,'Return Data'!$B$7:$R$1700,10,0)</f>
        <v>12.367599999999999</v>
      </c>
      <c r="G24" s="66">
        <f t="shared" si="8"/>
        <v>23</v>
      </c>
      <c r="H24" s="65">
        <f>VLOOKUP($A24,'Return Data'!$B$7:$R$1700,11,0)</f>
        <v>10.7858</v>
      </c>
      <c r="I24" s="66">
        <f t="shared" si="9"/>
        <v>17</v>
      </c>
      <c r="J24" s="65">
        <f>VLOOKUP($A24,'Return Data'!$B$7:$R$1700,12,0)</f>
        <v>10.338699999999999</v>
      </c>
      <c r="K24" s="66">
        <f t="shared" si="10"/>
        <v>12</v>
      </c>
      <c r="L24" s="65">
        <f>VLOOKUP($A24,'Return Data'!$B$7:$R$1700,13,0)</f>
        <v>8.5113000000000003</v>
      </c>
      <c r="M24" s="66">
        <f t="shared" si="11"/>
        <v>21</v>
      </c>
      <c r="N24" s="65">
        <f>VLOOKUP($A24,'Return Data'!$B$7:$R$1700,17,0)</f>
        <v>7.8753000000000002</v>
      </c>
      <c r="O24" s="66">
        <f t="shared" si="12"/>
        <v>18</v>
      </c>
      <c r="P24" s="65">
        <f>VLOOKUP($A24,'Return Data'!$B$7:$R$1700,14,0)</f>
        <v>4.8060999999999998</v>
      </c>
      <c r="Q24" s="66">
        <f t="shared" si="13"/>
        <v>20</v>
      </c>
      <c r="R24" s="65">
        <f>VLOOKUP($A24,'Return Data'!$B$7:$R$1700,16,0)</f>
        <v>6.1748000000000003</v>
      </c>
      <c r="S24" s="67">
        <f t="shared" si="14"/>
        <v>31</v>
      </c>
    </row>
    <row r="25" spans="1:19" x14ac:dyDescent="0.3">
      <c r="A25" s="82" t="s">
        <v>99</v>
      </c>
      <c r="B25" s="64">
        <f>VLOOKUP($A25,'Return Data'!$B$7:$R$1700,3,0)</f>
        <v>44015</v>
      </c>
      <c r="C25" s="65">
        <f>VLOOKUP($A25,'Return Data'!$B$7:$R$1700,4,0)</f>
        <v>26.522400000000001</v>
      </c>
      <c r="D25" s="65">
        <f>VLOOKUP($A25,'Return Data'!$B$7:$R$1700,9,0)</f>
        <v>17.925999999999998</v>
      </c>
      <c r="E25" s="66">
        <f t="shared" si="7"/>
        <v>10</v>
      </c>
      <c r="F25" s="65">
        <f>VLOOKUP($A25,'Return Data'!$B$7:$R$1700,10,0)</f>
        <v>23.628499999999999</v>
      </c>
      <c r="G25" s="66">
        <f t="shared" si="8"/>
        <v>1</v>
      </c>
      <c r="H25" s="65">
        <f>VLOOKUP($A25,'Return Data'!$B$7:$R$1700,11,0)</f>
        <v>17.832100000000001</v>
      </c>
      <c r="I25" s="66">
        <f t="shared" si="9"/>
        <v>1</v>
      </c>
      <c r="J25" s="65">
        <f>VLOOKUP($A25,'Return Data'!$B$7:$R$1700,12,0)</f>
        <v>14.102399999999999</v>
      </c>
      <c r="K25" s="66">
        <f t="shared" si="10"/>
        <v>2</v>
      </c>
      <c r="L25" s="65">
        <f>VLOOKUP($A25,'Return Data'!$B$7:$R$1700,13,0)</f>
        <v>14.4573</v>
      </c>
      <c r="M25" s="66">
        <f t="shared" si="11"/>
        <v>2</v>
      </c>
      <c r="N25" s="65">
        <f>VLOOKUP($A25,'Return Data'!$B$7:$R$1700,17,0)</f>
        <v>13.53</v>
      </c>
      <c r="O25" s="66">
        <f t="shared" si="12"/>
        <v>1</v>
      </c>
      <c r="P25" s="65">
        <f>VLOOKUP($A25,'Return Data'!$B$7:$R$1700,14,0)</f>
        <v>8.8895999999999997</v>
      </c>
      <c r="Q25" s="66">
        <f t="shared" si="13"/>
        <v>2</v>
      </c>
      <c r="R25" s="65">
        <f>VLOOKUP($A25,'Return Data'!$B$7:$R$1700,16,0)</f>
        <v>8.7766000000000002</v>
      </c>
      <c r="S25" s="67">
        <f t="shared" si="14"/>
        <v>6</v>
      </c>
    </row>
    <row r="26" spans="1:19" x14ac:dyDescent="0.3">
      <c r="A26" s="82" t="s">
        <v>100</v>
      </c>
      <c r="B26" s="64">
        <f>VLOOKUP($A26,'Return Data'!$B$7:$R$1700,3,0)</f>
        <v>44015</v>
      </c>
      <c r="C26" s="65">
        <f>VLOOKUP($A26,'Return Data'!$B$7:$R$1700,4,0)</f>
        <v>16.112300000000001</v>
      </c>
      <c r="D26" s="65">
        <f>VLOOKUP($A26,'Return Data'!$B$7:$R$1700,9,0)</f>
        <v>18.575800000000001</v>
      </c>
      <c r="E26" s="66">
        <f t="shared" si="7"/>
        <v>8</v>
      </c>
      <c r="F26" s="65">
        <f>VLOOKUP($A26,'Return Data'!$B$7:$R$1700,10,0)</f>
        <v>5.8110999999999997</v>
      </c>
      <c r="G26" s="66">
        <f t="shared" si="8"/>
        <v>30</v>
      </c>
      <c r="H26" s="65">
        <f>VLOOKUP($A26,'Return Data'!$B$7:$R$1700,11,0)</f>
        <v>7.2053000000000003</v>
      </c>
      <c r="I26" s="66">
        <f t="shared" si="9"/>
        <v>27</v>
      </c>
      <c r="J26" s="65">
        <f>VLOOKUP($A26,'Return Data'!$B$7:$R$1700,12,0)</f>
        <v>7.4438000000000004</v>
      </c>
      <c r="K26" s="66">
        <f t="shared" si="10"/>
        <v>24</v>
      </c>
      <c r="L26" s="65">
        <f>VLOOKUP($A26,'Return Data'!$B$7:$R$1700,13,0)</f>
        <v>7.6341000000000001</v>
      </c>
      <c r="M26" s="66">
        <f t="shared" si="11"/>
        <v>23</v>
      </c>
      <c r="N26" s="65">
        <f>VLOOKUP($A26,'Return Data'!$B$7:$R$1700,17,0)</f>
        <v>7.4150999999999998</v>
      </c>
      <c r="O26" s="66">
        <f t="shared" si="12"/>
        <v>19</v>
      </c>
      <c r="P26" s="65">
        <f>VLOOKUP($A26,'Return Data'!$B$7:$R$1700,14,0)</f>
        <v>6.4621000000000004</v>
      </c>
      <c r="Q26" s="66">
        <f t="shared" si="13"/>
        <v>18</v>
      </c>
      <c r="R26" s="65">
        <f>VLOOKUP($A26,'Return Data'!$B$7:$R$1700,16,0)</f>
        <v>7.0205000000000002</v>
      </c>
      <c r="S26" s="67">
        <f t="shared" si="14"/>
        <v>24</v>
      </c>
    </row>
    <row r="27" spans="1:19" x14ac:dyDescent="0.3">
      <c r="A27" s="82" t="s">
        <v>101</v>
      </c>
      <c r="B27" s="64">
        <f>VLOOKUP($A27,'Return Data'!$B$7:$R$1700,3,0)</f>
        <v>44015</v>
      </c>
      <c r="C27" s="65">
        <f>VLOOKUP($A27,'Return Data'!$B$7:$R$1700,4,0)</f>
        <v>1141.4306999999999</v>
      </c>
      <c r="D27" s="65">
        <f>VLOOKUP($A27,'Return Data'!$B$7:$R$1700,9,0)</f>
        <v>6.8090000000000002</v>
      </c>
      <c r="E27" s="66">
        <f t="shared" si="7"/>
        <v>29</v>
      </c>
      <c r="F27" s="65">
        <f>VLOOKUP($A27,'Return Data'!$B$7:$R$1700,10,0)</f>
        <v>9.8605</v>
      </c>
      <c r="G27" s="66">
        <f t="shared" si="8"/>
        <v>26</v>
      </c>
      <c r="H27" s="65">
        <f>VLOOKUP($A27,'Return Data'!$B$7:$R$1700,11,0)</f>
        <v>7.0189000000000004</v>
      </c>
      <c r="I27" s="66">
        <f t="shared" si="9"/>
        <v>28</v>
      </c>
      <c r="J27" s="65">
        <f>VLOOKUP($A27,'Return Data'!$B$7:$R$1700,12,0)</f>
        <v>6.2011000000000003</v>
      </c>
      <c r="K27" s="66">
        <f t="shared" si="10"/>
        <v>26</v>
      </c>
      <c r="L27" s="65">
        <f>VLOOKUP($A27,'Return Data'!$B$7:$R$1700,13,0)</f>
        <v>7.5868000000000002</v>
      </c>
      <c r="M27" s="66">
        <f t="shared" si="11"/>
        <v>24</v>
      </c>
      <c r="N27" s="65"/>
      <c r="O27" s="66"/>
      <c r="P27" s="65"/>
      <c r="Q27" s="66"/>
      <c r="R27" s="65">
        <f>VLOOKUP($A27,'Return Data'!$B$7:$R$1700,16,0)</f>
        <v>8.7279999999999998</v>
      </c>
      <c r="S27" s="67">
        <f t="shared" si="14"/>
        <v>7</v>
      </c>
    </row>
    <row r="28" spans="1:19" x14ac:dyDescent="0.3">
      <c r="A28" s="82" t="s">
        <v>102</v>
      </c>
      <c r="B28" s="64">
        <f>VLOOKUP($A28,'Return Data'!$B$7:$R$1700,3,0)</f>
        <v>44015</v>
      </c>
      <c r="C28" s="65">
        <f>VLOOKUP($A28,'Return Data'!$B$7:$R$1700,4,0)</f>
        <v>31.4846</v>
      </c>
      <c r="D28" s="65">
        <f>VLOOKUP($A28,'Return Data'!$B$7:$R$1700,9,0)</f>
        <v>21.8398</v>
      </c>
      <c r="E28" s="66">
        <f t="shared" si="7"/>
        <v>5</v>
      </c>
      <c r="F28" s="65">
        <f>VLOOKUP($A28,'Return Data'!$B$7:$R$1700,10,0)</f>
        <v>15.3253</v>
      </c>
      <c r="G28" s="66">
        <f t="shared" si="8"/>
        <v>15</v>
      </c>
      <c r="H28" s="65">
        <f>VLOOKUP($A28,'Return Data'!$B$7:$R$1700,11,0)</f>
        <v>9.4807000000000006</v>
      </c>
      <c r="I28" s="66">
        <f t="shared" si="9"/>
        <v>24</v>
      </c>
      <c r="J28" s="65">
        <f>VLOOKUP($A28,'Return Data'!$B$7:$R$1700,12,0)</f>
        <v>7.9226000000000001</v>
      </c>
      <c r="K28" s="66">
        <f t="shared" si="10"/>
        <v>22</v>
      </c>
      <c r="L28" s="65">
        <f>VLOOKUP($A28,'Return Data'!$B$7:$R$1700,13,0)</f>
        <v>7.4667000000000003</v>
      </c>
      <c r="M28" s="66">
        <f t="shared" si="11"/>
        <v>25</v>
      </c>
      <c r="N28" s="65">
        <f>VLOOKUP($A28,'Return Data'!$B$7:$R$1700,17,0)</f>
        <v>7.3651999999999997</v>
      </c>
      <c r="O28" s="66">
        <f t="shared" si="12"/>
        <v>20</v>
      </c>
      <c r="P28" s="65">
        <f>VLOOKUP($A28,'Return Data'!$B$7:$R$1700,14,0)</f>
        <v>7.3353000000000002</v>
      </c>
      <c r="Q28" s="66">
        <f t="shared" si="13"/>
        <v>13</v>
      </c>
      <c r="R28" s="65">
        <f>VLOOKUP($A28,'Return Data'!$B$7:$R$1700,16,0)</f>
        <v>6.9641999999999999</v>
      </c>
      <c r="S28" s="67">
        <f t="shared" si="14"/>
        <v>26</v>
      </c>
    </row>
    <row r="29" spans="1:19" x14ac:dyDescent="0.3">
      <c r="A29" s="82" t="s">
        <v>103</v>
      </c>
      <c r="B29" s="64">
        <f>VLOOKUP($A29,'Return Data'!$B$7:$R$1700,3,0)</f>
        <v>44015</v>
      </c>
      <c r="C29" s="65">
        <f>VLOOKUP($A29,'Return Data'!$B$7:$R$1700,4,0)</f>
        <v>28.042300000000001</v>
      </c>
      <c r="D29" s="65">
        <f>VLOOKUP($A29,'Return Data'!$B$7:$R$1700,9,0)</f>
        <v>23.3659</v>
      </c>
      <c r="E29" s="66">
        <f t="shared" si="7"/>
        <v>4</v>
      </c>
      <c r="F29" s="65">
        <f>VLOOKUP($A29,'Return Data'!$B$7:$R$1700,10,0)</f>
        <v>19.212199999999999</v>
      </c>
      <c r="G29" s="66">
        <f t="shared" si="8"/>
        <v>6</v>
      </c>
      <c r="H29" s="65">
        <f>VLOOKUP($A29,'Return Data'!$B$7:$R$1700,11,0)</f>
        <v>13.886699999999999</v>
      </c>
      <c r="I29" s="66">
        <f t="shared" si="9"/>
        <v>10</v>
      </c>
      <c r="J29" s="65">
        <f>VLOOKUP($A29,'Return Data'!$B$7:$R$1700,12,0)</f>
        <v>11.786</v>
      </c>
      <c r="K29" s="66">
        <f t="shared" si="10"/>
        <v>8</v>
      </c>
      <c r="L29" s="65">
        <f>VLOOKUP($A29,'Return Data'!$B$7:$R$1700,13,0)</f>
        <v>11.783099999999999</v>
      </c>
      <c r="M29" s="66">
        <f t="shared" si="11"/>
        <v>8</v>
      </c>
      <c r="N29" s="65">
        <f>VLOOKUP($A29,'Return Data'!$B$7:$R$1700,17,0)</f>
        <v>12.1068</v>
      </c>
      <c r="O29" s="66">
        <f t="shared" si="12"/>
        <v>5</v>
      </c>
      <c r="P29" s="65">
        <f>VLOOKUP($A29,'Return Data'!$B$7:$R$1700,14,0)</f>
        <v>9.2556999999999992</v>
      </c>
      <c r="Q29" s="66">
        <f t="shared" si="13"/>
        <v>1</v>
      </c>
      <c r="R29" s="65">
        <f>VLOOKUP($A29,'Return Data'!$B$7:$R$1700,16,0)</f>
        <v>8.8879999999999999</v>
      </c>
      <c r="S29" s="67">
        <f t="shared" si="14"/>
        <v>4</v>
      </c>
    </row>
    <row r="30" spans="1:19" x14ac:dyDescent="0.3">
      <c r="A30" s="82" t="s">
        <v>104</v>
      </c>
      <c r="B30" s="64">
        <f>VLOOKUP($A30,'Return Data'!$B$7:$R$1700,3,0)</f>
        <v>44015</v>
      </c>
      <c r="C30" s="65">
        <f>VLOOKUP($A30,'Return Data'!$B$7:$R$1700,4,0)</f>
        <v>22.885999999999999</v>
      </c>
      <c r="D30" s="65">
        <f>VLOOKUP($A30,'Return Data'!$B$7:$R$1700,9,0)</f>
        <v>13.4047</v>
      </c>
      <c r="E30" s="66">
        <f t="shared" si="7"/>
        <v>18</v>
      </c>
      <c r="F30" s="65">
        <f>VLOOKUP($A30,'Return Data'!$B$7:$R$1700,10,0)</f>
        <v>18.303699999999999</v>
      </c>
      <c r="G30" s="66">
        <f t="shared" si="8"/>
        <v>10</v>
      </c>
      <c r="H30" s="65">
        <f>VLOOKUP($A30,'Return Data'!$B$7:$R$1700,11,0)</f>
        <v>13.8629</v>
      </c>
      <c r="I30" s="66">
        <f t="shared" si="9"/>
        <v>11</v>
      </c>
      <c r="J30" s="65">
        <f>VLOOKUP($A30,'Return Data'!$B$7:$R$1700,12,0)</f>
        <v>11.4093</v>
      </c>
      <c r="K30" s="66">
        <f t="shared" si="10"/>
        <v>9</v>
      </c>
      <c r="L30" s="65">
        <f>VLOOKUP($A30,'Return Data'!$B$7:$R$1700,13,0)</f>
        <v>11.5909</v>
      </c>
      <c r="M30" s="66">
        <f t="shared" si="11"/>
        <v>9</v>
      </c>
      <c r="N30" s="65">
        <f>VLOOKUP($A30,'Return Data'!$B$7:$R$1700,17,0)</f>
        <v>10.9937</v>
      </c>
      <c r="O30" s="66">
        <f t="shared" si="12"/>
        <v>10</v>
      </c>
      <c r="P30" s="65">
        <f>VLOOKUP($A30,'Return Data'!$B$7:$R$1700,14,0)</f>
        <v>8.0894999999999992</v>
      </c>
      <c r="Q30" s="66">
        <f t="shared" si="13"/>
        <v>8</v>
      </c>
      <c r="R30" s="65">
        <f>VLOOKUP($A30,'Return Data'!$B$7:$R$1700,16,0)</f>
        <v>6.1593</v>
      </c>
      <c r="S30" s="67">
        <f t="shared" si="14"/>
        <v>32</v>
      </c>
    </row>
    <row r="31" spans="1:19" x14ac:dyDescent="0.3">
      <c r="A31" s="82" t="s">
        <v>105</v>
      </c>
      <c r="B31" s="64">
        <f>VLOOKUP($A31,'Return Data'!$B$7:$R$1700,3,0)</f>
        <v>44015</v>
      </c>
      <c r="C31" s="65">
        <f>VLOOKUP($A31,'Return Data'!$B$7:$R$1700,4,0)</f>
        <v>12.946400000000001</v>
      </c>
      <c r="D31" s="65">
        <f>VLOOKUP($A31,'Return Data'!$B$7:$R$1700,9,0)</f>
        <v>4.9255000000000004</v>
      </c>
      <c r="E31" s="66">
        <f t="shared" si="7"/>
        <v>32</v>
      </c>
      <c r="F31" s="65">
        <f>VLOOKUP($A31,'Return Data'!$B$7:$R$1700,10,0)</f>
        <v>15.5139</v>
      </c>
      <c r="G31" s="66">
        <f t="shared" si="8"/>
        <v>14</v>
      </c>
      <c r="H31" s="65">
        <f>VLOOKUP($A31,'Return Data'!$B$7:$R$1700,11,0)</f>
        <v>15.2807</v>
      </c>
      <c r="I31" s="66">
        <f t="shared" si="9"/>
        <v>4</v>
      </c>
      <c r="J31" s="65">
        <f>VLOOKUP($A31,'Return Data'!$B$7:$R$1700,12,0)</f>
        <v>12.016299999999999</v>
      </c>
      <c r="K31" s="66">
        <f t="shared" si="10"/>
        <v>7</v>
      </c>
      <c r="L31" s="65">
        <f>VLOOKUP($A31,'Return Data'!$B$7:$R$1700,13,0)</f>
        <v>12.907400000000001</v>
      </c>
      <c r="M31" s="66">
        <f t="shared" si="11"/>
        <v>5</v>
      </c>
      <c r="N31" s="65">
        <f>VLOOKUP($A31,'Return Data'!$B$7:$R$1700,17,0)</f>
        <v>11.708399999999999</v>
      </c>
      <c r="O31" s="66">
        <f t="shared" si="12"/>
        <v>7</v>
      </c>
      <c r="P31" s="65">
        <f>VLOOKUP($A31,'Return Data'!$B$7:$R$1700,14,0)</f>
        <v>8.1225000000000005</v>
      </c>
      <c r="Q31" s="66">
        <f t="shared" si="13"/>
        <v>7</v>
      </c>
      <c r="R31" s="65">
        <f>VLOOKUP($A31,'Return Data'!$B$7:$R$1700,16,0)</f>
        <v>8.1926000000000005</v>
      </c>
      <c r="S31" s="67">
        <f t="shared" si="14"/>
        <v>16</v>
      </c>
    </row>
    <row r="32" spans="1:19" x14ac:dyDescent="0.3">
      <c r="A32" s="82" t="s">
        <v>106</v>
      </c>
      <c r="B32" s="64">
        <f>VLOOKUP($A32,'Return Data'!$B$7:$R$1700,3,0)</f>
        <v>44015</v>
      </c>
      <c r="C32" s="65">
        <f>VLOOKUP($A32,'Return Data'!$B$7:$R$1700,4,0)</f>
        <v>28.146799999999999</v>
      </c>
      <c r="D32" s="65">
        <f>VLOOKUP($A32,'Return Data'!$B$7:$R$1700,9,0)</f>
        <v>12.4983</v>
      </c>
      <c r="E32" s="66">
        <f t="shared" si="7"/>
        <v>21</v>
      </c>
      <c r="F32" s="65">
        <f>VLOOKUP($A32,'Return Data'!$B$7:$R$1700,10,0)</f>
        <v>21.601500000000001</v>
      </c>
      <c r="G32" s="66">
        <f t="shared" si="8"/>
        <v>4</v>
      </c>
      <c r="H32" s="65">
        <f>VLOOKUP($A32,'Return Data'!$B$7:$R$1700,11,0)</f>
        <v>14.8887</v>
      </c>
      <c r="I32" s="66">
        <f t="shared" si="9"/>
        <v>5</v>
      </c>
      <c r="J32" s="65">
        <f>VLOOKUP($A32,'Return Data'!$B$7:$R$1700,12,0)</f>
        <v>10.805300000000001</v>
      </c>
      <c r="K32" s="66">
        <f t="shared" si="10"/>
        <v>10</v>
      </c>
      <c r="L32" s="65">
        <f>VLOOKUP($A32,'Return Data'!$B$7:$R$1700,13,0)</f>
        <v>10.679399999999999</v>
      </c>
      <c r="M32" s="66">
        <f t="shared" si="11"/>
        <v>11</v>
      </c>
      <c r="N32" s="65">
        <f>VLOOKUP($A32,'Return Data'!$B$7:$R$1700,17,0)</f>
        <v>10.594900000000001</v>
      </c>
      <c r="O32" s="66">
        <f t="shared" si="12"/>
        <v>14</v>
      </c>
      <c r="P32" s="65">
        <f>VLOOKUP($A32,'Return Data'!$B$7:$R$1700,14,0)</f>
        <v>6.9611000000000001</v>
      </c>
      <c r="Q32" s="66">
        <f t="shared" si="13"/>
        <v>14</v>
      </c>
      <c r="R32" s="65">
        <f>VLOOKUP($A32,'Return Data'!$B$7:$R$1700,16,0)</f>
        <v>6.84</v>
      </c>
      <c r="S32" s="67">
        <f t="shared" si="14"/>
        <v>28</v>
      </c>
    </row>
    <row r="33" spans="1:19" x14ac:dyDescent="0.3">
      <c r="A33" s="82" t="s">
        <v>107</v>
      </c>
      <c r="B33" s="64">
        <f>VLOOKUP($A33,'Return Data'!$B$7:$R$1700,3,0)</f>
        <v>44015</v>
      </c>
      <c r="C33" s="65">
        <f>VLOOKUP($A33,'Return Data'!$B$7:$R$1700,4,0)</f>
        <v>2032.0527</v>
      </c>
      <c r="D33" s="65">
        <f>VLOOKUP($A33,'Return Data'!$B$7:$R$1700,9,0)</f>
        <v>8.6957000000000004</v>
      </c>
      <c r="E33" s="66">
        <f t="shared" si="7"/>
        <v>25</v>
      </c>
      <c r="F33" s="65">
        <f>VLOOKUP($A33,'Return Data'!$B$7:$R$1700,10,0)</f>
        <v>17.1234</v>
      </c>
      <c r="G33" s="66">
        <f t="shared" si="8"/>
        <v>12</v>
      </c>
      <c r="H33" s="65">
        <f>VLOOKUP($A33,'Return Data'!$B$7:$R$1700,11,0)</f>
        <v>11.2707</v>
      </c>
      <c r="I33" s="66">
        <f t="shared" si="9"/>
        <v>16</v>
      </c>
      <c r="J33" s="65">
        <f>VLOOKUP($A33,'Return Data'!$B$7:$R$1700,12,0)</f>
        <v>9.5962999999999994</v>
      </c>
      <c r="K33" s="66">
        <f t="shared" si="10"/>
        <v>16</v>
      </c>
      <c r="L33" s="65">
        <f>VLOOKUP($A33,'Return Data'!$B$7:$R$1700,13,0)</f>
        <v>10.172800000000001</v>
      </c>
      <c r="M33" s="66">
        <f t="shared" si="11"/>
        <v>13</v>
      </c>
      <c r="N33" s="65">
        <f>VLOOKUP($A33,'Return Data'!$B$7:$R$1700,17,0)</f>
        <v>11.1671</v>
      </c>
      <c r="O33" s="66">
        <f t="shared" si="12"/>
        <v>8</v>
      </c>
      <c r="P33" s="65">
        <f>VLOOKUP($A33,'Return Data'!$B$7:$R$1700,14,0)</f>
        <v>7.8529</v>
      </c>
      <c r="Q33" s="66">
        <f t="shared" si="13"/>
        <v>10</v>
      </c>
      <c r="R33" s="65">
        <f>VLOOKUP($A33,'Return Data'!$B$7:$R$1700,16,0)</f>
        <v>8.7215000000000007</v>
      </c>
      <c r="S33" s="67">
        <f t="shared" si="14"/>
        <v>8</v>
      </c>
    </row>
    <row r="34" spans="1:19" x14ac:dyDescent="0.3">
      <c r="A34" s="82" t="s">
        <v>108</v>
      </c>
      <c r="B34" s="64">
        <f>VLOOKUP($A34,'Return Data'!$B$7:$R$1700,3,0)</f>
        <v>44015</v>
      </c>
      <c r="C34" s="65">
        <f>VLOOKUP($A34,'Return Data'!$B$7:$R$1700,4,0)</f>
        <v>30.603899999999999</v>
      </c>
      <c r="D34" s="65">
        <f>VLOOKUP($A34,'Return Data'!$B$7:$R$1700,9,0)</f>
        <v>15.8352</v>
      </c>
      <c r="E34" s="66">
        <f t="shared" si="7"/>
        <v>17</v>
      </c>
      <c r="F34" s="65">
        <f>VLOOKUP($A34,'Return Data'!$B$7:$R$1700,10,0)</f>
        <v>0.32400000000000001</v>
      </c>
      <c r="G34" s="66">
        <f t="shared" si="8"/>
        <v>31</v>
      </c>
      <c r="H34" s="65">
        <f>VLOOKUP($A34,'Return Data'!$B$7:$R$1700,11,0)</f>
        <v>4.6025999999999998</v>
      </c>
      <c r="I34" s="66">
        <f t="shared" si="9"/>
        <v>30</v>
      </c>
      <c r="J34" s="65">
        <f>VLOOKUP($A34,'Return Data'!$B$7:$R$1700,12,0)</f>
        <v>4.0002000000000004</v>
      </c>
      <c r="K34" s="66">
        <f t="shared" si="10"/>
        <v>28</v>
      </c>
      <c r="L34" s="65">
        <f>VLOOKUP($A34,'Return Data'!$B$7:$R$1700,13,0)</f>
        <v>4.9459999999999997</v>
      </c>
      <c r="M34" s="66">
        <f t="shared" si="11"/>
        <v>28</v>
      </c>
      <c r="N34" s="65">
        <f>VLOOKUP($A34,'Return Data'!$B$7:$R$1700,17,0)</f>
        <v>2.282</v>
      </c>
      <c r="O34" s="66">
        <f t="shared" si="12"/>
        <v>29</v>
      </c>
      <c r="P34" s="65">
        <f>VLOOKUP($A34,'Return Data'!$B$7:$R$1700,14,0)</f>
        <v>2.0082</v>
      </c>
      <c r="Q34" s="66">
        <f t="shared" si="13"/>
        <v>29</v>
      </c>
      <c r="R34" s="65">
        <f>VLOOKUP($A34,'Return Data'!$B$7:$R$1700,16,0)</f>
        <v>6.7210000000000001</v>
      </c>
      <c r="S34" s="67">
        <f t="shared" si="14"/>
        <v>29</v>
      </c>
    </row>
    <row r="35" spans="1:19" x14ac:dyDescent="0.3">
      <c r="A35" s="82" t="s">
        <v>109</v>
      </c>
      <c r="B35" s="64">
        <f>VLOOKUP($A35,'Return Data'!$B$7:$R$1700,3,0)</f>
        <v>44015</v>
      </c>
      <c r="C35" s="65">
        <f>VLOOKUP($A35,'Return Data'!$B$7:$R$1700,4,0)</f>
        <v>63.253799999999998</v>
      </c>
      <c r="D35" s="65">
        <f>VLOOKUP($A35,'Return Data'!$B$7:$R$1700,9,0)</f>
        <v>5.4038000000000004</v>
      </c>
      <c r="E35" s="66">
        <f t="shared" si="7"/>
        <v>31</v>
      </c>
      <c r="F35" s="65">
        <f>VLOOKUP($A35,'Return Data'!$B$7:$R$1700,10,0)</f>
        <v>5.8682999999999996</v>
      </c>
      <c r="G35" s="66">
        <f t="shared" si="8"/>
        <v>29</v>
      </c>
      <c r="H35" s="65">
        <f>VLOOKUP($A35,'Return Data'!$B$7:$R$1700,11,0)</f>
        <v>6.1852999999999998</v>
      </c>
      <c r="I35" s="66">
        <f t="shared" si="9"/>
        <v>29</v>
      </c>
      <c r="J35" s="65">
        <f>VLOOKUP($A35,'Return Data'!$B$7:$R$1700,12,0)</f>
        <v>6.0326000000000004</v>
      </c>
      <c r="K35" s="66">
        <f t="shared" si="10"/>
        <v>27</v>
      </c>
      <c r="L35" s="65">
        <f>VLOOKUP($A35,'Return Data'!$B$7:$R$1700,13,0)</f>
        <v>6.0361000000000002</v>
      </c>
      <c r="M35" s="66">
        <f t="shared" si="11"/>
        <v>27</v>
      </c>
      <c r="N35" s="65">
        <f>VLOOKUP($A35,'Return Data'!$B$7:$R$1700,17,0)</f>
        <v>6.9827000000000004</v>
      </c>
      <c r="O35" s="66">
        <f t="shared" si="12"/>
        <v>21</v>
      </c>
      <c r="P35" s="65">
        <f>VLOOKUP($A35,'Return Data'!$B$7:$R$1700,14,0)</f>
        <v>4.3235000000000001</v>
      </c>
      <c r="Q35" s="66">
        <f t="shared" si="13"/>
        <v>22</v>
      </c>
      <c r="R35" s="65">
        <f>VLOOKUP($A35,'Return Data'!$B$7:$R$1700,16,0)</f>
        <v>8.6918000000000006</v>
      </c>
      <c r="S35" s="67">
        <f t="shared" si="14"/>
        <v>9</v>
      </c>
    </row>
    <row r="36" spans="1:19" x14ac:dyDescent="0.3">
      <c r="A36" s="82" t="s">
        <v>110</v>
      </c>
      <c r="B36" s="64">
        <f>VLOOKUP($A36,'Return Data'!$B$7:$R$1700,3,0)</f>
        <v>44015</v>
      </c>
      <c r="C36" s="65">
        <f>VLOOKUP($A36,'Return Data'!$B$7:$R$1700,4,0)</f>
        <v>15.8127</v>
      </c>
      <c r="D36" s="65">
        <f>VLOOKUP($A36,'Return Data'!$B$7:$R$1700,9,0)</f>
        <v>7.7354000000000003</v>
      </c>
      <c r="E36" s="66">
        <f t="shared" si="7"/>
        <v>27</v>
      </c>
      <c r="F36" s="65">
        <f>VLOOKUP($A36,'Return Data'!$B$7:$R$1700,10,0)</f>
        <v>12.2439</v>
      </c>
      <c r="G36" s="66">
        <f t="shared" si="8"/>
        <v>24</v>
      </c>
      <c r="H36" s="65">
        <f>VLOOKUP($A36,'Return Data'!$B$7:$R$1700,11,0)</f>
        <v>12.7341</v>
      </c>
      <c r="I36" s="66">
        <f t="shared" si="9"/>
        <v>13</v>
      </c>
      <c r="J36" s="65">
        <f>VLOOKUP($A36,'Return Data'!$B$7:$R$1700,12,0)</f>
        <v>10.460599999999999</v>
      </c>
      <c r="K36" s="66">
        <f t="shared" si="10"/>
        <v>11</v>
      </c>
      <c r="L36" s="65">
        <f>VLOOKUP($A36,'Return Data'!$B$7:$R$1700,13,0)</f>
        <v>11.014099999999999</v>
      </c>
      <c r="M36" s="66">
        <f t="shared" si="11"/>
        <v>10</v>
      </c>
      <c r="N36" s="65">
        <f>VLOOKUP($A36,'Return Data'!$B$7:$R$1700,17,0)</f>
        <v>10.7613</v>
      </c>
      <c r="O36" s="66">
        <f t="shared" si="12"/>
        <v>13</v>
      </c>
      <c r="P36" s="65">
        <f>VLOOKUP($A36,'Return Data'!$B$7:$R$1700,14,0)</f>
        <v>7.3705999999999996</v>
      </c>
      <c r="Q36" s="66">
        <f t="shared" si="13"/>
        <v>12</v>
      </c>
      <c r="R36" s="65">
        <f>VLOOKUP($A36,'Return Data'!$B$7:$R$1700,16,0)</f>
        <v>9.3058999999999994</v>
      </c>
      <c r="S36" s="67">
        <f t="shared" si="14"/>
        <v>2</v>
      </c>
    </row>
    <row r="37" spans="1:19" x14ac:dyDescent="0.3">
      <c r="A37" s="82" t="s">
        <v>111</v>
      </c>
      <c r="B37" s="64">
        <f>VLOOKUP($A37,'Return Data'!$B$7:$R$1700,3,0)</f>
        <v>44015</v>
      </c>
      <c r="C37" s="65">
        <f>VLOOKUP($A37,'Return Data'!$B$7:$R$1700,4,0)</f>
        <v>27.046700000000001</v>
      </c>
      <c r="D37" s="65">
        <f>VLOOKUP($A37,'Return Data'!$B$7:$R$1700,9,0)</f>
        <v>9.5754000000000001</v>
      </c>
      <c r="E37" s="66">
        <f t="shared" si="7"/>
        <v>24</v>
      </c>
      <c r="F37" s="65">
        <f>VLOOKUP($A37,'Return Data'!$B$7:$R$1700,10,0)</f>
        <v>18.378599999999999</v>
      </c>
      <c r="G37" s="66">
        <f t="shared" si="8"/>
        <v>8</v>
      </c>
      <c r="H37" s="65">
        <f>VLOOKUP($A37,'Return Data'!$B$7:$R$1700,11,0)</f>
        <v>14.764099999999999</v>
      </c>
      <c r="I37" s="66">
        <f t="shared" si="9"/>
        <v>6</v>
      </c>
      <c r="J37" s="65">
        <f>VLOOKUP($A37,'Return Data'!$B$7:$R$1700,12,0)</f>
        <v>12.8377</v>
      </c>
      <c r="K37" s="66">
        <f t="shared" si="10"/>
        <v>5</v>
      </c>
      <c r="L37" s="65">
        <f>VLOOKUP($A37,'Return Data'!$B$7:$R$1700,13,0)</f>
        <v>13.088100000000001</v>
      </c>
      <c r="M37" s="66">
        <f t="shared" si="11"/>
        <v>4</v>
      </c>
      <c r="N37" s="65">
        <f>VLOOKUP($A37,'Return Data'!$B$7:$R$1700,17,0)</f>
        <v>12.5496</v>
      </c>
      <c r="O37" s="66">
        <f t="shared" si="12"/>
        <v>3</v>
      </c>
      <c r="P37" s="65">
        <f>VLOOKUP($A37,'Return Data'!$B$7:$R$1700,14,0)</f>
        <v>8.4486000000000008</v>
      </c>
      <c r="Q37" s="66">
        <f t="shared" si="13"/>
        <v>5</v>
      </c>
      <c r="R37" s="65">
        <f>VLOOKUP($A37,'Return Data'!$B$7:$R$1700,16,0)</f>
        <v>6.2225999999999999</v>
      </c>
      <c r="S37" s="67">
        <f t="shared" si="14"/>
        <v>30</v>
      </c>
    </row>
    <row r="38" spans="1:19" x14ac:dyDescent="0.3">
      <c r="A38" s="82" t="s">
        <v>112</v>
      </c>
      <c r="B38" s="64">
        <f>VLOOKUP($A38,'Return Data'!$B$7:$R$1700,3,0)</f>
        <v>44015</v>
      </c>
      <c r="C38" s="65">
        <f>VLOOKUP($A38,'Return Data'!$B$7:$R$1700,4,0)</f>
        <v>31.260200000000001</v>
      </c>
      <c r="D38" s="65">
        <f>VLOOKUP($A38,'Return Data'!$B$7:$R$1700,9,0)</f>
        <v>20.669599999999999</v>
      </c>
      <c r="E38" s="66">
        <f t="shared" si="7"/>
        <v>6</v>
      </c>
      <c r="F38" s="65">
        <f>VLOOKUP($A38,'Return Data'!$B$7:$R$1700,10,0)</f>
        <v>15.5572</v>
      </c>
      <c r="G38" s="66">
        <f t="shared" si="8"/>
        <v>13</v>
      </c>
      <c r="H38" s="65">
        <f>VLOOKUP($A38,'Return Data'!$B$7:$R$1700,11,0)</f>
        <v>12.1675</v>
      </c>
      <c r="I38" s="66">
        <f t="shared" si="9"/>
        <v>14</v>
      </c>
      <c r="J38" s="65">
        <f>VLOOKUP($A38,'Return Data'!$B$7:$R$1700,12,0)</f>
        <v>10.080299999999999</v>
      </c>
      <c r="K38" s="66">
        <f t="shared" si="10"/>
        <v>15</v>
      </c>
      <c r="L38" s="65">
        <f>VLOOKUP($A38,'Return Data'!$B$7:$R$1700,13,0)</f>
        <v>9.8465000000000007</v>
      </c>
      <c r="M38" s="66">
        <f t="shared" si="11"/>
        <v>15</v>
      </c>
      <c r="N38" s="65">
        <f>VLOOKUP($A38,'Return Data'!$B$7:$R$1700,17,0)</f>
        <v>8.89</v>
      </c>
      <c r="O38" s="66">
        <f t="shared" si="12"/>
        <v>17</v>
      </c>
      <c r="P38" s="65">
        <f>VLOOKUP($A38,'Return Data'!$B$7:$R$1700,14,0)</f>
        <v>6.1519000000000004</v>
      </c>
      <c r="Q38" s="66">
        <f t="shared" si="13"/>
        <v>19</v>
      </c>
      <c r="R38" s="65">
        <f>VLOOKUP($A38,'Return Data'!$B$7:$R$1700,16,0)</f>
        <v>7.0007999999999999</v>
      </c>
      <c r="S38" s="67">
        <f t="shared" si="14"/>
        <v>25</v>
      </c>
    </row>
    <row r="39" spans="1:19" x14ac:dyDescent="0.3">
      <c r="A39" s="82" t="s">
        <v>113</v>
      </c>
      <c r="B39" s="64">
        <f>VLOOKUP($A39,'Return Data'!$B$7:$R$1700,3,0)</f>
        <v>44015</v>
      </c>
      <c r="C39" s="65">
        <f>VLOOKUP($A39,'Return Data'!$B$7:$R$1700,4,0)</f>
        <v>18.421299999999999</v>
      </c>
      <c r="D39" s="65">
        <f>VLOOKUP($A39,'Return Data'!$B$7:$R$1700,9,0)</f>
        <v>17.791799999999999</v>
      </c>
      <c r="E39" s="66">
        <f t="shared" si="7"/>
        <v>11</v>
      </c>
      <c r="F39" s="65">
        <f>VLOOKUP($A39,'Return Data'!$B$7:$R$1700,10,0)</f>
        <v>18.328700000000001</v>
      </c>
      <c r="G39" s="66">
        <f t="shared" si="8"/>
        <v>9</v>
      </c>
      <c r="H39" s="65">
        <f>VLOOKUP($A39,'Return Data'!$B$7:$R$1700,11,0)</f>
        <v>14.6769</v>
      </c>
      <c r="I39" s="66">
        <f t="shared" si="9"/>
        <v>7</v>
      </c>
      <c r="J39" s="65">
        <f>VLOOKUP($A39,'Return Data'!$B$7:$R$1700,12,0)</f>
        <v>12.1195</v>
      </c>
      <c r="K39" s="66">
        <f t="shared" si="10"/>
        <v>6</v>
      </c>
      <c r="L39" s="65">
        <f>VLOOKUP($A39,'Return Data'!$B$7:$R$1700,13,0)</f>
        <v>11.8932</v>
      </c>
      <c r="M39" s="66">
        <f t="shared" si="11"/>
        <v>7</v>
      </c>
      <c r="N39" s="65">
        <f>VLOOKUP($A39,'Return Data'!$B$7:$R$1700,17,0)</f>
        <v>11.121</v>
      </c>
      <c r="O39" s="66">
        <f t="shared" si="12"/>
        <v>9</v>
      </c>
      <c r="P39" s="65">
        <f>VLOOKUP($A39,'Return Data'!$B$7:$R$1700,14,0)</f>
        <v>7.4044999999999996</v>
      </c>
      <c r="Q39" s="66">
        <f t="shared" si="13"/>
        <v>11</v>
      </c>
      <c r="R39" s="65">
        <f>VLOOKUP($A39,'Return Data'!$B$7:$R$1700,16,0)</f>
        <v>7.5515999999999996</v>
      </c>
      <c r="S39" s="67">
        <f t="shared" si="14"/>
        <v>20</v>
      </c>
    </row>
    <row r="40" spans="1:19" x14ac:dyDescent="0.3">
      <c r="A40" s="82" t="s">
        <v>367</v>
      </c>
      <c r="B40" s="64">
        <f>VLOOKUP($A40,'Return Data'!$B$7:$R$1700,3,0)</f>
        <v>44015</v>
      </c>
      <c r="C40" s="65">
        <f>VLOOKUP($A40,'Return Data'!$B$7:$R$1700,4,0)</f>
        <v>0.36880000000000002</v>
      </c>
      <c r="D40" s="65">
        <f>VLOOKUP($A40,'Return Data'!$B$7:$R$1700,9,0)</f>
        <v>8.6382999999999992</v>
      </c>
      <c r="E40" s="66">
        <f t="shared" si="7"/>
        <v>26</v>
      </c>
      <c r="F40" s="65">
        <f>VLOOKUP($A40,'Return Data'!$B$7:$R$1700,10,0)</f>
        <v>8.7798999999999996</v>
      </c>
      <c r="G40" s="66">
        <f t="shared" si="8"/>
        <v>27</v>
      </c>
      <c r="H40" s="65"/>
      <c r="I40" s="66"/>
      <c r="J40" s="65"/>
      <c r="K40" s="66"/>
      <c r="L40" s="65"/>
      <c r="M40" s="66"/>
      <c r="N40" s="65"/>
      <c r="O40" s="66"/>
      <c r="P40" s="65"/>
      <c r="Q40" s="66"/>
      <c r="R40" s="65">
        <f>VLOOKUP($A40,'Return Data'!$B$7:$R$1700,16,0)</f>
        <v>8.8062000000000005</v>
      </c>
      <c r="S40" s="67">
        <f t="shared" si="14"/>
        <v>5</v>
      </c>
    </row>
    <row r="41" spans="1:19" x14ac:dyDescent="0.3">
      <c r="A41" s="82" t="s">
        <v>114</v>
      </c>
      <c r="B41" s="64">
        <f>VLOOKUP($A41,'Return Data'!$B$7:$R$1700,3,0)</f>
        <v>44015</v>
      </c>
      <c r="C41" s="65">
        <f>VLOOKUP($A41,'Return Data'!$B$7:$R$1700,4,0)</f>
        <v>20.717199999999998</v>
      </c>
      <c r="D41" s="65">
        <f>VLOOKUP($A41,'Return Data'!$B$7:$R$1700,9,0)</f>
        <v>19.384499999999999</v>
      </c>
      <c r="E41" s="66">
        <f t="shared" si="7"/>
        <v>7</v>
      </c>
      <c r="F41" s="65">
        <f>VLOOKUP($A41,'Return Data'!$B$7:$R$1700,10,0)</f>
        <v>23.053100000000001</v>
      </c>
      <c r="G41" s="66">
        <f t="shared" si="8"/>
        <v>2</v>
      </c>
      <c r="H41" s="65">
        <f>VLOOKUP($A41,'Return Data'!$B$7:$R$1700,11,0)</f>
        <v>7.5330000000000004</v>
      </c>
      <c r="I41" s="66">
        <f t="shared" si="9"/>
        <v>26</v>
      </c>
      <c r="J41" s="65">
        <f>VLOOKUP($A41,'Return Data'!$B$7:$R$1700,12,0)</f>
        <v>6.3124000000000002</v>
      </c>
      <c r="K41" s="66">
        <f t="shared" si="10"/>
        <v>25</v>
      </c>
      <c r="L41" s="65">
        <f>VLOOKUP($A41,'Return Data'!$B$7:$R$1700,13,0)</f>
        <v>6.3827999999999996</v>
      </c>
      <c r="M41" s="66">
        <f t="shared" si="11"/>
        <v>26</v>
      </c>
      <c r="N41" s="65">
        <f>VLOOKUP($A41,'Return Data'!$B$7:$R$1700,17,0)</f>
        <v>1.6249</v>
      </c>
      <c r="O41" s="66">
        <f t="shared" si="12"/>
        <v>30</v>
      </c>
      <c r="P41" s="65">
        <f>VLOOKUP($A41,'Return Data'!$B$7:$R$1700,14,0)</f>
        <v>1.7533000000000001</v>
      </c>
      <c r="Q41" s="66">
        <f t="shared" si="13"/>
        <v>30</v>
      </c>
      <c r="R41" s="65">
        <f>VLOOKUP($A41,'Return Data'!$B$7:$R$1700,16,0)</f>
        <v>7.5278</v>
      </c>
      <c r="S41" s="67">
        <f t="shared" si="14"/>
        <v>21</v>
      </c>
    </row>
    <row r="42" spans="1:19" x14ac:dyDescent="0.3">
      <c r="A42" s="83"/>
      <c r="B42" s="84"/>
      <c r="C42" s="84"/>
      <c r="D42" s="85"/>
      <c r="E42" s="84"/>
      <c r="F42" s="85"/>
      <c r="G42" s="84"/>
      <c r="H42" s="85"/>
      <c r="I42" s="84"/>
      <c r="J42" s="85"/>
      <c r="K42" s="84"/>
      <c r="L42" s="85"/>
      <c r="M42" s="84"/>
      <c r="N42" s="85"/>
      <c r="O42" s="84"/>
      <c r="P42" s="85"/>
      <c r="Q42" s="84"/>
      <c r="R42" s="85"/>
      <c r="S42" s="86"/>
    </row>
    <row r="43" spans="1:19" x14ac:dyDescent="0.3">
      <c r="A43" s="87" t="s">
        <v>27</v>
      </c>
      <c r="B43" s="88"/>
      <c r="C43" s="88"/>
      <c r="D43" s="89">
        <f>AVERAGE(D8:D41)</f>
        <v>14.206076470588238</v>
      </c>
      <c r="E43" s="88"/>
      <c r="F43" s="89">
        <f>AVERAGE(F8:F41)</f>
        <v>12.314361764705883</v>
      </c>
      <c r="G43" s="88"/>
      <c r="H43" s="89">
        <f>AVERAGE(H8:H41)</f>
        <v>7.3335151515151509</v>
      </c>
      <c r="I43" s="88"/>
      <c r="J43" s="89">
        <f>AVERAGE(J8:J41)</f>
        <v>8.7393129032258088</v>
      </c>
      <c r="K43" s="88"/>
      <c r="L43" s="89">
        <f>AVERAGE(L8:L41)</f>
        <v>9.1969225806451576</v>
      </c>
      <c r="M43" s="88"/>
      <c r="N43" s="89">
        <f>AVERAGE(N8:N41)</f>
        <v>8.6876899999999999</v>
      </c>
      <c r="O43" s="88"/>
      <c r="P43" s="89">
        <f>AVERAGE(P8:P41)</f>
        <v>6.1755699999999996</v>
      </c>
      <c r="Q43" s="88"/>
      <c r="R43" s="89">
        <f>AVERAGE(R8:R41)</f>
        <v>5.1057970588235309</v>
      </c>
      <c r="S43" s="90"/>
    </row>
    <row r="44" spans="1:19" x14ac:dyDescent="0.3">
      <c r="A44" s="87" t="s">
        <v>28</v>
      </c>
      <c r="B44" s="88"/>
      <c r="C44" s="88"/>
      <c r="D44" s="89">
        <f>MIN(D8:D41)</f>
        <v>0</v>
      </c>
      <c r="E44" s="88"/>
      <c r="F44" s="89">
        <f>MIN(F8:F41)</f>
        <v>-16.613099999999999</v>
      </c>
      <c r="G44" s="88"/>
      <c r="H44" s="89">
        <f>MIN(H8:H41)</f>
        <v>-49.508899999999997</v>
      </c>
      <c r="I44" s="88"/>
      <c r="J44" s="89">
        <f>MIN(J8:J41)</f>
        <v>-4.0233999999999996</v>
      </c>
      <c r="K44" s="88"/>
      <c r="L44" s="89">
        <f>MIN(L8:L41)</f>
        <v>-1.3408</v>
      </c>
      <c r="M44" s="88"/>
      <c r="N44" s="89">
        <f>MIN(N8:N41)</f>
        <v>1.6249</v>
      </c>
      <c r="O44" s="88"/>
      <c r="P44" s="89">
        <f>MIN(P8:P41)</f>
        <v>1.7533000000000001</v>
      </c>
      <c r="Q44" s="88"/>
      <c r="R44" s="89">
        <f>MIN(R8:R41)</f>
        <v>-39.5334</v>
      </c>
      <c r="S44" s="90"/>
    </row>
    <row r="45" spans="1:19" ht="15" thickBot="1" x14ac:dyDescent="0.35">
      <c r="A45" s="91" t="s">
        <v>29</v>
      </c>
      <c r="B45" s="92"/>
      <c r="C45" s="92"/>
      <c r="D45" s="93">
        <f>MAX(D8:D41)</f>
        <v>30.879799999999999</v>
      </c>
      <c r="E45" s="92"/>
      <c r="F45" s="93">
        <f>MAX(F8:F41)</f>
        <v>23.628499999999999</v>
      </c>
      <c r="G45" s="92"/>
      <c r="H45" s="93">
        <f>MAX(H8:H41)</f>
        <v>17.832100000000001</v>
      </c>
      <c r="I45" s="92"/>
      <c r="J45" s="93">
        <f>MAX(J8:J41)</f>
        <v>14.3446</v>
      </c>
      <c r="K45" s="92"/>
      <c r="L45" s="93">
        <f>MAX(L8:L41)</f>
        <v>16.468499999999999</v>
      </c>
      <c r="M45" s="92"/>
      <c r="N45" s="93">
        <f>MAX(N8:N41)</f>
        <v>13.53</v>
      </c>
      <c r="O45" s="92"/>
      <c r="P45" s="93">
        <f>MAX(P8:P41)</f>
        <v>9.2556999999999992</v>
      </c>
      <c r="Q45" s="92"/>
      <c r="R45" s="93">
        <f>MAX(R8:R41)</f>
        <v>9.8551000000000002</v>
      </c>
      <c r="S45" s="94"/>
    </row>
    <row r="46" spans="1:19" x14ac:dyDescent="0.3">
      <c r="A46" s="112" t="s">
        <v>434</v>
      </c>
    </row>
    <row r="47" spans="1:19" x14ac:dyDescent="0.3">
      <c r="A47" s="14" t="s">
        <v>340</v>
      </c>
    </row>
  </sheetData>
  <sheetProtection algorithmName="SHA-512" hashValue="YpbQgRf0OAUjR9QME5y2nUkYz77UK65OX6STUNEOrfusVKAwOUEh6GQUAWwuQnMBawJtwHCH4OBvspB1AxWQ4Q==" saltValue="SfcWJgmGBbSmef2V/MTio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1675</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1373</v>
      </c>
      <c r="B8" s="64">
        <f>VLOOKUP($A8,'Return Data'!$B$7:$R$1700,3,0)</f>
        <v>44017</v>
      </c>
      <c r="C8" s="65">
        <f>VLOOKUP($A8,'Return Data'!$B$7:$R$1700,4,0)</f>
        <v>1088.4676999999999</v>
      </c>
      <c r="D8" s="65">
        <f>VLOOKUP($A8,'Return Data'!$B$7:$R$1700,5,0)</f>
        <v>3.0752999999999999</v>
      </c>
      <c r="E8" s="66">
        <f t="shared" ref="E8:E37" si="0">RANK(D8,D$8:D$37,0)</f>
        <v>13</v>
      </c>
      <c r="F8" s="65">
        <f>VLOOKUP($A8,'Return Data'!$B$7:$R$1700,6,0)</f>
        <v>3.0634999999999999</v>
      </c>
      <c r="G8" s="66">
        <f t="shared" ref="G8:G37" si="1">RANK(F8,F$8:F$37,0)</f>
        <v>12</v>
      </c>
      <c r="H8" s="65">
        <f>VLOOKUP($A8,'Return Data'!$B$7:$R$1700,7,0)</f>
        <v>3.0489999999999999</v>
      </c>
      <c r="I8" s="66">
        <f t="shared" ref="I8:I37" si="2">RANK(H8,H$8:H$37,0)</f>
        <v>7</v>
      </c>
      <c r="J8" s="65">
        <f>VLOOKUP($A8,'Return Data'!$B$7:$R$1700,8,0)</f>
        <v>2.8477000000000001</v>
      </c>
      <c r="K8" s="66">
        <f t="shared" ref="K8:K37" si="3">RANK(J8,J$8:J$37,0)</f>
        <v>13</v>
      </c>
      <c r="L8" s="65">
        <f>VLOOKUP($A8,'Return Data'!$B$7:$R$1700,9,0)</f>
        <v>2.9197000000000002</v>
      </c>
      <c r="M8" s="66">
        <f t="shared" ref="M8:M37" si="4">RANK(L8,L$8:L$37,0)</f>
        <v>13</v>
      </c>
      <c r="N8" s="65">
        <f>VLOOKUP($A8,'Return Data'!$B$7:$R$1700,10,0)</f>
        <v>2.9668999999999999</v>
      </c>
      <c r="O8" s="66">
        <f t="shared" ref="O8:O37" si="5">RANK(N8,N$8:N$37,0)</f>
        <v>18</v>
      </c>
      <c r="P8" s="65">
        <f>VLOOKUP($A8,'Return Data'!$B$7:$R$1700,11,0)</f>
        <v>3.6711999999999998</v>
      </c>
      <c r="Q8" s="66">
        <f>RANK(P8,P$8:P$37,0)</f>
        <v>16</v>
      </c>
      <c r="R8" s="65">
        <f>VLOOKUP($A8,'Return Data'!$B$7:$R$1700,12,0)</f>
        <v>4.0717999999999996</v>
      </c>
      <c r="S8" s="66">
        <f>RANK(R8,R$8:R$37,0)</f>
        <v>15</v>
      </c>
      <c r="T8" s="65">
        <f>VLOOKUP($A8,'Return Data'!$B$7:$R$1700,13,0)</f>
        <v>4.4409999999999998</v>
      </c>
      <c r="U8" s="66">
        <f>RANK(T8,T$8:T$37,0)</f>
        <v>11</v>
      </c>
      <c r="V8" s="65"/>
      <c r="W8" s="66"/>
      <c r="X8" s="65"/>
      <c r="Y8" s="66"/>
      <c r="Z8" s="65">
        <f>VLOOKUP($A8,'Return Data'!$B$7:$R$1700,16,0)</f>
        <v>5.1858000000000004</v>
      </c>
      <c r="AA8" s="67">
        <f t="shared" ref="AA8:AA37" si="6">RANK(Z8,Z$8:Z$37,0)</f>
        <v>6</v>
      </c>
    </row>
    <row r="9" spans="1:27" x14ac:dyDescent="0.3">
      <c r="A9" s="63" t="s">
        <v>1375</v>
      </c>
      <c r="B9" s="64">
        <f>VLOOKUP($A9,'Return Data'!$B$7:$R$1700,3,0)</f>
        <v>44017</v>
      </c>
      <c r="C9" s="65">
        <f>VLOOKUP($A9,'Return Data'!$B$7:$R$1700,4,0)</f>
        <v>1063.8311000000001</v>
      </c>
      <c r="D9" s="65">
        <f>VLOOKUP($A9,'Return Data'!$B$7:$R$1700,5,0)</f>
        <v>3.0743999999999998</v>
      </c>
      <c r="E9" s="66">
        <f t="shared" si="0"/>
        <v>14</v>
      </c>
      <c r="F9" s="65">
        <f>VLOOKUP($A9,'Return Data'!$B$7:$R$1700,6,0)</f>
        <v>3.0531999999999999</v>
      </c>
      <c r="G9" s="66">
        <f t="shared" si="1"/>
        <v>13</v>
      </c>
      <c r="H9" s="65">
        <f>VLOOKUP($A9,'Return Data'!$B$7:$R$1700,7,0)</f>
        <v>3.0072999999999999</v>
      </c>
      <c r="I9" s="66">
        <f t="shared" si="2"/>
        <v>15</v>
      </c>
      <c r="J9" s="65">
        <f>VLOOKUP($A9,'Return Data'!$B$7:$R$1700,8,0)</f>
        <v>2.9222999999999999</v>
      </c>
      <c r="K9" s="66">
        <f t="shared" si="3"/>
        <v>7</v>
      </c>
      <c r="L9" s="65">
        <f>VLOOKUP($A9,'Return Data'!$B$7:$R$1700,9,0)</f>
        <v>2.9607000000000001</v>
      </c>
      <c r="M9" s="66">
        <f t="shared" si="4"/>
        <v>9</v>
      </c>
      <c r="N9" s="65">
        <f>VLOOKUP($A9,'Return Data'!$B$7:$R$1700,10,0)</f>
        <v>3.0636999999999999</v>
      </c>
      <c r="O9" s="66">
        <f t="shared" si="5"/>
        <v>11</v>
      </c>
      <c r="P9" s="65">
        <f>VLOOKUP($A9,'Return Data'!$B$7:$R$1700,11,0)</f>
        <v>3.6945000000000001</v>
      </c>
      <c r="Q9" s="66">
        <f>RANK(P9,P$8:P$37,0)</f>
        <v>14</v>
      </c>
      <c r="R9" s="65">
        <f>VLOOKUP($A9,'Return Data'!$B$7:$R$1700,12,0)</f>
        <v>4.0873999999999997</v>
      </c>
      <c r="S9" s="66">
        <f>RANK(R9,R$8:R$37,0)</f>
        <v>13</v>
      </c>
      <c r="T9" s="65">
        <f>VLOOKUP($A9,'Return Data'!$B$7:$R$1700,13,0)</f>
        <v>4.4463999999999997</v>
      </c>
      <c r="U9" s="66">
        <f>RANK(T9,T$8:T$37,0)</f>
        <v>9</v>
      </c>
      <c r="V9" s="65"/>
      <c r="W9" s="66"/>
      <c r="X9" s="65"/>
      <c r="Y9" s="66"/>
      <c r="Z9" s="65">
        <f>VLOOKUP($A9,'Return Data'!$B$7:$R$1700,16,0)</f>
        <v>4.8383000000000003</v>
      </c>
      <c r="AA9" s="67">
        <f t="shared" si="6"/>
        <v>12</v>
      </c>
    </row>
    <row r="10" spans="1:27" x14ac:dyDescent="0.3">
      <c r="A10" s="63" t="s">
        <v>1377</v>
      </c>
      <c r="B10" s="64">
        <f>VLOOKUP($A10,'Return Data'!$B$7:$R$1700,3,0)</f>
        <v>44017</v>
      </c>
      <c r="C10" s="65">
        <f>VLOOKUP($A10,'Return Data'!$B$7:$R$1700,4,0)</f>
        <v>1056.8964000000001</v>
      </c>
      <c r="D10" s="65">
        <f>VLOOKUP($A10,'Return Data'!$B$7:$R$1700,5,0)</f>
        <v>2.9529999999999998</v>
      </c>
      <c r="E10" s="66">
        <f t="shared" si="0"/>
        <v>27</v>
      </c>
      <c r="F10" s="65">
        <f>VLOOKUP($A10,'Return Data'!$B$7:$R$1700,6,0)</f>
        <v>2.9396</v>
      </c>
      <c r="G10" s="66">
        <f t="shared" si="1"/>
        <v>27</v>
      </c>
      <c r="H10" s="65">
        <f>VLOOKUP($A10,'Return Data'!$B$7:$R$1700,7,0)</f>
        <v>2.907</v>
      </c>
      <c r="I10" s="66">
        <f t="shared" si="2"/>
        <v>25</v>
      </c>
      <c r="J10" s="65">
        <f>VLOOKUP($A10,'Return Data'!$B$7:$R$1700,8,0)</f>
        <v>2.8117000000000001</v>
      </c>
      <c r="K10" s="66">
        <f t="shared" si="3"/>
        <v>18</v>
      </c>
      <c r="L10" s="65">
        <f>VLOOKUP($A10,'Return Data'!$B$7:$R$1700,9,0)</f>
        <v>2.9346000000000001</v>
      </c>
      <c r="M10" s="66">
        <f t="shared" si="4"/>
        <v>10</v>
      </c>
      <c r="N10" s="65">
        <f>VLOOKUP($A10,'Return Data'!$B$7:$R$1700,10,0)</f>
        <v>3.0817000000000001</v>
      </c>
      <c r="O10" s="66">
        <f t="shared" si="5"/>
        <v>10</v>
      </c>
      <c r="P10" s="65">
        <f>VLOOKUP($A10,'Return Data'!$B$7:$R$1700,11,0)</f>
        <v>3.766</v>
      </c>
      <c r="Q10" s="66">
        <f>RANK(P10,P$8:P$37,0)</f>
        <v>6</v>
      </c>
      <c r="R10" s="65">
        <f>VLOOKUP($A10,'Return Data'!$B$7:$R$1700,12,0)</f>
        <v>4.1440000000000001</v>
      </c>
      <c r="S10" s="66">
        <f>RANK(R10,R$8:R$37,0)</f>
        <v>6</v>
      </c>
      <c r="T10" s="65">
        <f>VLOOKUP($A10,'Return Data'!$B$7:$R$1700,13,0)</f>
        <v>4.4843999999999999</v>
      </c>
      <c r="U10" s="66">
        <f>RANK(T10,T$8:T$37,0)</f>
        <v>4</v>
      </c>
      <c r="V10" s="65"/>
      <c r="W10" s="66"/>
      <c r="X10" s="65"/>
      <c r="Y10" s="66"/>
      <c r="Z10" s="65">
        <f>VLOOKUP($A10,'Return Data'!$B$7:$R$1700,16,0)</f>
        <v>4.7154999999999996</v>
      </c>
      <c r="AA10" s="67">
        <f t="shared" si="6"/>
        <v>15</v>
      </c>
    </row>
    <row r="11" spans="1:27" x14ac:dyDescent="0.3">
      <c r="A11" s="63" t="s">
        <v>1379</v>
      </c>
      <c r="B11" s="64">
        <f>VLOOKUP($A11,'Return Data'!$B$7:$R$1700,3,0)</f>
        <v>44017</v>
      </c>
      <c r="C11" s="65">
        <f>VLOOKUP($A11,'Return Data'!$B$7:$R$1700,4,0)</f>
        <v>1059.2775999999999</v>
      </c>
      <c r="D11" s="65">
        <f>VLOOKUP($A11,'Return Data'!$B$7:$R$1700,5,0)</f>
        <v>3.0240999999999998</v>
      </c>
      <c r="E11" s="66">
        <f t="shared" si="0"/>
        <v>17</v>
      </c>
      <c r="F11" s="65">
        <f>VLOOKUP($A11,'Return Data'!$B$7:$R$1700,6,0)</f>
        <v>3.0238</v>
      </c>
      <c r="G11" s="66">
        <f t="shared" si="1"/>
        <v>17</v>
      </c>
      <c r="H11" s="65">
        <f>VLOOKUP($A11,'Return Data'!$B$7:$R$1700,7,0)</f>
        <v>2.9788000000000001</v>
      </c>
      <c r="I11" s="66">
        <f t="shared" si="2"/>
        <v>20</v>
      </c>
      <c r="J11" s="65">
        <f>VLOOKUP($A11,'Return Data'!$B$7:$R$1700,8,0)</f>
        <v>2.8957000000000002</v>
      </c>
      <c r="K11" s="66">
        <f t="shared" si="3"/>
        <v>11</v>
      </c>
      <c r="L11" s="65">
        <f>VLOOKUP($A11,'Return Data'!$B$7:$R$1700,9,0)</f>
        <v>2.9201000000000001</v>
      </c>
      <c r="M11" s="66">
        <f t="shared" si="4"/>
        <v>12</v>
      </c>
      <c r="N11" s="65">
        <f>VLOOKUP($A11,'Return Data'!$B$7:$R$1700,10,0)</f>
        <v>3.0838999999999999</v>
      </c>
      <c r="O11" s="66">
        <f t="shared" si="5"/>
        <v>8</v>
      </c>
      <c r="P11" s="65">
        <f>VLOOKUP($A11,'Return Data'!$B$7:$R$1700,11,0)</f>
        <v>3.7462</v>
      </c>
      <c r="Q11" s="66">
        <f>RANK(P11,P$8:P$37,0)</f>
        <v>8</v>
      </c>
      <c r="R11" s="65">
        <f>VLOOKUP($A11,'Return Data'!$B$7:$R$1700,12,0)</f>
        <v>4.1264000000000003</v>
      </c>
      <c r="S11" s="66">
        <f>RANK(R11,R$8:R$37,0)</f>
        <v>8</v>
      </c>
      <c r="T11" s="65">
        <f>VLOOKUP($A11,'Return Data'!$B$7:$R$1700,13,0)</f>
        <v>4.4778000000000002</v>
      </c>
      <c r="U11" s="66">
        <f>RANK(T11,T$8:T$37,0)</f>
        <v>5</v>
      </c>
      <c r="V11" s="65"/>
      <c r="W11" s="66"/>
      <c r="X11" s="65"/>
      <c r="Y11" s="66"/>
      <c r="Z11" s="65">
        <f>VLOOKUP($A11,'Return Data'!$B$7:$R$1700,16,0)</f>
        <v>4.7632000000000003</v>
      </c>
      <c r="AA11" s="67">
        <f t="shared" si="6"/>
        <v>14</v>
      </c>
    </row>
    <row r="12" spans="1:27" x14ac:dyDescent="0.3">
      <c r="A12" s="63" t="s">
        <v>1381</v>
      </c>
      <c r="B12" s="64">
        <f>VLOOKUP($A12,'Return Data'!$B$7:$R$1700,3,0)</f>
        <v>44017</v>
      </c>
      <c r="C12" s="65">
        <f>VLOOKUP($A12,'Return Data'!$B$7:$R$1700,4,0)</f>
        <v>1017.1431</v>
      </c>
      <c r="D12" s="65">
        <f>VLOOKUP($A12,'Return Data'!$B$7:$R$1700,5,0)</f>
        <v>3.1545000000000001</v>
      </c>
      <c r="E12" s="66">
        <f t="shared" si="0"/>
        <v>1</v>
      </c>
      <c r="F12" s="65">
        <f>VLOOKUP($A12,'Return Data'!$B$7:$R$1700,6,0)</f>
        <v>3.1539000000000001</v>
      </c>
      <c r="G12" s="66">
        <f t="shared" si="1"/>
        <v>1</v>
      </c>
      <c r="H12" s="65">
        <f>VLOOKUP($A12,'Return Data'!$B$7:$R$1700,7,0)</f>
        <v>3.07</v>
      </c>
      <c r="I12" s="66">
        <f t="shared" si="2"/>
        <v>4</v>
      </c>
      <c r="J12" s="65">
        <f>VLOOKUP($A12,'Return Data'!$B$7:$R$1700,8,0)</f>
        <v>3.0055000000000001</v>
      </c>
      <c r="K12" s="66">
        <f t="shared" si="3"/>
        <v>2</v>
      </c>
      <c r="L12" s="65">
        <f>VLOOKUP($A12,'Return Data'!$B$7:$R$1700,9,0)</f>
        <v>3.0670999999999999</v>
      </c>
      <c r="M12" s="66">
        <f t="shared" si="4"/>
        <v>1</v>
      </c>
      <c r="N12" s="65">
        <f>VLOOKUP($A12,'Return Data'!$B$7:$R$1700,10,0)</f>
        <v>3.4283000000000001</v>
      </c>
      <c r="O12" s="66">
        <f t="shared" si="5"/>
        <v>1</v>
      </c>
      <c r="P12" s="65"/>
      <c r="Q12" s="66"/>
      <c r="R12" s="65"/>
      <c r="S12" s="66"/>
      <c r="T12" s="65"/>
      <c r="U12" s="66"/>
      <c r="V12" s="65"/>
      <c r="W12" s="66"/>
      <c r="X12" s="65"/>
      <c r="Y12" s="66"/>
      <c r="Z12" s="65">
        <f>VLOOKUP($A12,'Return Data'!$B$7:$R$1700,16,0)</f>
        <v>3.9055</v>
      </c>
      <c r="AA12" s="67">
        <f t="shared" si="6"/>
        <v>28</v>
      </c>
    </row>
    <row r="13" spans="1:27" x14ac:dyDescent="0.3">
      <c r="A13" s="63" t="s">
        <v>1383</v>
      </c>
      <c r="B13" s="64">
        <f>VLOOKUP($A13,'Return Data'!$B$7:$R$1700,3,0)</f>
        <v>44017</v>
      </c>
      <c r="C13" s="65">
        <f>VLOOKUP($A13,'Return Data'!$B$7:$R$1700,4,0)</f>
        <v>1042.373</v>
      </c>
      <c r="D13" s="65">
        <f>VLOOKUP($A13,'Return Data'!$B$7:$R$1700,5,0)</f>
        <v>3.0257000000000001</v>
      </c>
      <c r="E13" s="66">
        <f t="shared" si="0"/>
        <v>16</v>
      </c>
      <c r="F13" s="65">
        <f>VLOOKUP($A13,'Return Data'!$B$7:$R$1700,6,0)</f>
        <v>3.0261999999999998</v>
      </c>
      <c r="G13" s="66">
        <f t="shared" si="1"/>
        <v>16</v>
      </c>
      <c r="H13" s="65">
        <f>VLOOKUP($A13,'Return Data'!$B$7:$R$1700,7,0)</f>
        <v>3.1434000000000002</v>
      </c>
      <c r="I13" s="66">
        <f t="shared" si="2"/>
        <v>1</v>
      </c>
      <c r="J13" s="65">
        <f>VLOOKUP($A13,'Return Data'!$B$7:$R$1700,8,0)</f>
        <v>3.0348999999999999</v>
      </c>
      <c r="K13" s="66">
        <f t="shared" si="3"/>
        <v>1</v>
      </c>
      <c r="L13" s="65">
        <f>VLOOKUP($A13,'Return Data'!$B$7:$R$1700,9,0)</f>
        <v>2.9937</v>
      </c>
      <c r="M13" s="66">
        <f t="shared" si="4"/>
        <v>5</v>
      </c>
      <c r="N13" s="65">
        <f>VLOOKUP($A13,'Return Data'!$B$7:$R$1700,10,0)</f>
        <v>3.157</v>
      </c>
      <c r="O13" s="66">
        <f t="shared" si="5"/>
        <v>6</v>
      </c>
      <c r="P13" s="65">
        <f>VLOOKUP($A13,'Return Data'!$B$7:$R$1700,11,0)</f>
        <v>3.8052999999999999</v>
      </c>
      <c r="Q13" s="66">
        <f t="shared" ref="Q13:Q21" si="7">RANK(P13,P$8:P$37,0)</f>
        <v>5</v>
      </c>
      <c r="R13" s="65">
        <f>VLOOKUP($A13,'Return Data'!$B$7:$R$1700,12,0)</f>
        <v>4.1616</v>
      </c>
      <c r="S13" s="66">
        <f t="shared" ref="S13:S21" si="8">RANK(R13,R$8:R$37,0)</f>
        <v>5</v>
      </c>
      <c r="T13" s="65"/>
      <c r="U13" s="66"/>
      <c r="V13" s="65"/>
      <c r="W13" s="66"/>
      <c r="X13" s="65"/>
      <c r="Y13" s="66"/>
      <c r="Z13" s="65">
        <f>VLOOKUP($A13,'Return Data'!$B$7:$R$1700,16,0)</f>
        <v>4.4443000000000001</v>
      </c>
      <c r="AA13" s="67">
        <f t="shared" si="6"/>
        <v>22</v>
      </c>
    </row>
    <row r="14" spans="1:27" x14ac:dyDescent="0.3">
      <c r="A14" s="63" t="s">
        <v>1385</v>
      </c>
      <c r="B14" s="64">
        <f>VLOOKUP($A14,'Return Data'!$B$7:$R$1700,3,0)</f>
        <v>44017</v>
      </c>
      <c r="C14" s="65">
        <f>VLOOKUP($A14,'Return Data'!$B$7:$R$1700,4,0)</f>
        <v>1077.7940000000001</v>
      </c>
      <c r="D14" s="65">
        <f>VLOOKUP($A14,'Return Data'!$B$7:$R$1700,5,0)</f>
        <v>3.1482999999999999</v>
      </c>
      <c r="E14" s="66">
        <f t="shared" si="0"/>
        <v>3</v>
      </c>
      <c r="F14" s="65">
        <f>VLOOKUP($A14,'Return Data'!$B$7:$R$1700,6,0)</f>
        <v>3.1187</v>
      </c>
      <c r="G14" s="66">
        <f t="shared" si="1"/>
        <v>7</v>
      </c>
      <c r="H14" s="65">
        <f>VLOOKUP($A14,'Return Data'!$B$7:$R$1700,7,0)</f>
        <v>3.0448</v>
      </c>
      <c r="I14" s="66">
        <f t="shared" si="2"/>
        <v>9</v>
      </c>
      <c r="J14" s="65">
        <f>VLOOKUP($A14,'Return Data'!$B$7:$R$1700,8,0)</f>
        <v>2.9499</v>
      </c>
      <c r="K14" s="66">
        <f t="shared" si="3"/>
        <v>5</v>
      </c>
      <c r="L14" s="65">
        <f>VLOOKUP($A14,'Return Data'!$B$7:$R$1700,9,0)</f>
        <v>2.9893000000000001</v>
      </c>
      <c r="M14" s="66">
        <f t="shared" si="4"/>
        <v>6</v>
      </c>
      <c r="N14" s="65">
        <f>VLOOKUP($A14,'Return Data'!$B$7:$R$1700,10,0)</f>
        <v>3.2652999999999999</v>
      </c>
      <c r="O14" s="66">
        <f t="shared" si="5"/>
        <v>3</v>
      </c>
      <c r="P14" s="65">
        <f>VLOOKUP($A14,'Return Data'!$B$7:$R$1700,11,0)</f>
        <v>3.9209000000000001</v>
      </c>
      <c r="Q14" s="66">
        <f t="shared" si="7"/>
        <v>3</v>
      </c>
      <c r="R14" s="65">
        <f>VLOOKUP($A14,'Return Data'!$B$7:$R$1700,12,0)</f>
        <v>4.2671999999999999</v>
      </c>
      <c r="S14" s="66">
        <f t="shared" si="8"/>
        <v>3</v>
      </c>
      <c r="T14" s="65">
        <f>VLOOKUP($A14,'Return Data'!$B$7:$R$1700,13,0)</f>
        <v>4.6002000000000001</v>
      </c>
      <c r="U14" s="66">
        <f>RANK(T14,T$8:T$37,0)</f>
        <v>1</v>
      </c>
      <c r="V14" s="65"/>
      <c r="W14" s="66"/>
      <c r="X14" s="65"/>
      <c r="Y14" s="66"/>
      <c r="Z14" s="65">
        <f>VLOOKUP($A14,'Return Data'!$B$7:$R$1700,16,0)</f>
        <v>5.1521999999999997</v>
      </c>
      <c r="AA14" s="67">
        <f t="shared" si="6"/>
        <v>7</v>
      </c>
    </row>
    <row r="15" spans="1:27" x14ac:dyDescent="0.3">
      <c r="A15" s="63" t="s">
        <v>1387</v>
      </c>
      <c r="B15" s="64">
        <f>VLOOKUP($A15,'Return Data'!$B$7:$R$1700,3,0)</f>
        <v>44017</v>
      </c>
      <c r="C15" s="65">
        <f>VLOOKUP($A15,'Return Data'!$B$7:$R$1700,4,0)</f>
        <v>1043.6297999999999</v>
      </c>
      <c r="D15" s="65">
        <f>VLOOKUP($A15,'Return Data'!$B$7:$R$1700,5,0)</f>
        <v>3.1478999999999999</v>
      </c>
      <c r="E15" s="66">
        <f t="shared" si="0"/>
        <v>4</v>
      </c>
      <c r="F15" s="65">
        <f>VLOOKUP($A15,'Return Data'!$B$7:$R$1700,6,0)</f>
        <v>3.1496</v>
      </c>
      <c r="G15" s="66">
        <f t="shared" si="1"/>
        <v>2</v>
      </c>
      <c r="H15" s="65">
        <f>VLOOKUP($A15,'Return Data'!$B$7:$R$1700,7,0)</f>
        <v>3.0870000000000002</v>
      </c>
      <c r="I15" s="66">
        <f t="shared" si="2"/>
        <v>2</v>
      </c>
      <c r="J15" s="65">
        <f>VLOOKUP($A15,'Return Data'!$B$7:$R$1700,8,0)</f>
        <v>2.9742000000000002</v>
      </c>
      <c r="K15" s="66">
        <f t="shared" si="3"/>
        <v>4</v>
      </c>
      <c r="L15" s="65">
        <f>VLOOKUP($A15,'Return Data'!$B$7:$R$1700,9,0)</f>
        <v>3.0190000000000001</v>
      </c>
      <c r="M15" s="66">
        <f t="shared" si="4"/>
        <v>3</v>
      </c>
      <c r="N15" s="65">
        <f>VLOOKUP($A15,'Return Data'!$B$7:$R$1700,10,0)</f>
        <v>3.2570999999999999</v>
      </c>
      <c r="O15" s="66">
        <f t="shared" si="5"/>
        <v>4</v>
      </c>
      <c r="P15" s="65">
        <f>VLOOKUP($A15,'Return Data'!$B$7:$R$1700,11,0)</f>
        <v>3.9550000000000001</v>
      </c>
      <c r="Q15" s="66">
        <f t="shared" si="7"/>
        <v>2</v>
      </c>
      <c r="R15" s="65">
        <f>VLOOKUP($A15,'Return Data'!$B$7:$R$1700,12,0)</f>
        <v>4.3308</v>
      </c>
      <c r="S15" s="66">
        <f t="shared" si="8"/>
        <v>1</v>
      </c>
      <c r="T15" s="65"/>
      <c r="U15" s="66"/>
      <c r="V15" s="65"/>
      <c r="W15" s="66"/>
      <c r="X15" s="65"/>
      <c r="Y15" s="66"/>
      <c r="Z15" s="65">
        <f>VLOOKUP($A15,'Return Data'!$B$7:$R$1700,16,0)</f>
        <v>4.5761000000000003</v>
      </c>
      <c r="AA15" s="67">
        <f t="shared" si="6"/>
        <v>18</v>
      </c>
    </row>
    <row r="16" spans="1:27" x14ac:dyDescent="0.3">
      <c r="A16" s="63" t="s">
        <v>1390</v>
      </c>
      <c r="B16" s="64">
        <f>VLOOKUP($A16,'Return Data'!$B$7:$R$1700,3,0)</f>
        <v>44017</v>
      </c>
      <c r="C16" s="65">
        <f>VLOOKUP($A16,'Return Data'!$B$7:$R$1700,4,0)</f>
        <v>1052.2907</v>
      </c>
      <c r="D16" s="65">
        <f>VLOOKUP($A16,'Return Data'!$B$7:$R$1700,5,0)</f>
        <v>2.9626999999999999</v>
      </c>
      <c r="E16" s="66">
        <f t="shared" si="0"/>
        <v>26</v>
      </c>
      <c r="F16" s="65">
        <f>VLOOKUP($A16,'Return Data'!$B$7:$R$1700,6,0)</f>
        <v>2.9582999999999999</v>
      </c>
      <c r="G16" s="66">
        <f t="shared" si="1"/>
        <v>26</v>
      </c>
      <c r="H16" s="65">
        <f>VLOOKUP($A16,'Return Data'!$B$7:$R$1700,7,0)</f>
        <v>3.081</v>
      </c>
      <c r="I16" s="66">
        <f t="shared" si="2"/>
        <v>3</v>
      </c>
      <c r="J16" s="65">
        <f>VLOOKUP($A16,'Return Data'!$B$7:$R$1700,8,0)</f>
        <v>2.7488000000000001</v>
      </c>
      <c r="K16" s="66">
        <f t="shared" si="3"/>
        <v>25</v>
      </c>
      <c r="L16" s="65">
        <f>VLOOKUP($A16,'Return Data'!$B$7:$R$1700,9,0)</f>
        <v>2.8241999999999998</v>
      </c>
      <c r="M16" s="66">
        <f t="shared" si="4"/>
        <v>28</v>
      </c>
      <c r="N16" s="65">
        <f>VLOOKUP($A16,'Return Data'!$B$7:$R$1700,10,0)</f>
        <v>2.7629999999999999</v>
      </c>
      <c r="O16" s="66">
        <f t="shared" si="5"/>
        <v>29</v>
      </c>
      <c r="P16" s="65">
        <f>VLOOKUP($A16,'Return Data'!$B$7:$R$1700,11,0)</f>
        <v>3.4689999999999999</v>
      </c>
      <c r="Q16" s="66">
        <f t="shared" si="7"/>
        <v>28</v>
      </c>
      <c r="R16" s="65">
        <f>VLOOKUP($A16,'Return Data'!$B$7:$R$1700,12,0)</f>
        <v>3.9003000000000001</v>
      </c>
      <c r="S16" s="66">
        <f t="shared" si="8"/>
        <v>25</v>
      </c>
      <c r="T16" s="65">
        <f>VLOOKUP($A16,'Return Data'!$B$7:$R$1700,13,0)</f>
        <v>4.2766000000000002</v>
      </c>
      <c r="U16" s="66">
        <f>RANK(T16,T$8:T$37,0)</f>
        <v>18</v>
      </c>
      <c r="V16" s="65"/>
      <c r="W16" s="66"/>
      <c r="X16" s="65"/>
      <c r="Y16" s="66"/>
      <c r="Z16" s="65">
        <f>VLOOKUP($A16,'Return Data'!$B$7:$R$1700,16,0)</f>
        <v>4.4854000000000003</v>
      </c>
      <c r="AA16" s="67">
        <f t="shared" si="6"/>
        <v>19</v>
      </c>
    </row>
    <row r="17" spans="1:27" x14ac:dyDescent="0.3">
      <c r="A17" s="63" t="s">
        <v>1392</v>
      </c>
      <c r="B17" s="64">
        <f>VLOOKUP($A17,'Return Data'!$B$7:$R$1700,3,0)</f>
        <v>44017</v>
      </c>
      <c r="C17" s="65">
        <f>VLOOKUP($A17,'Return Data'!$B$7:$R$1700,4,0)</f>
        <v>2991.3851</v>
      </c>
      <c r="D17" s="65">
        <f>VLOOKUP($A17,'Return Data'!$B$7:$R$1700,5,0)</f>
        <v>3.0857000000000001</v>
      </c>
      <c r="E17" s="66">
        <f t="shared" si="0"/>
        <v>11</v>
      </c>
      <c r="F17" s="65">
        <f>VLOOKUP($A17,'Return Data'!$B$7:$R$1700,6,0)</f>
        <v>3.0421999999999998</v>
      </c>
      <c r="G17" s="66">
        <f t="shared" si="1"/>
        <v>14</v>
      </c>
      <c r="H17" s="65">
        <f>VLOOKUP($A17,'Return Data'!$B$7:$R$1700,7,0)</f>
        <v>2.9794</v>
      </c>
      <c r="I17" s="66">
        <f t="shared" si="2"/>
        <v>19</v>
      </c>
      <c r="J17" s="65">
        <f>VLOOKUP($A17,'Return Data'!$B$7:$R$1700,8,0)</f>
        <v>2.7639999999999998</v>
      </c>
      <c r="K17" s="66">
        <f t="shared" si="3"/>
        <v>23</v>
      </c>
      <c r="L17" s="65">
        <f>VLOOKUP($A17,'Return Data'!$B$7:$R$1700,9,0)</f>
        <v>2.8492000000000002</v>
      </c>
      <c r="M17" s="66">
        <f t="shared" si="4"/>
        <v>23</v>
      </c>
      <c r="N17" s="65">
        <f>VLOOKUP($A17,'Return Data'!$B$7:$R$1700,10,0)</f>
        <v>2.9028</v>
      </c>
      <c r="O17" s="66">
        <f t="shared" si="5"/>
        <v>25</v>
      </c>
      <c r="P17" s="65">
        <f>VLOOKUP($A17,'Return Data'!$B$7:$R$1700,11,0)</f>
        <v>3.6044999999999998</v>
      </c>
      <c r="Q17" s="66">
        <f t="shared" si="7"/>
        <v>24</v>
      </c>
      <c r="R17" s="65">
        <f>VLOOKUP($A17,'Return Data'!$B$7:$R$1700,12,0)</f>
        <v>4.016</v>
      </c>
      <c r="S17" s="66">
        <f t="shared" si="8"/>
        <v>22</v>
      </c>
      <c r="T17" s="65">
        <f>VLOOKUP($A17,'Return Data'!$B$7:$R$1700,13,0)</f>
        <v>4.3840000000000003</v>
      </c>
      <c r="U17" s="66">
        <f>RANK(T17,T$8:T$37,0)</f>
        <v>16</v>
      </c>
      <c r="V17" s="65">
        <f>VLOOKUP($A17,'Return Data'!$B$7:$R$1700,17,0)</f>
        <v>5.3139000000000003</v>
      </c>
      <c r="W17" s="66">
        <f>RANK(V17,V$8:V$37,0)</f>
        <v>4</v>
      </c>
      <c r="X17" s="65">
        <f>VLOOKUP($A17,'Return Data'!$B$7:$R$1700,14,0)</f>
        <v>5.5305999999999997</v>
      </c>
      <c r="Y17" s="66">
        <f>RANK(X17,X$8:X$37,0)</f>
        <v>3</v>
      </c>
      <c r="Z17" s="65">
        <f>VLOOKUP($A17,'Return Data'!$B$7:$R$1700,16,0)</f>
        <v>6.6459000000000001</v>
      </c>
      <c r="AA17" s="67">
        <f t="shared" si="6"/>
        <v>4</v>
      </c>
    </row>
    <row r="18" spans="1:27" x14ac:dyDescent="0.3">
      <c r="A18" s="63" t="s">
        <v>1393</v>
      </c>
      <c r="B18" s="64">
        <f>VLOOKUP($A18,'Return Data'!$B$7:$R$1700,3,0)</f>
        <v>44017</v>
      </c>
      <c r="C18" s="65">
        <f>VLOOKUP($A18,'Return Data'!$B$7:$R$1700,4,0)</f>
        <v>1051.9885999999999</v>
      </c>
      <c r="D18" s="65">
        <f>VLOOKUP($A18,'Return Data'!$B$7:$R$1700,5,0)</f>
        <v>3.1423000000000001</v>
      </c>
      <c r="E18" s="66">
        <f t="shared" si="0"/>
        <v>7</v>
      </c>
      <c r="F18" s="65">
        <f>VLOOKUP($A18,'Return Data'!$B$7:$R$1700,6,0)</f>
        <v>3.1316000000000002</v>
      </c>
      <c r="G18" s="66">
        <f t="shared" si="1"/>
        <v>5</v>
      </c>
      <c r="H18" s="65">
        <f>VLOOKUP($A18,'Return Data'!$B$7:$R$1700,7,0)</f>
        <v>3.0253000000000001</v>
      </c>
      <c r="I18" s="66">
        <f t="shared" si="2"/>
        <v>11</v>
      </c>
      <c r="J18" s="65">
        <f>VLOOKUP($A18,'Return Data'!$B$7:$R$1700,8,0)</f>
        <v>2.9426000000000001</v>
      </c>
      <c r="K18" s="66">
        <f t="shared" si="3"/>
        <v>6</v>
      </c>
      <c r="L18" s="65">
        <f>VLOOKUP($A18,'Return Data'!$B$7:$R$1700,9,0)</f>
        <v>2.9864000000000002</v>
      </c>
      <c r="M18" s="66">
        <f t="shared" si="4"/>
        <v>7</v>
      </c>
      <c r="N18" s="65">
        <f>VLOOKUP($A18,'Return Data'!$B$7:$R$1700,10,0)</f>
        <v>3.0916999999999999</v>
      </c>
      <c r="O18" s="66">
        <f t="shared" si="5"/>
        <v>7</v>
      </c>
      <c r="P18" s="65">
        <f>VLOOKUP($A18,'Return Data'!$B$7:$R$1700,11,0)</f>
        <v>3.7195999999999998</v>
      </c>
      <c r="Q18" s="66">
        <f t="shared" si="7"/>
        <v>10</v>
      </c>
      <c r="R18" s="65">
        <f>VLOOKUP($A18,'Return Data'!$B$7:$R$1700,12,0)</f>
        <v>4.1135000000000002</v>
      </c>
      <c r="S18" s="66">
        <f t="shared" si="8"/>
        <v>9</v>
      </c>
      <c r="T18" s="65">
        <f>VLOOKUP($A18,'Return Data'!$B$7:$R$1700,13,0)</f>
        <v>4.4561999999999999</v>
      </c>
      <c r="U18" s="66">
        <f>RANK(T18,T$8:T$37,0)</f>
        <v>7</v>
      </c>
      <c r="V18" s="65"/>
      <c r="W18" s="66"/>
      <c r="X18" s="65"/>
      <c r="Y18" s="66"/>
      <c r="Z18" s="65">
        <f>VLOOKUP($A18,'Return Data'!$B$7:$R$1700,16,0)</f>
        <v>4.6003999999999996</v>
      </c>
      <c r="AA18" s="67">
        <f t="shared" si="6"/>
        <v>17</v>
      </c>
    </row>
    <row r="19" spans="1:27" x14ac:dyDescent="0.3">
      <c r="A19" s="63" t="s">
        <v>1396</v>
      </c>
      <c r="B19" s="64">
        <f>VLOOKUP($A19,'Return Data'!$B$7:$R$1700,3,0)</f>
        <v>44017</v>
      </c>
      <c r="C19" s="65">
        <f>VLOOKUP($A19,'Return Data'!$B$7:$R$1700,4,0)</f>
        <v>108.5526</v>
      </c>
      <c r="D19" s="65">
        <f>VLOOKUP($A19,'Return Data'!$B$7:$R$1700,5,0)</f>
        <v>3.0099</v>
      </c>
      <c r="E19" s="66">
        <f t="shared" si="0"/>
        <v>19</v>
      </c>
      <c r="F19" s="65">
        <f>VLOOKUP($A19,'Return Data'!$B$7:$R$1700,6,0)</f>
        <v>3.0045000000000002</v>
      </c>
      <c r="G19" s="66">
        <f t="shared" si="1"/>
        <v>20</v>
      </c>
      <c r="H19" s="65">
        <f>VLOOKUP($A19,'Return Data'!$B$7:$R$1700,7,0)</f>
        <v>2.9558</v>
      </c>
      <c r="I19" s="66">
        <f t="shared" si="2"/>
        <v>22</v>
      </c>
      <c r="J19" s="65">
        <f>VLOOKUP($A19,'Return Data'!$B$7:$R$1700,8,0)</f>
        <v>2.7793999999999999</v>
      </c>
      <c r="K19" s="66">
        <f t="shared" si="3"/>
        <v>20</v>
      </c>
      <c r="L19" s="65">
        <f>VLOOKUP($A19,'Return Data'!$B$7:$R$1700,9,0)</f>
        <v>2.8647999999999998</v>
      </c>
      <c r="M19" s="66">
        <f t="shared" si="4"/>
        <v>20</v>
      </c>
      <c r="N19" s="65">
        <f>VLOOKUP($A19,'Return Data'!$B$7:$R$1700,10,0)</f>
        <v>2.8904000000000001</v>
      </c>
      <c r="O19" s="66">
        <f t="shared" si="5"/>
        <v>27</v>
      </c>
      <c r="P19" s="65">
        <f>VLOOKUP($A19,'Return Data'!$B$7:$R$1700,11,0)</f>
        <v>3.6179000000000001</v>
      </c>
      <c r="Q19" s="66">
        <f t="shared" si="7"/>
        <v>22</v>
      </c>
      <c r="R19" s="65">
        <f>VLOOKUP($A19,'Return Data'!$B$7:$R$1700,12,0)</f>
        <v>4.0274999999999999</v>
      </c>
      <c r="S19" s="66">
        <f t="shared" si="8"/>
        <v>21</v>
      </c>
      <c r="T19" s="65">
        <f>VLOOKUP($A19,'Return Data'!$B$7:$R$1700,13,0)</f>
        <v>4.3982000000000001</v>
      </c>
      <c r="U19" s="66">
        <f>RANK(T19,T$8:T$37,0)</f>
        <v>15</v>
      </c>
      <c r="V19" s="65"/>
      <c r="W19" s="66"/>
      <c r="X19" s="65"/>
      <c r="Y19" s="66"/>
      <c r="Z19" s="65">
        <f>VLOOKUP($A19,'Return Data'!$B$7:$R$1700,16,0)</f>
        <v>5.1262999999999996</v>
      </c>
      <c r="AA19" s="67">
        <f t="shared" si="6"/>
        <v>8</v>
      </c>
    </row>
    <row r="20" spans="1:27" x14ac:dyDescent="0.3">
      <c r="A20" s="63" t="s">
        <v>1397</v>
      </c>
      <c r="B20" s="64">
        <f>VLOOKUP($A20,'Return Data'!$B$7:$R$1700,3,0)</f>
        <v>44017</v>
      </c>
      <c r="C20" s="65">
        <f>VLOOKUP($A20,'Return Data'!$B$7:$R$1700,4,0)</f>
        <v>1073.7891</v>
      </c>
      <c r="D20" s="65">
        <f>VLOOKUP($A20,'Return Data'!$B$7:$R$1700,5,0)</f>
        <v>2.9201000000000001</v>
      </c>
      <c r="E20" s="66">
        <f t="shared" si="0"/>
        <v>29</v>
      </c>
      <c r="F20" s="65">
        <f>VLOOKUP($A20,'Return Data'!$B$7:$R$1700,6,0)</f>
        <v>2.9195000000000002</v>
      </c>
      <c r="G20" s="66">
        <f t="shared" si="1"/>
        <v>29</v>
      </c>
      <c r="H20" s="65">
        <f>VLOOKUP($A20,'Return Data'!$B$7:$R$1700,7,0)</f>
        <v>2.871</v>
      </c>
      <c r="I20" s="66">
        <f t="shared" si="2"/>
        <v>28</v>
      </c>
      <c r="J20" s="65">
        <f>VLOOKUP($A20,'Return Data'!$B$7:$R$1700,8,0)</f>
        <v>2.6993</v>
      </c>
      <c r="K20" s="66">
        <f t="shared" si="3"/>
        <v>28</v>
      </c>
      <c r="L20" s="65">
        <f>VLOOKUP($A20,'Return Data'!$B$7:$R$1700,9,0)</f>
        <v>2.8401999999999998</v>
      </c>
      <c r="M20" s="66">
        <f t="shared" si="4"/>
        <v>25</v>
      </c>
      <c r="N20" s="65">
        <f>VLOOKUP($A20,'Return Data'!$B$7:$R$1700,10,0)</f>
        <v>2.9643999999999999</v>
      </c>
      <c r="O20" s="66">
        <f t="shared" si="5"/>
        <v>20</v>
      </c>
      <c r="P20" s="65">
        <f>VLOOKUP($A20,'Return Data'!$B$7:$R$1700,11,0)</f>
        <v>3.6055000000000001</v>
      </c>
      <c r="Q20" s="66">
        <f t="shared" si="7"/>
        <v>23</v>
      </c>
      <c r="R20" s="65">
        <f>VLOOKUP($A20,'Return Data'!$B$7:$R$1700,12,0)</f>
        <v>4.0342000000000002</v>
      </c>
      <c r="S20" s="66">
        <f t="shared" si="8"/>
        <v>19</v>
      </c>
      <c r="T20" s="65">
        <f>VLOOKUP($A20,'Return Data'!$B$7:$R$1700,13,0)</f>
        <v>4.4169999999999998</v>
      </c>
      <c r="U20" s="66">
        <f>RANK(T20,T$8:T$37,0)</f>
        <v>12</v>
      </c>
      <c r="V20" s="65"/>
      <c r="W20" s="66"/>
      <c r="X20" s="65"/>
      <c r="Y20" s="66"/>
      <c r="Z20" s="65">
        <f>VLOOKUP($A20,'Return Data'!$B$7:$R$1700,16,0)</f>
        <v>4.9866000000000001</v>
      </c>
      <c r="AA20" s="67">
        <f t="shared" si="6"/>
        <v>10</v>
      </c>
    </row>
    <row r="21" spans="1:27" x14ac:dyDescent="0.3">
      <c r="A21" s="63" t="s">
        <v>1399</v>
      </c>
      <c r="B21" s="64">
        <f>VLOOKUP($A21,'Return Data'!$B$7:$R$1700,3,0)</f>
        <v>44017</v>
      </c>
      <c r="C21" s="65">
        <f>VLOOKUP($A21,'Return Data'!$B$7:$R$1700,4,0)</f>
        <v>1044.2021999999999</v>
      </c>
      <c r="D21" s="65">
        <f>VLOOKUP($A21,'Return Data'!$B$7:$R$1700,5,0)</f>
        <v>2.9819</v>
      </c>
      <c r="E21" s="66">
        <f t="shared" si="0"/>
        <v>23</v>
      </c>
      <c r="F21" s="65">
        <f>VLOOKUP($A21,'Return Data'!$B$7:$R$1700,6,0)</f>
        <v>2.9836</v>
      </c>
      <c r="G21" s="66">
        <f t="shared" si="1"/>
        <v>22</v>
      </c>
      <c r="H21" s="65">
        <f>VLOOKUP($A21,'Return Data'!$B$7:$R$1700,7,0)</f>
        <v>2.8929</v>
      </c>
      <c r="I21" s="66">
        <f t="shared" si="2"/>
        <v>26</v>
      </c>
      <c r="J21" s="65">
        <f>VLOOKUP($A21,'Return Data'!$B$7:$R$1700,8,0)</f>
        <v>2.7698999999999998</v>
      </c>
      <c r="K21" s="66">
        <f t="shared" si="3"/>
        <v>21</v>
      </c>
      <c r="L21" s="65">
        <f>VLOOKUP($A21,'Return Data'!$B$7:$R$1700,9,0)</f>
        <v>2.8393999999999999</v>
      </c>
      <c r="M21" s="66">
        <f t="shared" si="4"/>
        <v>26</v>
      </c>
      <c r="N21" s="65">
        <f>VLOOKUP($A21,'Return Data'!$B$7:$R$1700,10,0)</f>
        <v>2.8778999999999999</v>
      </c>
      <c r="O21" s="66">
        <f t="shared" si="5"/>
        <v>28</v>
      </c>
      <c r="P21" s="65">
        <f>VLOOKUP($A21,'Return Data'!$B$7:$R$1700,11,0)</f>
        <v>3.5952999999999999</v>
      </c>
      <c r="Q21" s="66">
        <f t="shared" si="7"/>
        <v>25</v>
      </c>
      <c r="R21" s="65">
        <f>VLOOKUP($A21,'Return Data'!$B$7:$R$1700,12,0)</f>
        <v>4.0057999999999998</v>
      </c>
      <c r="S21" s="66">
        <f t="shared" si="8"/>
        <v>23</v>
      </c>
      <c r="T21" s="65"/>
      <c r="U21" s="66"/>
      <c r="V21" s="65"/>
      <c r="W21" s="66"/>
      <c r="X21" s="65"/>
      <c r="Y21" s="66"/>
      <c r="Z21" s="65">
        <f>VLOOKUP($A21,'Return Data'!$B$7:$R$1700,16,0)</f>
        <v>4.4446000000000003</v>
      </c>
      <c r="AA21" s="67">
        <f t="shared" si="6"/>
        <v>21</v>
      </c>
    </row>
    <row r="22" spans="1:27" x14ac:dyDescent="0.3">
      <c r="A22" s="63" t="s">
        <v>1401</v>
      </c>
      <c r="B22" s="64">
        <f>VLOOKUP($A22,'Return Data'!$B$7:$R$1700,3,0)</f>
        <v>44017</v>
      </c>
      <c r="C22" s="65">
        <f>VLOOKUP($A22,'Return Data'!$B$7:$R$1700,4,0)</f>
        <v>1017.6965</v>
      </c>
      <c r="D22" s="65">
        <f>VLOOKUP($A22,'Return Data'!$B$7:$R$1700,5,0)</f>
        <v>2.9699</v>
      </c>
      <c r="E22" s="66">
        <f t="shared" si="0"/>
        <v>24</v>
      </c>
      <c r="F22" s="65">
        <f>VLOOKUP($A22,'Return Data'!$B$7:$R$1700,6,0)</f>
        <v>2.9716</v>
      </c>
      <c r="G22" s="66">
        <f t="shared" si="1"/>
        <v>24</v>
      </c>
      <c r="H22" s="65">
        <f>VLOOKUP($A22,'Return Data'!$B$7:$R$1700,7,0)</f>
        <v>2.8913000000000002</v>
      </c>
      <c r="I22" s="66">
        <f t="shared" si="2"/>
        <v>27</v>
      </c>
      <c r="J22" s="65">
        <f>VLOOKUP($A22,'Return Data'!$B$7:$R$1700,8,0)</f>
        <v>2.7633000000000001</v>
      </c>
      <c r="K22" s="66">
        <f t="shared" si="3"/>
        <v>24</v>
      </c>
      <c r="L22" s="65">
        <f>VLOOKUP($A22,'Return Data'!$B$7:$R$1700,9,0)</f>
        <v>2.8557999999999999</v>
      </c>
      <c r="M22" s="66">
        <f t="shared" si="4"/>
        <v>22</v>
      </c>
      <c r="N22" s="65">
        <f>VLOOKUP($A22,'Return Data'!$B$7:$R$1700,10,0)</f>
        <v>2.9148999999999998</v>
      </c>
      <c r="O22" s="66">
        <f t="shared" si="5"/>
        <v>22</v>
      </c>
      <c r="P22" s="65"/>
      <c r="Q22" s="66"/>
      <c r="R22" s="65"/>
      <c r="S22" s="66"/>
      <c r="T22" s="65"/>
      <c r="U22" s="66"/>
      <c r="V22" s="65"/>
      <c r="W22" s="66"/>
      <c r="X22" s="65"/>
      <c r="Y22" s="66"/>
      <c r="Z22" s="65">
        <f>VLOOKUP($A22,'Return Data'!$B$7:$R$1700,16,0)</f>
        <v>3.6084999999999998</v>
      </c>
      <c r="AA22" s="67">
        <f t="shared" si="6"/>
        <v>30</v>
      </c>
    </row>
    <row r="23" spans="1:27" x14ac:dyDescent="0.3">
      <c r="A23" s="63" t="s">
        <v>1403</v>
      </c>
      <c r="B23" s="64">
        <f>VLOOKUP($A23,'Return Data'!$B$7:$R$1700,3,0)</f>
        <v>44017</v>
      </c>
      <c r="C23" s="65">
        <f>VLOOKUP($A23,'Return Data'!$B$7:$R$1700,4,0)</f>
        <v>1027.9558</v>
      </c>
      <c r="D23" s="65">
        <f>VLOOKUP($A23,'Return Data'!$B$7:$R$1700,5,0)</f>
        <v>3.0076999999999998</v>
      </c>
      <c r="E23" s="66">
        <f t="shared" si="0"/>
        <v>20</v>
      </c>
      <c r="F23" s="65">
        <f>VLOOKUP($A23,'Return Data'!$B$7:$R$1700,6,0)</f>
        <v>3.0057999999999998</v>
      </c>
      <c r="G23" s="66">
        <f t="shared" si="1"/>
        <v>19</v>
      </c>
      <c r="H23" s="65">
        <f>VLOOKUP($A23,'Return Data'!$B$7:$R$1700,7,0)</f>
        <v>2.9929999999999999</v>
      </c>
      <c r="I23" s="66">
        <f t="shared" si="2"/>
        <v>16</v>
      </c>
      <c r="J23" s="65">
        <f>VLOOKUP($A23,'Return Data'!$B$7:$R$1700,8,0)</f>
        <v>2.8258999999999999</v>
      </c>
      <c r="K23" s="66">
        <f t="shared" si="3"/>
        <v>17</v>
      </c>
      <c r="L23" s="65">
        <f>VLOOKUP($A23,'Return Data'!$B$7:$R$1700,9,0)</f>
        <v>2.8807999999999998</v>
      </c>
      <c r="M23" s="66">
        <f t="shared" si="4"/>
        <v>19</v>
      </c>
      <c r="N23" s="65">
        <f>VLOOKUP($A23,'Return Data'!$B$7:$R$1700,10,0)</f>
        <v>2.9445999999999999</v>
      </c>
      <c r="O23" s="66">
        <f t="shared" si="5"/>
        <v>21</v>
      </c>
      <c r="P23" s="65">
        <f>VLOOKUP($A23,'Return Data'!$B$7:$R$1700,11,0)</f>
        <v>3.6217000000000001</v>
      </c>
      <c r="Q23" s="66">
        <f t="shared" ref="Q23:Q37" si="9">RANK(P23,P$8:P$37,0)</f>
        <v>21</v>
      </c>
      <c r="R23" s="65"/>
      <c r="S23" s="66"/>
      <c r="T23" s="65"/>
      <c r="U23" s="66"/>
      <c r="V23" s="65"/>
      <c r="W23" s="66"/>
      <c r="X23" s="65"/>
      <c r="Y23" s="66"/>
      <c r="Z23" s="65">
        <f>VLOOKUP($A23,'Return Data'!$B$7:$R$1700,16,0)</f>
        <v>4.0015000000000001</v>
      </c>
      <c r="AA23" s="67">
        <f t="shared" si="6"/>
        <v>27</v>
      </c>
    </row>
    <row r="24" spans="1:27" x14ac:dyDescent="0.3">
      <c r="A24" s="63" t="s">
        <v>1405</v>
      </c>
      <c r="B24" s="64">
        <f>VLOOKUP($A24,'Return Data'!$B$7:$R$1700,3,0)</f>
        <v>44017</v>
      </c>
      <c r="C24" s="65">
        <f>VLOOKUP($A24,'Return Data'!$B$7:$R$1700,4,0)</f>
        <v>1022.7824000000001</v>
      </c>
      <c r="D24" s="65">
        <f>VLOOKUP($A24,'Return Data'!$B$7:$R$1700,5,0)</f>
        <v>3.0194000000000001</v>
      </c>
      <c r="E24" s="66">
        <f t="shared" si="0"/>
        <v>18</v>
      </c>
      <c r="F24" s="65">
        <f>VLOOKUP($A24,'Return Data'!$B$7:$R$1700,6,0)</f>
        <v>3.0186999999999999</v>
      </c>
      <c r="G24" s="66">
        <f t="shared" si="1"/>
        <v>18</v>
      </c>
      <c r="H24" s="65">
        <f>VLOOKUP($A24,'Return Data'!$B$7:$R$1700,7,0)</f>
        <v>2.9821</v>
      </c>
      <c r="I24" s="66">
        <f t="shared" si="2"/>
        <v>17</v>
      </c>
      <c r="J24" s="65">
        <f>VLOOKUP($A24,'Return Data'!$B$7:$R$1700,8,0)</f>
        <v>2.8363999999999998</v>
      </c>
      <c r="K24" s="66">
        <f t="shared" si="3"/>
        <v>15</v>
      </c>
      <c r="L24" s="65">
        <f>VLOOKUP($A24,'Return Data'!$B$7:$R$1700,9,0)</f>
        <v>2.8936000000000002</v>
      </c>
      <c r="M24" s="66">
        <f t="shared" si="4"/>
        <v>17</v>
      </c>
      <c r="N24" s="65">
        <f>VLOOKUP($A24,'Return Data'!$B$7:$R$1700,10,0)</f>
        <v>3.0156000000000001</v>
      </c>
      <c r="O24" s="66">
        <f t="shared" si="5"/>
        <v>16</v>
      </c>
      <c r="P24" s="65">
        <f>VLOOKUP($A24,'Return Data'!$B$7:$R$1700,11,0)</f>
        <v>3.7092000000000001</v>
      </c>
      <c r="Q24" s="66">
        <f t="shared" si="9"/>
        <v>12</v>
      </c>
      <c r="R24" s="65"/>
      <c r="S24" s="66"/>
      <c r="T24" s="65"/>
      <c r="U24" s="66"/>
      <c r="V24" s="65"/>
      <c r="W24" s="66"/>
      <c r="X24" s="65"/>
      <c r="Y24" s="66"/>
      <c r="Z24" s="65">
        <f>VLOOKUP($A24,'Return Data'!$B$7:$R$1700,16,0)</f>
        <v>3.8677000000000001</v>
      </c>
      <c r="AA24" s="67">
        <f t="shared" si="6"/>
        <v>29</v>
      </c>
    </row>
    <row r="25" spans="1:27" x14ac:dyDescent="0.3">
      <c r="A25" s="63" t="s">
        <v>1407</v>
      </c>
      <c r="B25" s="64">
        <f>VLOOKUP($A25,'Return Data'!$B$7:$R$1700,3,0)</f>
        <v>44017</v>
      </c>
      <c r="C25" s="65">
        <f>VLOOKUP($A25,'Return Data'!$B$7:$R$1700,4,0)</f>
        <v>1073.856</v>
      </c>
      <c r="D25" s="65">
        <f>VLOOKUP($A25,'Return Data'!$B$7:$R$1700,5,0)</f>
        <v>2.9678</v>
      </c>
      <c r="E25" s="66">
        <f t="shared" si="0"/>
        <v>25</v>
      </c>
      <c r="F25" s="65">
        <f>VLOOKUP($A25,'Return Data'!$B$7:$R$1700,6,0)</f>
        <v>2.9601000000000002</v>
      </c>
      <c r="G25" s="66">
        <f t="shared" si="1"/>
        <v>25</v>
      </c>
      <c r="H25" s="65">
        <f>VLOOKUP($A25,'Return Data'!$B$7:$R$1700,7,0)</f>
        <v>2.9218000000000002</v>
      </c>
      <c r="I25" s="66">
        <f t="shared" si="2"/>
        <v>23</v>
      </c>
      <c r="J25" s="65">
        <f>VLOOKUP($A25,'Return Data'!$B$7:$R$1700,8,0)</f>
        <v>2.7103000000000002</v>
      </c>
      <c r="K25" s="66">
        <f t="shared" si="3"/>
        <v>27</v>
      </c>
      <c r="L25" s="65">
        <f>VLOOKUP($A25,'Return Data'!$B$7:$R$1700,9,0)</f>
        <v>2.8300999999999998</v>
      </c>
      <c r="M25" s="66">
        <f t="shared" si="4"/>
        <v>27</v>
      </c>
      <c r="N25" s="65">
        <f>VLOOKUP($A25,'Return Data'!$B$7:$R$1700,10,0)</f>
        <v>2.9062000000000001</v>
      </c>
      <c r="O25" s="66">
        <f t="shared" si="5"/>
        <v>23</v>
      </c>
      <c r="P25" s="65">
        <f>VLOOKUP($A25,'Return Data'!$B$7:$R$1700,11,0)</f>
        <v>3.6219000000000001</v>
      </c>
      <c r="Q25" s="66">
        <f t="shared" si="9"/>
        <v>20</v>
      </c>
      <c r="R25" s="65">
        <f>VLOOKUP($A25,'Return Data'!$B$7:$R$1700,12,0)</f>
        <v>4.0422000000000002</v>
      </c>
      <c r="S25" s="66">
        <f>RANK(R25,R$8:R$37,0)</f>
        <v>18</v>
      </c>
      <c r="T25" s="65">
        <f>VLOOKUP($A25,'Return Data'!$B$7:$R$1700,13,0)</f>
        <v>4.4074999999999998</v>
      </c>
      <c r="U25" s="66">
        <f>RANK(T25,T$8:T$37,0)</f>
        <v>14</v>
      </c>
      <c r="V25" s="65"/>
      <c r="W25" s="66"/>
      <c r="X25" s="65"/>
      <c r="Y25" s="66"/>
      <c r="Z25" s="65">
        <f>VLOOKUP($A25,'Return Data'!$B$7:$R$1700,16,0)</f>
        <v>4.9625000000000004</v>
      </c>
      <c r="AA25" s="67">
        <f t="shared" si="6"/>
        <v>11</v>
      </c>
    </row>
    <row r="26" spans="1:27" x14ac:dyDescent="0.3">
      <c r="A26" s="63" t="s">
        <v>1409</v>
      </c>
      <c r="B26" s="64">
        <f>VLOOKUP($A26,'Return Data'!$B$7:$R$1700,3,0)</f>
        <v>44017</v>
      </c>
      <c r="C26" s="65">
        <f>VLOOKUP($A26,'Return Data'!$B$7:$R$1700,4,0)</f>
        <v>2617.31633333333</v>
      </c>
      <c r="D26" s="65">
        <f>VLOOKUP($A26,'Return Data'!$B$7:$R$1700,5,0)</f>
        <v>3.1055000000000001</v>
      </c>
      <c r="E26" s="66">
        <f t="shared" si="0"/>
        <v>9</v>
      </c>
      <c r="F26" s="65">
        <f>VLOOKUP($A26,'Return Data'!$B$7:$R$1700,6,0)</f>
        <v>3.1059999999999999</v>
      </c>
      <c r="G26" s="66">
        <f t="shared" si="1"/>
        <v>9</v>
      </c>
      <c r="H26" s="65">
        <f>VLOOKUP($A26,'Return Data'!$B$7:$R$1700,7,0)</f>
        <v>3.0253000000000001</v>
      </c>
      <c r="I26" s="66">
        <f t="shared" si="2"/>
        <v>11</v>
      </c>
      <c r="J26" s="65">
        <f>VLOOKUP($A26,'Return Data'!$B$7:$R$1700,8,0)</f>
        <v>2.8993000000000002</v>
      </c>
      <c r="K26" s="66">
        <f t="shared" si="3"/>
        <v>10</v>
      </c>
      <c r="L26" s="65">
        <f>VLOOKUP($A26,'Return Data'!$B$7:$R$1700,9,0)</f>
        <v>2.9177</v>
      </c>
      <c r="M26" s="66">
        <f t="shared" si="4"/>
        <v>15</v>
      </c>
      <c r="N26" s="65">
        <f>VLOOKUP($A26,'Return Data'!$B$7:$R$1700,10,0)</f>
        <v>3.0202</v>
      </c>
      <c r="O26" s="66">
        <f t="shared" si="5"/>
        <v>14</v>
      </c>
      <c r="P26" s="65">
        <f>VLOOKUP($A26,'Return Data'!$B$7:$R$1700,11,0)</f>
        <v>3.6968999999999999</v>
      </c>
      <c r="Q26" s="66">
        <f t="shared" si="9"/>
        <v>13</v>
      </c>
      <c r="R26" s="65">
        <f>VLOOKUP($A26,'Return Data'!$B$7:$R$1700,12,0)</f>
        <v>4.1022999999999996</v>
      </c>
      <c r="S26" s="66">
        <f>RANK(R26,R$8:R$37,0)</f>
        <v>11</v>
      </c>
      <c r="T26" s="65">
        <f>VLOOKUP($A26,'Return Data'!$B$7:$R$1700,13,0)</f>
        <v>4.4509999999999996</v>
      </c>
      <c r="U26" s="66">
        <f>RANK(T26,T$8:T$37,0)</f>
        <v>8</v>
      </c>
      <c r="V26" s="65">
        <f>VLOOKUP($A26,'Return Data'!$B$7:$R$1700,17,0)</f>
        <v>5.3635999999999999</v>
      </c>
      <c r="W26" s="66">
        <f t="shared" ref="W26:W36" si="10">RANK(V26,V$8:V$37,0)</f>
        <v>2</v>
      </c>
      <c r="X26" s="65">
        <f>VLOOKUP($A26,'Return Data'!$B$7:$R$1700,14,0)</f>
        <v>5.6744000000000003</v>
      </c>
      <c r="Y26" s="66">
        <f t="shared" ref="Y26:Y36" si="11">RANK(X26,X$8:X$37,0)</f>
        <v>1</v>
      </c>
      <c r="Z26" s="65">
        <f>VLOOKUP($A26,'Return Data'!$B$7:$R$1700,16,0)</f>
        <v>7.1079999999999997</v>
      </c>
      <c r="AA26" s="67">
        <f t="shared" si="6"/>
        <v>1</v>
      </c>
    </row>
    <row r="27" spans="1:27" x14ac:dyDescent="0.3">
      <c r="A27" s="63" t="s">
        <v>1411</v>
      </c>
      <c r="B27" s="64">
        <f>VLOOKUP($A27,'Return Data'!$B$7:$R$1700,3,0)</f>
        <v>44017</v>
      </c>
      <c r="C27" s="65">
        <f>VLOOKUP($A27,'Return Data'!$B$7:$R$1700,4,0)</f>
        <v>1043.1936000000001</v>
      </c>
      <c r="D27" s="65">
        <f>VLOOKUP($A27,'Return Data'!$B$7:$R$1700,5,0)</f>
        <v>2.9918</v>
      </c>
      <c r="E27" s="66">
        <f t="shared" si="0"/>
        <v>22</v>
      </c>
      <c r="F27" s="65">
        <f>VLOOKUP($A27,'Return Data'!$B$7:$R$1700,6,0)</f>
        <v>2.9910999999999999</v>
      </c>
      <c r="G27" s="66">
        <f t="shared" si="1"/>
        <v>21</v>
      </c>
      <c r="H27" s="65">
        <f>VLOOKUP($A27,'Return Data'!$B$7:$R$1700,7,0)</f>
        <v>2.9087000000000001</v>
      </c>
      <c r="I27" s="66">
        <f t="shared" si="2"/>
        <v>24</v>
      </c>
      <c r="J27" s="65">
        <f>VLOOKUP($A27,'Return Data'!$B$7:$R$1700,8,0)</f>
        <v>2.7431999999999999</v>
      </c>
      <c r="K27" s="66">
        <f t="shared" si="3"/>
        <v>26</v>
      </c>
      <c r="L27" s="65">
        <f>VLOOKUP($A27,'Return Data'!$B$7:$R$1700,9,0)</f>
        <v>2.8643999999999998</v>
      </c>
      <c r="M27" s="66">
        <f t="shared" si="4"/>
        <v>21</v>
      </c>
      <c r="N27" s="65">
        <f>VLOOKUP($A27,'Return Data'!$B$7:$R$1700,10,0)</f>
        <v>2.9049999999999998</v>
      </c>
      <c r="O27" s="66">
        <f t="shared" si="5"/>
        <v>24</v>
      </c>
      <c r="P27" s="65">
        <f>VLOOKUP($A27,'Return Data'!$B$7:$R$1700,11,0)</f>
        <v>3.6827999999999999</v>
      </c>
      <c r="Q27" s="66">
        <f t="shared" si="9"/>
        <v>15</v>
      </c>
      <c r="R27" s="65">
        <f>VLOOKUP($A27,'Return Data'!$B$7:$R$1700,12,0)</f>
        <v>4.1020000000000003</v>
      </c>
      <c r="S27" s="66">
        <f>RANK(R27,R$8:R$37,0)</f>
        <v>12</v>
      </c>
      <c r="T27" s="65"/>
      <c r="U27" s="66"/>
      <c r="V27" s="65"/>
      <c r="W27" s="66"/>
      <c r="X27" s="65"/>
      <c r="Y27" s="66"/>
      <c r="Z27" s="65">
        <f>VLOOKUP($A27,'Return Data'!$B$7:$R$1700,16,0)</f>
        <v>4.4066000000000001</v>
      </c>
      <c r="AA27" s="67">
        <f t="shared" si="6"/>
        <v>23</v>
      </c>
    </row>
    <row r="28" spans="1:27" x14ac:dyDescent="0.3">
      <c r="A28" s="63" t="s">
        <v>1413</v>
      </c>
      <c r="B28" s="64">
        <f>VLOOKUP($A28,'Return Data'!$B$7:$R$1700,3,0)</f>
        <v>44017</v>
      </c>
      <c r="C28" s="65">
        <f>VLOOKUP($A28,'Return Data'!$B$7:$R$1700,4,0)</f>
        <v>1041.1577</v>
      </c>
      <c r="D28" s="65">
        <f>VLOOKUP($A28,'Return Data'!$B$7:$R$1700,5,0)</f>
        <v>3.1484000000000001</v>
      </c>
      <c r="E28" s="66">
        <f t="shared" si="0"/>
        <v>2</v>
      </c>
      <c r="F28" s="65">
        <f>VLOOKUP($A28,'Return Data'!$B$7:$R$1700,6,0)</f>
        <v>3.1488999999999998</v>
      </c>
      <c r="G28" s="66">
        <f t="shared" si="1"/>
        <v>3</v>
      </c>
      <c r="H28" s="65">
        <f>VLOOKUP($A28,'Return Data'!$B$7:$R$1700,7,0)</f>
        <v>3.0573000000000001</v>
      </c>
      <c r="I28" s="66">
        <f t="shared" si="2"/>
        <v>6</v>
      </c>
      <c r="J28" s="65">
        <f>VLOOKUP($A28,'Return Data'!$B$7:$R$1700,8,0)</f>
        <v>2.9009</v>
      </c>
      <c r="K28" s="66">
        <f t="shared" si="3"/>
        <v>9</v>
      </c>
      <c r="L28" s="65">
        <f>VLOOKUP($A28,'Return Data'!$B$7:$R$1700,9,0)</f>
        <v>2.9668999999999999</v>
      </c>
      <c r="M28" s="66">
        <f t="shared" si="4"/>
        <v>8</v>
      </c>
      <c r="N28" s="65">
        <f>VLOOKUP($A28,'Return Data'!$B$7:$R$1700,10,0)</f>
        <v>3.0165000000000002</v>
      </c>
      <c r="O28" s="66">
        <f t="shared" si="5"/>
        <v>15</v>
      </c>
      <c r="P28" s="65">
        <f>VLOOKUP($A28,'Return Data'!$B$7:$R$1700,11,0)</f>
        <v>3.6414</v>
      </c>
      <c r="Q28" s="66">
        <f t="shared" si="9"/>
        <v>19</v>
      </c>
      <c r="R28" s="65">
        <f>VLOOKUP($A28,'Return Data'!$B$7:$R$1700,12,0)</f>
        <v>4.0327999999999999</v>
      </c>
      <c r="S28" s="66">
        <f>RANK(R28,R$8:R$37,0)</f>
        <v>20</v>
      </c>
      <c r="T28" s="65"/>
      <c r="U28" s="66"/>
      <c r="V28" s="65"/>
      <c r="W28" s="66"/>
      <c r="X28" s="65"/>
      <c r="Y28" s="66"/>
      <c r="Z28" s="65">
        <f>VLOOKUP($A28,'Return Data'!$B$7:$R$1700,16,0)</f>
        <v>4.3167999999999997</v>
      </c>
      <c r="AA28" s="67">
        <f t="shared" si="6"/>
        <v>24</v>
      </c>
    </row>
    <row r="29" spans="1:27" x14ac:dyDescent="0.3">
      <c r="A29" s="63" t="s">
        <v>1415</v>
      </c>
      <c r="B29" s="64">
        <f>VLOOKUP($A29,'Return Data'!$B$7:$R$1700,3,0)</f>
        <v>44017</v>
      </c>
      <c r="C29" s="65">
        <f>VLOOKUP($A29,'Return Data'!$B$7:$R$1700,4,0)</f>
        <v>1030.4833000000001</v>
      </c>
      <c r="D29" s="65">
        <f>VLOOKUP($A29,'Return Data'!$B$7:$R$1700,5,0)</f>
        <v>3.1459000000000001</v>
      </c>
      <c r="E29" s="66">
        <f t="shared" si="0"/>
        <v>6</v>
      </c>
      <c r="F29" s="65">
        <f>VLOOKUP($A29,'Return Data'!$B$7:$R$1700,6,0)</f>
        <v>3.1473</v>
      </c>
      <c r="G29" s="66">
        <f t="shared" si="1"/>
        <v>4</v>
      </c>
      <c r="H29" s="65">
        <f>VLOOKUP($A29,'Return Data'!$B$7:$R$1700,7,0)</f>
        <v>3.0615999999999999</v>
      </c>
      <c r="I29" s="66">
        <f t="shared" si="2"/>
        <v>5</v>
      </c>
      <c r="J29" s="65">
        <f>VLOOKUP($A29,'Return Data'!$B$7:$R$1700,8,0)</f>
        <v>2.9058999999999999</v>
      </c>
      <c r="K29" s="66">
        <f t="shared" si="3"/>
        <v>8</v>
      </c>
      <c r="L29" s="65">
        <f>VLOOKUP($A29,'Return Data'!$B$7:$R$1700,9,0)</f>
        <v>3.0059999999999998</v>
      </c>
      <c r="M29" s="66">
        <f t="shared" si="4"/>
        <v>4</v>
      </c>
      <c r="N29" s="65">
        <f>VLOOKUP($A29,'Return Data'!$B$7:$R$1700,10,0)</f>
        <v>3.1640000000000001</v>
      </c>
      <c r="O29" s="66">
        <f t="shared" si="5"/>
        <v>5</v>
      </c>
      <c r="P29" s="65">
        <f>VLOOKUP($A29,'Return Data'!$B$7:$R$1700,11,0)</f>
        <v>3.8732000000000002</v>
      </c>
      <c r="Q29" s="66">
        <f t="shared" si="9"/>
        <v>4</v>
      </c>
      <c r="R29" s="65"/>
      <c r="S29" s="66"/>
      <c r="T29" s="65"/>
      <c r="U29" s="66"/>
      <c r="V29" s="65"/>
      <c r="W29" s="66"/>
      <c r="X29" s="65"/>
      <c r="Y29" s="66"/>
      <c r="Z29" s="65">
        <f>VLOOKUP($A29,'Return Data'!$B$7:$R$1700,16,0)</f>
        <v>4.2145000000000001</v>
      </c>
      <c r="AA29" s="67">
        <f t="shared" si="6"/>
        <v>26</v>
      </c>
    </row>
    <row r="30" spans="1:27" x14ac:dyDescent="0.3">
      <c r="A30" s="63" t="s">
        <v>1417</v>
      </c>
      <c r="B30" s="64">
        <f>VLOOKUP($A30,'Return Data'!$B$7:$R$1700,3,0)</f>
        <v>44017</v>
      </c>
      <c r="C30" s="65">
        <f>VLOOKUP($A30,'Return Data'!$B$7:$R$1700,4,0)</f>
        <v>108.0428</v>
      </c>
      <c r="D30" s="65">
        <f>VLOOKUP($A30,'Return Data'!$B$7:$R$1700,5,0)</f>
        <v>3.1086</v>
      </c>
      <c r="E30" s="66">
        <f t="shared" si="0"/>
        <v>8</v>
      </c>
      <c r="F30" s="65">
        <f>VLOOKUP($A30,'Return Data'!$B$7:$R$1700,6,0)</f>
        <v>3.1200999999999999</v>
      </c>
      <c r="G30" s="66">
        <f t="shared" si="1"/>
        <v>6</v>
      </c>
      <c r="H30" s="65">
        <f>VLOOKUP($A30,'Return Data'!$B$7:$R$1700,7,0)</f>
        <v>3.0470999999999999</v>
      </c>
      <c r="I30" s="66">
        <f t="shared" si="2"/>
        <v>8</v>
      </c>
      <c r="J30" s="65">
        <f>VLOOKUP($A30,'Return Data'!$B$7:$R$1700,8,0)</f>
        <v>2.8456999999999999</v>
      </c>
      <c r="K30" s="66">
        <f t="shared" si="3"/>
        <v>14</v>
      </c>
      <c r="L30" s="65">
        <f>VLOOKUP($A30,'Return Data'!$B$7:$R$1700,9,0)</f>
        <v>2.9190999999999998</v>
      </c>
      <c r="M30" s="66">
        <f t="shared" si="4"/>
        <v>14</v>
      </c>
      <c r="N30" s="65">
        <f>VLOOKUP($A30,'Return Data'!$B$7:$R$1700,10,0)</f>
        <v>3.0834000000000001</v>
      </c>
      <c r="O30" s="66">
        <f t="shared" si="5"/>
        <v>9</v>
      </c>
      <c r="P30" s="65">
        <f>VLOOKUP($A30,'Return Data'!$B$7:$R$1700,11,0)</f>
        <v>3.7435</v>
      </c>
      <c r="Q30" s="66">
        <f t="shared" si="9"/>
        <v>9</v>
      </c>
      <c r="R30" s="65">
        <f>VLOOKUP($A30,'Return Data'!$B$7:$R$1700,12,0)</f>
        <v>4.1395</v>
      </c>
      <c r="S30" s="66">
        <f t="shared" ref="S30:S37" si="12">RANK(R30,R$8:R$37,0)</f>
        <v>7</v>
      </c>
      <c r="T30" s="65">
        <f>VLOOKUP($A30,'Return Data'!$B$7:$R$1700,13,0)</f>
        <v>4.492</v>
      </c>
      <c r="U30" s="66">
        <f>RANK(T30,T$8:T$37,0)</f>
        <v>3</v>
      </c>
      <c r="V30" s="65"/>
      <c r="W30" s="66"/>
      <c r="X30" s="65"/>
      <c r="Y30" s="66"/>
      <c r="Z30" s="65">
        <f>VLOOKUP($A30,'Return Data'!$B$7:$R$1700,16,0)</f>
        <v>5.1243999999999996</v>
      </c>
      <c r="AA30" s="67">
        <f t="shared" si="6"/>
        <v>9</v>
      </c>
    </row>
    <row r="31" spans="1:27" x14ac:dyDescent="0.3">
      <c r="A31" s="63" t="s">
        <v>1419</v>
      </c>
      <c r="B31" s="64">
        <f>VLOOKUP($A31,'Return Data'!$B$7:$R$1700,3,0)</f>
        <v>44017</v>
      </c>
      <c r="C31" s="65">
        <f>VLOOKUP($A31,'Return Data'!$B$7:$R$1700,4,0)</f>
        <v>1038.2641000000001</v>
      </c>
      <c r="D31" s="65">
        <f>VLOOKUP($A31,'Return Data'!$B$7:$R$1700,5,0)</f>
        <v>3.1465999999999998</v>
      </c>
      <c r="E31" s="66">
        <f t="shared" si="0"/>
        <v>5</v>
      </c>
      <c r="F31" s="65">
        <f>VLOOKUP($A31,'Return Data'!$B$7:$R$1700,6,0)</f>
        <v>3.1084999999999998</v>
      </c>
      <c r="G31" s="66">
        <f t="shared" si="1"/>
        <v>8</v>
      </c>
      <c r="H31" s="65">
        <f>VLOOKUP($A31,'Return Data'!$B$7:$R$1700,7,0)</f>
        <v>3.0236000000000001</v>
      </c>
      <c r="I31" s="66">
        <f t="shared" si="2"/>
        <v>13</v>
      </c>
      <c r="J31" s="65">
        <f>VLOOKUP($A31,'Return Data'!$B$7:$R$1700,8,0)</f>
        <v>2.9824999999999999</v>
      </c>
      <c r="K31" s="66">
        <f t="shared" si="3"/>
        <v>3</v>
      </c>
      <c r="L31" s="65">
        <f>VLOOKUP($A31,'Return Data'!$B$7:$R$1700,9,0)</f>
        <v>3.0238</v>
      </c>
      <c r="M31" s="66">
        <f t="shared" si="4"/>
        <v>2</v>
      </c>
      <c r="N31" s="65">
        <f>VLOOKUP($A31,'Return Data'!$B$7:$R$1700,10,0)</f>
        <v>3.2675999999999998</v>
      </c>
      <c r="O31" s="66">
        <f t="shared" si="5"/>
        <v>2</v>
      </c>
      <c r="P31" s="65">
        <f>VLOOKUP($A31,'Return Data'!$B$7:$R$1700,11,0)</f>
        <v>3.9569999999999999</v>
      </c>
      <c r="Q31" s="66">
        <f t="shared" si="9"/>
        <v>1</v>
      </c>
      <c r="R31" s="65">
        <f>VLOOKUP($A31,'Return Data'!$B$7:$R$1700,12,0)</f>
        <v>4.3042999999999996</v>
      </c>
      <c r="S31" s="66">
        <f t="shared" si="12"/>
        <v>2</v>
      </c>
      <c r="T31" s="65"/>
      <c r="U31" s="66"/>
      <c r="V31" s="65"/>
      <c r="W31" s="66"/>
      <c r="X31" s="65"/>
      <c r="Y31" s="66"/>
      <c r="Z31" s="65">
        <f>VLOOKUP($A31,'Return Data'!$B$7:$R$1700,16,0)</f>
        <v>4.4621000000000004</v>
      </c>
      <c r="AA31" s="67">
        <f t="shared" si="6"/>
        <v>20</v>
      </c>
    </row>
    <row r="32" spans="1:27" x14ac:dyDescent="0.3">
      <c r="A32" s="63" t="s">
        <v>1421</v>
      </c>
      <c r="B32" s="64">
        <f>VLOOKUP($A32,'Return Data'!$B$7:$R$1700,3,0)</f>
        <v>44017</v>
      </c>
      <c r="C32" s="65">
        <f>VLOOKUP($A32,'Return Data'!$B$7:$R$1700,4,0)</f>
        <v>3278.5023000000001</v>
      </c>
      <c r="D32" s="65">
        <f>VLOOKUP($A32,'Return Data'!$B$7:$R$1700,5,0)</f>
        <v>3.0886</v>
      </c>
      <c r="E32" s="66">
        <f t="shared" si="0"/>
        <v>10</v>
      </c>
      <c r="F32" s="65">
        <f>VLOOKUP($A32,'Return Data'!$B$7:$R$1700,6,0)</f>
        <v>3.0787</v>
      </c>
      <c r="G32" s="66">
        <f t="shared" si="1"/>
        <v>10</v>
      </c>
      <c r="H32" s="65">
        <f>VLOOKUP($A32,'Return Data'!$B$7:$R$1700,7,0)</f>
        <v>3.0110000000000001</v>
      </c>
      <c r="I32" s="66">
        <f t="shared" si="2"/>
        <v>14</v>
      </c>
      <c r="J32" s="65">
        <f>VLOOKUP($A32,'Return Data'!$B$7:$R$1700,8,0)</f>
        <v>2.8056000000000001</v>
      </c>
      <c r="K32" s="66">
        <f t="shared" si="3"/>
        <v>19</v>
      </c>
      <c r="L32" s="65">
        <f>VLOOKUP($A32,'Return Data'!$B$7:$R$1700,9,0)</f>
        <v>2.8877999999999999</v>
      </c>
      <c r="M32" s="66">
        <f t="shared" si="4"/>
        <v>18</v>
      </c>
      <c r="N32" s="65">
        <f>VLOOKUP($A32,'Return Data'!$B$7:$R$1700,10,0)</f>
        <v>2.9651000000000001</v>
      </c>
      <c r="O32" s="66">
        <f t="shared" si="5"/>
        <v>19</v>
      </c>
      <c r="P32" s="65">
        <f>VLOOKUP($A32,'Return Data'!$B$7:$R$1700,11,0)</f>
        <v>3.6536</v>
      </c>
      <c r="Q32" s="66">
        <f t="shared" si="9"/>
        <v>18</v>
      </c>
      <c r="R32" s="65">
        <f>VLOOKUP($A32,'Return Data'!$B$7:$R$1700,12,0)</f>
        <v>4.0502000000000002</v>
      </c>
      <c r="S32" s="66">
        <f t="shared" si="12"/>
        <v>17</v>
      </c>
      <c r="T32" s="65">
        <f>VLOOKUP($A32,'Return Data'!$B$7:$R$1700,13,0)</f>
        <v>4.4139999999999997</v>
      </c>
      <c r="U32" s="66">
        <f>RANK(T32,T$8:T$37,0)</f>
        <v>13</v>
      </c>
      <c r="V32" s="65">
        <f>VLOOKUP($A32,'Return Data'!$B$7:$R$1700,17,0)</f>
        <v>5.3434999999999997</v>
      </c>
      <c r="W32" s="66">
        <f t="shared" si="10"/>
        <v>3</v>
      </c>
      <c r="X32" s="65">
        <f>VLOOKUP($A32,'Return Data'!$B$7:$R$1700,14,0)</f>
        <v>5.569</v>
      </c>
      <c r="Y32" s="66">
        <f t="shared" si="11"/>
        <v>2</v>
      </c>
      <c r="Z32" s="65">
        <f>VLOOKUP($A32,'Return Data'!$B$7:$R$1700,16,0)</f>
        <v>6.9846000000000004</v>
      </c>
      <c r="AA32" s="67">
        <f t="shared" si="6"/>
        <v>3</v>
      </c>
    </row>
    <row r="33" spans="1:27" x14ac:dyDescent="0.3">
      <c r="A33" s="63" t="s">
        <v>1423</v>
      </c>
      <c r="B33" s="64">
        <f>VLOOKUP($A33,'Return Data'!$B$7:$R$1700,3,0)</f>
        <v>44017</v>
      </c>
      <c r="C33" s="65">
        <f>VLOOKUP($A33,'Return Data'!$B$7:$R$1700,4,0)</f>
        <v>1070.6265000000001</v>
      </c>
      <c r="D33" s="65">
        <f>VLOOKUP($A33,'Return Data'!$B$7:$R$1700,5,0)</f>
        <v>2.9356</v>
      </c>
      <c r="E33" s="66">
        <f t="shared" si="0"/>
        <v>28</v>
      </c>
      <c r="F33" s="65">
        <f>VLOOKUP($A33,'Return Data'!$B$7:$R$1700,6,0)</f>
        <v>2.9291999999999998</v>
      </c>
      <c r="G33" s="66">
        <f t="shared" si="1"/>
        <v>28</v>
      </c>
      <c r="H33" s="65">
        <f>VLOOKUP($A33,'Return Data'!$B$7:$R$1700,7,0)</f>
        <v>2.8262999999999998</v>
      </c>
      <c r="I33" s="66">
        <f t="shared" si="2"/>
        <v>29</v>
      </c>
      <c r="J33" s="65">
        <f>VLOOKUP($A33,'Return Data'!$B$7:$R$1700,8,0)</f>
        <v>2.66</v>
      </c>
      <c r="K33" s="66">
        <f t="shared" si="3"/>
        <v>29</v>
      </c>
      <c r="L33" s="65">
        <f>VLOOKUP($A33,'Return Data'!$B$7:$R$1700,9,0)</f>
        <v>2.7867000000000002</v>
      </c>
      <c r="M33" s="66">
        <f t="shared" si="4"/>
        <v>29</v>
      </c>
      <c r="N33" s="65">
        <f>VLOOKUP($A33,'Return Data'!$B$7:$R$1700,10,0)</f>
        <v>3.0297000000000001</v>
      </c>
      <c r="O33" s="66">
        <f t="shared" si="5"/>
        <v>13</v>
      </c>
      <c r="P33" s="65">
        <f>VLOOKUP($A33,'Return Data'!$B$7:$R$1700,11,0)</f>
        <v>3.7549999999999999</v>
      </c>
      <c r="Q33" s="66">
        <f t="shared" si="9"/>
        <v>7</v>
      </c>
      <c r="R33" s="65">
        <f>VLOOKUP($A33,'Return Data'!$B$7:$R$1700,12,0)</f>
        <v>4.1675000000000004</v>
      </c>
      <c r="S33" s="66">
        <f t="shared" si="12"/>
        <v>4</v>
      </c>
      <c r="T33" s="65">
        <f>VLOOKUP($A33,'Return Data'!$B$7:$R$1700,13,0)</f>
        <v>4.5499000000000001</v>
      </c>
      <c r="U33" s="66">
        <f>RANK(T33,T$8:T$37,0)</f>
        <v>2</v>
      </c>
      <c r="V33" s="65"/>
      <c r="W33" s="66"/>
      <c r="X33" s="65"/>
      <c r="Y33" s="66"/>
      <c r="Z33" s="65">
        <f>VLOOKUP($A33,'Return Data'!$B$7:$R$1700,16,0)</f>
        <v>5.4073000000000002</v>
      </c>
      <c r="AA33" s="67">
        <f t="shared" si="6"/>
        <v>5</v>
      </c>
    </row>
    <row r="34" spans="1:27" x14ac:dyDescent="0.3">
      <c r="A34" s="63" t="s">
        <v>1425</v>
      </c>
      <c r="B34" s="64">
        <f>VLOOKUP($A34,'Return Data'!$B$7:$R$1700,3,0)</f>
        <v>44017</v>
      </c>
      <c r="C34" s="65">
        <f>VLOOKUP($A34,'Return Data'!$B$7:$R$1700,4,0)</f>
        <v>1061.7850000000001</v>
      </c>
      <c r="D34" s="65">
        <f>VLOOKUP($A34,'Return Data'!$B$7:$R$1700,5,0)</f>
        <v>3.0322</v>
      </c>
      <c r="E34" s="66">
        <f t="shared" si="0"/>
        <v>15</v>
      </c>
      <c r="F34" s="65">
        <f>VLOOKUP($A34,'Return Data'!$B$7:$R$1700,6,0)</f>
        <v>3.0339</v>
      </c>
      <c r="G34" s="66">
        <f t="shared" si="1"/>
        <v>15</v>
      </c>
      <c r="H34" s="65">
        <f>VLOOKUP($A34,'Return Data'!$B$7:$R$1700,7,0)</f>
        <v>2.9733000000000001</v>
      </c>
      <c r="I34" s="66">
        <f t="shared" si="2"/>
        <v>21</v>
      </c>
      <c r="J34" s="65">
        <f>VLOOKUP($A34,'Return Data'!$B$7:$R$1700,8,0)</f>
        <v>2.8273000000000001</v>
      </c>
      <c r="K34" s="66">
        <f t="shared" si="3"/>
        <v>16</v>
      </c>
      <c r="L34" s="65">
        <f>VLOOKUP($A34,'Return Data'!$B$7:$R$1700,9,0)</f>
        <v>2.9077999999999999</v>
      </c>
      <c r="M34" s="66">
        <f t="shared" si="4"/>
        <v>16</v>
      </c>
      <c r="N34" s="65">
        <f>VLOOKUP($A34,'Return Data'!$B$7:$R$1700,10,0)</f>
        <v>3.0034999999999998</v>
      </c>
      <c r="O34" s="66">
        <f t="shared" si="5"/>
        <v>17</v>
      </c>
      <c r="P34" s="65">
        <f>VLOOKUP($A34,'Return Data'!$B$7:$R$1700,11,0)</f>
        <v>3.6629</v>
      </c>
      <c r="Q34" s="66">
        <f t="shared" si="9"/>
        <v>17</v>
      </c>
      <c r="R34" s="65">
        <f>VLOOKUP($A34,'Return Data'!$B$7:$R$1700,12,0)</f>
        <v>4.0727000000000002</v>
      </c>
      <c r="S34" s="66">
        <f t="shared" si="12"/>
        <v>14</v>
      </c>
      <c r="T34" s="65">
        <f>VLOOKUP($A34,'Return Data'!$B$7:$R$1700,13,0)</f>
        <v>4.4436</v>
      </c>
      <c r="U34" s="66">
        <f>RANK(T34,T$8:T$37,0)</f>
        <v>10</v>
      </c>
      <c r="V34" s="65"/>
      <c r="W34" s="66"/>
      <c r="X34" s="65"/>
      <c r="Y34" s="66"/>
      <c r="Z34" s="65">
        <f>VLOOKUP($A34,'Return Data'!$B$7:$R$1700,16,0)</f>
        <v>4.7803000000000004</v>
      </c>
      <c r="AA34" s="67">
        <f t="shared" si="6"/>
        <v>13</v>
      </c>
    </row>
    <row r="35" spans="1:27" x14ac:dyDescent="0.3">
      <c r="A35" s="63" t="s">
        <v>1427</v>
      </c>
      <c r="B35" s="64">
        <f>VLOOKUP($A35,'Return Data'!$B$7:$R$1700,3,0)</f>
        <v>44017</v>
      </c>
      <c r="C35" s="65">
        <f>VLOOKUP($A35,'Return Data'!$B$7:$R$1700,4,0)</f>
        <v>1060.0264999999999</v>
      </c>
      <c r="D35" s="65">
        <f>VLOOKUP($A35,'Return Data'!$B$7:$R$1700,5,0)</f>
        <v>2.9958999999999998</v>
      </c>
      <c r="E35" s="66">
        <f t="shared" si="0"/>
        <v>21</v>
      </c>
      <c r="F35" s="65">
        <f>VLOOKUP($A35,'Return Data'!$B$7:$R$1700,6,0)</f>
        <v>2.9735</v>
      </c>
      <c r="G35" s="66">
        <f t="shared" si="1"/>
        <v>23</v>
      </c>
      <c r="H35" s="65">
        <f>VLOOKUP($A35,'Return Data'!$B$7:$R$1700,7,0)</f>
        <v>3.0377999999999998</v>
      </c>
      <c r="I35" s="66">
        <f t="shared" si="2"/>
        <v>10</v>
      </c>
      <c r="J35" s="65">
        <f>VLOOKUP($A35,'Return Data'!$B$7:$R$1700,8,0)</f>
        <v>2.7677</v>
      </c>
      <c r="K35" s="66">
        <f t="shared" si="3"/>
        <v>22</v>
      </c>
      <c r="L35" s="65">
        <f>VLOOKUP($A35,'Return Data'!$B$7:$R$1700,9,0)</f>
        <v>2.8475999999999999</v>
      </c>
      <c r="M35" s="66">
        <f t="shared" si="4"/>
        <v>24</v>
      </c>
      <c r="N35" s="65">
        <f>VLOOKUP($A35,'Return Data'!$B$7:$R$1700,10,0)</f>
        <v>2.8973</v>
      </c>
      <c r="O35" s="66">
        <f t="shared" si="5"/>
        <v>26</v>
      </c>
      <c r="P35" s="65">
        <f>VLOOKUP($A35,'Return Data'!$B$7:$R$1700,11,0)</f>
        <v>3.5604</v>
      </c>
      <c r="Q35" s="66">
        <f t="shared" si="9"/>
        <v>26</v>
      </c>
      <c r="R35" s="65">
        <f>VLOOKUP($A35,'Return Data'!$B$7:$R$1700,12,0)</f>
        <v>3.9809999999999999</v>
      </c>
      <c r="S35" s="66">
        <f t="shared" si="12"/>
        <v>24</v>
      </c>
      <c r="T35" s="65">
        <f>VLOOKUP($A35,'Return Data'!$B$7:$R$1700,13,0)</f>
        <v>4.3207000000000004</v>
      </c>
      <c r="U35" s="66">
        <f>RANK(T35,T$8:T$37,0)</f>
        <v>17</v>
      </c>
      <c r="V35" s="65"/>
      <c r="W35" s="66"/>
      <c r="X35" s="65"/>
      <c r="Y35" s="66"/>
      <c r="Z35" s="65">
        <f>VLOOKUP($A35,'Return Data'!$B$7:$R$1700,16,0)</f>
        <v>4.6584000000000003</v>
      </c>
      <c r="AA35" s="67">
        <f t="shared" si="6"/>
        <v>16</v>
      </c>
    </row>
    <row r="36" spans="1:27" x14ac:dyDescent="0.3">
      <c r="A36" s="63" t="s">
        <v>1429</v>
      </c>
      <c r="B36" s="64">
        <f>VLOOKUP($A36,'Return Data'!$B$7:$R$1700,3,0)</f>
        <v>44017</v>
      </c>
      <c r="C36" s="65">
        <f>VLOOKUP($A36,'Return Data'!$B$7:$R$1700,4,0)</f>
        <v>2755.5363000000002</v>
      </c>
      <c r="D36" s="65">
        <f>VLOOKUP($A36,'Return Data'!$B$7:$R$1700,5,0)</f>
        <v>3.0853000000000002</v>
      </c>
      <c r="E36" s="66">
        <f t="shared" si="0"/>
        <v>12</v>
      </c>
      <c r="F36" s="65">
        <f>VLOOKUP($A36,'Return Data'!$B$7:$R$1700,6,0)</f>
        <v>3.0743</v>
      </c>
      <c r="G36" s="66">
        <f t="shared" si="1"/>
        <v>11</v>
      </c>
      <c r="H36" s="65">
        <f>VLOOKUP($A36,'Return Data'!$B$7:$R$1700,7,0)</f>
        <v>2.9798</v>
      </c>
      <c r="I36" s="66">
        <f t="shared" si="2"/>
        <v>18</v>
      </c>
      <c r="J36" s="65">
        <f>VLOOKUP($A36,'Return Data'!$B$7:$R$1700,8,0)</f>
        <v>2.8548</v>
      </c>
      <c r="K36" s="66">
        <f t="shared" si="3"/>
        <v>12</v>
      </c>
      <c r="L36" s="65">
        <f>VLOOKUP($A36,'Return Data'!$B$7:$R$1700,9,0)</f>
        <v>2.9285000000000001</v>
      </c>
      <c r="M36" s="66">
        <f t="shared" si="4"/>
        <v>11</v>
      </c>
      <c r="N36" s="65">
        <f>VLOOKUP($A36,'Return Data'!$B$7:$R$1700,10,0)</f>
        <v>3.0476999999999999</v>
      </c>
      <c r="O36" s="66">
        <f t="shared" si="5"/>
        <v>12</v>
      </c>
      <c r="P36" s="65">
        <f>VLOOKUP($A36,'Return Data'!$B$7:$R$1700,11,0)</f>
        <v>3.7172000000000001</v>
      </c>
      <c r="Q36" s="66">
        <f t="shared" si="9"/>
        <v>11</v>
      </c>
      <c r="R36" s="65">
        <f>VLOOKUP($A36,'Return Data'!$B$7:$R$1700,12,0)</f>
        <v>4.1082000000000001</v>
      </c>
      <c r="S36" s="66">
        <f t="shared" si="12"/>
        <v>10</v>
      </c>
      <c r="T36" s="65">
        <f>VLOOKUP($A36,'Return Data'!$B$7:$R$1700,13,0)</f>
        <v>4.4702999999999999</v>
      </c>
      <c r="U36" s="66">
        <f>RANK(T36,T$8:T$37,0)</f>
        <v>6</v>
      </c>
      <c r="V36" s="65">
        <f>VLOOKUP($A36,'Return Data'!$B$7:$R$1700,17,0)</f>
        <v>5.3956999999999997</v>
      </c>
      <c r="W36" s="66">
        <f t="shared" si="10"/>
        <v>1</v>
      </c>
      <c r="X36" s="65">
        <f>VLOOKUP($A36,'Return Data'!$B$7:$R$1700,14,0)</f>
        <v>5.3231000000000002</v>
      </c>
      <c r="Y36" s="66">
        <f t="shared" si="11"/>
        <v>4</v>
      </c>
      <c r="Z36" s="65">
        <f>VLOOKUP($A36,'Return Data'!$B$7:$R$1700,16,0)</f>
        <v>7.0987</v>
      </c>
      <c r="AA36" s="67">
        <f t="shared" si="6"/>
        <v>2</v>
      </c>
    </row>
    <row r="37" spans="1:27" x14ac:dyDescent="0.3">
      <c r="A37" s="63" t="s">
        <v>1431</v>
      </c>
      <c r="B37" s="64">
        <f>VLOOKUP($A37,'Return Data'!$B$7:$R$1700,3,0)</f>
        <v>44017</v>
      </c>
      <c r="C37" s="65">
        <f>VLOOKUP($A37,'Return Data'!$B$7:$R$1700,4,0)</f>
        <v>1036.6556</v>
      </c>
      <c r="D37" s="65">
        <f>VLOOKUP($A37,'Return Data'!$B$7:$R$1700,5,0)</f>
        <v>2.8647</v>
      </c>
      <c r="E37" s="66">
        <f t="shared" si="0"/>
        <v>30</v>
      </c>
      <c r="F37" s="65">
        <f>VLOOKUP($A37,'Return Data'!$B$7:$R$1700,6,0)</f>
        <v>2.8666999999999998</v>
      </c>
      <c r="G37" s="66">
        <f t="shared" si="1"/>
        <v>30</v>
      </c>
      <c r="H37" s="65">
        <f>VLOOKUP($A37,'Return Data'!$B$7:$R$1700,7,0)</f>
        <v>2.7604000000000002</v>
      </c>
      <c r="I37" s="66">
        <f t="shared" si="2"/>
        <v>30</v>
      </c>
      <c r="J37" s="65">
        <f>VLOOKUP($A37,'Return Data'!$B$7:$R$1700,8,0)</f>
        <v>2.532</v>
      </c>
      <c r="K37" s="66">
        <f t="shared" si="3"/>
        <v>30</v>
      </c>
      <c r="L37" s="65">
        <f>VLOOKUP($A37,'Return Data'!$B$7:$R$1700,9,0)</f>
        <v>2.6724000000000001</v>
      </c>
      <c r="M37" s="66">
        <f t="shared" si="4"/>
        <v>30</v>
      </c>
      <c r="N37" s="65">
        <f>VLOOKUP($A37,'Return Data'!$B$7:$R$1700,10,0)</f>
        <v>2.7092000000000001</v>
      </c>
      <c r="O37" s="66">
        <f t="shared" si="5"/>
        <v>30</v>
      </c>
      <c r="P37" s="65">
        <f>VLOOKUP($A37,'Return Data'!$B$7:$R$1700,11,0)</f>
        <v>3.5491000000000001</v>
      </c>
      <c r="Q37" s="66">
        <f t="shared" si="9"/>
        <v>27</v>
      </c>
      <c r="R37" s="65">
        <f>VLOOKUP($A37,'Return Data'!$B$7:$R$1700,12,0)</f>
        <v>4.0582000000000003</v>
      </c>
      <c r="S37" s="66">
        <f t="shared" si="12"/>
        <v>16</v>
      </c>
      <c r="T37" s="65"/>
      <c r="U37" s="66"/>
      <c r="V37" s="65"/>
      <c r="W37" s="66"/>
      <c r="X37" s="65"/>
      <c r="Y37" s="66"/>
      <c r="Z37" s="65">
        <f>VLOOKUP($A37,'Return Data'!$B$7:$R$1700,16,0)</f>
        <v>4.2206000000000001</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3.0439900000000004</v>
      </c>
      <c r="E39" s="74"/>
      <c r="F39" s="75">
        <f>AVERAGE(F8:F37)</f>
        <v>3.036753333333333</v>
      </c>
      <c r="G39" s="74"/>
      <c r="H39" s="75">
        <f>AVERAGE(H8:H37)</f>
        <v>2.9864366666666671</v>
      </c>
      <c r="I39" s="74"/>
      <c r="J39" s="75">
        <f>AVERAGE(J8:J37)</f>
        <v>2.8335566666666661</v>
      </c>
      <c r="K39" s="74"/>
      <c r="L39" s="75">
        <f>AVERAGE(L8:L37)</f>
        <v>2.9065799999999995</v>
      </c>
      <c r="M39" s="74"/>
      <c r="N39" s="75">
        <f>AVERAGE(N8:N37)</f>
        <v>3.0228200000000007</v>
      </c>
      <c r="O39" s="74"/>
      <c r="P39" s="75">
        <f>AVERAGE(P8:P37)</f>
        <v>3.7005964285714277</v>
      </c>
      <c r="Q39" s="74"/>
      <c r="R39" s="75">
        <f>AVERAGE(R8:R37)</f>
        <v>4.0978959999999995</v>
      </c>
      <c r="S39" s="74"/>
      <c r="T39" s="75">
        <f>AVERAGE(T8:T37)</f>
        <v>4.4405999999999999</v>
      </c>
      <c r="U39" s="74"/>
      <c r="V39" s="75">
        <f>AVERAGE(V8:V37)</f>
        <v>5.3541749999999997</v>
      </c>
      <c r="W39" s="74"/>
      <c r="X39" s="75">
        <f>AVERAGE(X8:X37)</f>
        <v>5.5242750000000003</v>
      </c>
      <c r="Y39" s="74"/>
      <c r="Z39" s="75">
        <f>AVERAGE(Z8:Z37)</f>
        <v>4.9030866666666668</v>
      </c>
      <c r="AA39" s="76"/>
    </row>
    <row r="40" spans="1:27" x14ac:dyDescent="0.3">
      <c r="A40" s="73" t="s">
        <v>28</v>
      </c>
      <c r="B40" s="74"/>
      <c r="C40" s="74"/>
      <c r="D40" s="75">
        <f>MIN(D8:D37)</f>
        <v>2.8647</v>
      </c>
      <c r="E40" s="74"/>
      <c r="F40" s="75">
        <f>MIN(F8:F37)</f>
        <v>2.8666999999999998</v>
      </c>
      <c r="G40" s="74"/>
      <c r="H40" s="75">
        <f>MIN(H8:H37)</f>
        <v>2.7604000000000002</v>
      </c>
      <c r="I40" s="74"/>
      <c r="J40" s="75">
        <f>MIN(J8:J37)</f>
        <v>2.532</v>
      </c>
      <c r="K40" s="74"/>
      <c r="L40" s="75">
        <f>MIN(L8:L37)</f>
        <v>2.6724000000000001</v>
      </c>
      <c r="M40" s="74"/>
      <c r="N40" s="75">
        <f>MIN(N8:N37)</f>
        <v>2.7092000000000001</v>
      </c>
      <c r="O40" s="74"/>
      <c r="P40" s="75">
        <f>MIN(P8:P37)</f>
        <v>3.4689999999999999</v>
      </c>
      <c r="Q40" s="74"/>
      <c r="R40" s="75">
        <f>MIN(R8:R37)</f>
        <v>3.9003000000000001</v>
      </c>
      <c r="S40" s="74"/>
      <c r="T40" s="75">
        <f>MIN(T8:T37)</f>
        <v>4.2766000000000002</v>
      </c>
      <c r="U40" s="74"/>
      <c r="V40" s="75">
        <f>MIN(V8:V37)</f>
        <v>5.3139000000000003</v>
      </c>
      <c r="W40" s="74"/>
      <c r="X40" s="75">
        <f>MIN(X8:X37)</f>
        <v>5.3231000000000002</v>
      </c>
      <c r="Y40" s="74"/>
      <c r="Z40" s="75">
        <f>MIN(Z8:Z37)</f>
        <v>3.6084999999999998</v>
      </c>
      <c r="AA40" s="76"/>
    </row>
    <row r="41" spans="1:27" ht="15" thickBot="1" x14ac:dyDescent="0.35">
      <c r="A41" s="77" t="s">
        <v>29</v>
      </c>
      <c r="B41" s="78"/>
      <c r="C41" s="78"/>
      <c r="D41" s="79">
        <f>MAX(D8:D37)</f>
        <v>3.1545000000000001</v>
      </c>
      <c r="E41" s="78"/>
      <c r="F41" s="79">
        <f>MAX(F8:F37)</f>
        <v>3.1539000000000001</v>
      </c>
      <c r="G41" s="78"/>
      <c r="H41" s="79">
        <f>MAX(H8:H37)</f>
        <v>3.1434000000000002</v>
      </c>
      <c r="I41" s="78"/>
      <c r="J41" s="79">
        <f>MAX(J8:J37)</f>
        <v>3.0348999999999999</v>
      </c>
      <c r="K41" s="78"/>
      <c r="L41" s="79">
        <f>MAX(L8:L37)</f>
        <v>3.0670999999999999</v>
      </c>
      <c r="M41" s="78"/>
      <c r="N41" s="79">
        <f>MAX(N8:N37)</f>
        <v>3.4283000000000001</v>
      </c>
      <c r="O41" s="78"/>
      <c r="P41" s="79">
        <f>MAX(P8:P37)</f>
        <v>3.9569999999999999</v>
      </c>
      <c r="Q41" s="78"/>
      <c r="R41" s="79">
        <f>MAX(R8:R37)</f>
        <v>4.3308</v>
      </c>
      <c r="S41" s="78"/>
      <c r="T41" s="79">
        <f>MAX(T8:T37)</f>
        <v>4.6002000000000001</v>
      </c>
      <c r="U41" s="78"/>
      <c r="V41" s="79">
        <f>MAX(V8:V37)</f>
        <v>5.3956999999999997</v>
      </c>
      <c r="W41" s="78"/>
      <c r="X41" s="79">
        <f>MAX(X8:X37)</f>
        <v>5.6744000000000003</v>
      </c>
      <c r="Y41" s="78"/>
      <c r="Z41" s="79">
        <f>MAX(Z8:Z37)</f>
        <v>7.1079999999999997</v>
      </c>
      <c r="AA41" s="80"/>
    </row>
    <row r="42" spans="1:27" x14ac:dyDescent="0.3">
      <c r="A42" s="112" t="s">
        <v>434</v>
      </c>
    </row>
    <row r="43" spans="1:27" x14ac:dyDescent="0.3">
      <c r="A43" s="14" t="s">
        <v>340</v>
      </c>
    </row>
  </sheetData>
  <sheetProtection algorithmName="SHA-512" hashValue="prQthabeD9cQjIhYg/JEpwqwGwrWvYQGGIDWaIx8j1xnD1pYJF/YfzYfl+ExF2AKxO4B9opvRcgO5Dd4gp/UFw==" saltValue="kx+fZjnBXvygsR2QjvN8U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DFD499C-29A2-463D-A0A7-A678BEF71341}"/>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1676</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1374</v>
      </c>
      <c r="B8" s="64">
        <f>VLOOKUP($A8,'Return Data'!$B$7:$R$1700,3,0)</f>
        <v>44017</v>
      </c>
      <c r="C8" s="65">
        <f>VLOOKUP($A8,'Return Data'!$B$7:$R$1700,4,0)</f>
        <v>1086.0890999999999</v>
      </c>
      <c r="D8" s="65">
        <f>VLOOKUP($A8,'Return Data'!$B$7:$R$1700,5,0)</f>
        <v>2.9542999999999999</v>
      </c>
      <c r="E8" s="66">
        <f t="shared" ref="E8:E37" si="0">RANK(D8,D$8:D$37,0)</f>
        <v>15</v>
      </c>
      <c r="F8" s="65">
        <f>VLOOKUP($A8,'Return Data'!$B$7:$R$1700,6,0)</f>
        <v>2.9434999999999998</v>
      </c>
      <c r="G8" s="66">
        <f t="shared" ref="G8:G37" si="1">RANK(F8,F$8:F$37,0)</f>
        <v>15</v>
      </c>
      <c r="H8" s="65">
        <f>VLOOKUP($A8,'Return Data'!$B$7:$R$1700,7,0)</f>
        <v>2.9287999999999998</v>
      </c>
      <c r="I8" s="66">
        <f t="shared" ref="I8:I37" si="2">RANK(H8,H$8:H$37,0)</f>
        <v>12</v>
      </c>
      <c r="J8" s="65">
        <f>VLOOKUP($A8,'Return Data'!$B$7:$R$1700,8,0)</f>
        <v>2.7273999999999998</v>
      </c>
      <c r="K8" s="66">
        <f t="shared" ref="K8:K37" si="3">RANK(J8,J$8:J$37,0)</f>
        <v>19</v>
      </c>
      <c r="L8" s="65">
        <f>VLOOKUP($A8,'Return Data'!$B$7:$R$1700,9,0)</f>
        <v>2.7993999999999999</v>
      </c>
      <c r="M8" s="66">
        <f t="shared" ref="M8:M37" si="4">RANK(L8,L$8:L$37,0)</f>
        <v>18</v>
      </c>
      <c r="N8" s="65">
        <f>VLOOKUP($A8,'Return Data'!$B$7:$R$1700,10,0)</f>
        <v>2.8454999999999999</v>
      </c>
      <c r="O8" s="66">
        <f t="shared" ref="O8:O37" si="5">RANK(N8,N$8:N$37,0)</f>
        <v>20</v>
      </c>
      <c r="P8" s="65">
        <f>VLOOKUP($A8,'Return Data'!$B$7:$R$1700,11,0)</f>
        <v>3.5470000000000002</v>
      </c>
      <c r="Q8" s="66">
        <f>RANK(P8,P$8:P$37,0)</f>
        <v>18</v>
      </c>
      <c r="R8" s="65">
        <f>VLOOKUP($A8,'Return Data'!$B$7:$R$1700,12,0)</f>
        <v>3.9426999999999999</v>
      </c>
      <c r="S8" s="66">
        <f>RANK(R8,R$8:R$37,0)</f>
        <v>17</v>
      </c>
      <c r="T8" s="65">
        <f>VLOOKUP($A8,'Return Data'!$B$7:$R$1700,13,0)</f>
        <v>4.3094000000000001</v>
      </c>
      <c r="U8" s="66">
        <f>RANK(T8,T$8:T$37,0)</f>
        <v>11</v>
      </c>
      <c r="V8" s="65"/>
      <c r="W8" s="66"/>
      <c r="X8" s="65"/>
      <c r="Y8" s="66"/>
      <c r="Z8" s="65">
        <f>VLOOKUP($A8,'Return Data'!$B$7:$R$1700,16,0)</f>
        <v>5.0486000000000004</v>
      </c>
      <c r="AA8" s="67">
        <f t="shared" ref="AA8:AA37" si="6">RANK(Z8,Z$8:Z$37,0)</f>
        <v>7</v>
      </c>
    </row>
    <row r="9" spans="1:27" x14ac:dyDescent="0.3">
      <c r="A9" s="63" t="s">
        <v>1376</v>
      </c>
      <c r="B9" s="64">
        <f>VLOOKUP($A9,'Return Data'!$B$7:$R$1700,3,0)</f>
        <v>44017</v>
      </c>
      <c r="C9" s="65">
        <f>VLOOKUP($A9,'Return Data'!$B$7:$R$1700,4,0)</f>
        <v>1062.9485999999999</v>
      </c>
      <c r="D9" s="65">
        <f>VLOOKUP($A9,'Return Data'!$B$7:$R$1700,5,0)</f>
        <v>3.0219999999999998</v>
      </c>
      <c r="E9" s="66">
        <f t="shared" si="0"/>
        <v>7</v>
      </c>
      <c r="F9" s="65">
        <f>VLOOKUP($A9,'Return Data'!$B$7:$R$1700,6,0)</f>
        <v>3.0030999999999999</v>
      </c>
      <c r="G9" s="66">
        <f t="shared" si="1"/>
        <v>12</v>
      </c>
      <c r="H9" s="65">
        <f>VLOOKUP($A9,'Return Data'!$B$7:$R$1700,7,0)</f>
        <v>2.9571999999999998</v>
      </c>
      <c r="I9" s="66">
        <f t="shared" si="2"/>
        <v>8</v>
      </c>
      <c r="J9" s="65">
        <f>VLOOKUP($A9,'Return Data'!$B$7:$R$1700,8,0)</f>
        <v>2.8723999999999998</v>
      </c>
      <c r="K9" s="66">
        <f t="shared" si="3"/>
        <v>6</v>
      </c>
      <c r="L9" s="65">
        <f>VLOOKUP($A9,'Return Data'!$B$7:$R$1700,9,0)</f>
        <v>2.9106000000000001</v>
      </c>
      <c r="M9" s="66">
        <f t="shared" si="4"/>
        <v>7</v>
      </c>
      <c r="N9" s="65">
        <f>VLOOKUP($A9,'Return Data'!$B$7:$R$1700,10,0)</f>
        <v>3.0133000000000001</v>
      </c>
      <c r="O9" s="66">
        <f t="shared" si="5"/>
        <v>8</v>
      </c>
      <c r="P9" s="65">
        <f>VLOOKUP($A9,'Return Data'!$B$7:$R$1700,11,0)</f>
        <v>3.6438000000000001</v>
      </c>
      <c r="Q9" s="66">
        <f>RANK(P9,P$8:P$37,0)</f>
        <v>8</v>
      </c>
      <c r="R9" s="65">
        <f>VLOOKUP($A9,'Return Data'!$B$7:$R$1700,12,0)</f>
        <v>4.0361000000000002</v>
      </c>
      <c r="S9" s="66">
        <f>RANK(R9,R$8:R$37,0)</f>
        <v>8</v>
      </c>
      <c r="T9" s="65">
        <f>VLOOKUP($A9,'Return Data'!$B$7:$R$1700,13,0)</f>
        <v>4.3943000000000003</v>
      </c>
      <c r="U9" s="66">
        <f>RANK(T9,T$8:T$37,0)</f>
        <v>4</v>
      </c>
      <c r="V9" s="65"/>
      <c r="W9" s="66"/>
      <c r="X9" s="65"/>
      <c r="Y9" s="66"/>
      <c r="Z9" s="65">
        <f>VLOOKUP($A9,'Return Data'!$B$7:$R$1700,16,0)</f>
        <v>4.7718999999999996</v>
      </c>
      <c r="AA9" s="67">
        <f t="shared" si="6"/>
        <v>12</v>
      </c>
    </row>
    <row r="10" spans="1:27" x14ac:dyDescent="0.3">
      <c r="A10" s="63" t="s">
        <v>1378</v>
      </c>
      <c r="B10" s="64">
        <f>VLOOKUP($A10,'Return Data'!$B$7:$R$1700,3,0)</f>
        <v>44017</v>
      </c>
      <c r="C10" s="65">
        <f>VLOOKUP($A10,'Return Data'!$B$7:$R$1700,4,0)</f>
        <v>1056.2660000000001</v>
      </c>
      <c r="D10" s="65">
        <f>VLOOKUP($A10,'Return Data'!$B$7:$R$1700,5,0)</f>
        <v>2.9028999999999998</v>
      </c>
      <c r="E10" s="66">
        <f t="shared" si="0"/>
        <v>22</v>
      </c>
      <c r="F10" s="65">
        <f>VLOOKUP($A10,'Return Data'!$B$7:$R$1700,6,0)</f>
        <v>2.8895</v>
      </c>
      <c r="G10" s="66">
        <f t="shared" si="1"/>
        <v>23</v>
      </c>
      <c r="H10" s="65">
        <f>VLOOKUP($A10,'Return Data'!$B$7:$R$1700,7,0)</f>
        <v>2.8573</v>
      </c>
      <c r="I10" s="66">
        <f t="shared" si="2"/>
        <v>22</v>
      </c>
      <c r="J10" s="65">
        <f>VLOOKUP($A10,'Return Data'!$B$7:$R$1700,8,0)</f>
        <v>2.7616999999999998</v>
      </c>
      <c r="K10" s="66">
        <f t="shared" si="3"/>
        <v>14</v>
      </c>
      <c r="L10" s="65">
        <f>VLOOKUP($A10,'Return Data'!$B$7:$R$1700,9,0)</f>
        <v>2.8845000000000001</v>
      </c>
      <c r="M10" s="66">
        <f t="shared" si="4"/>
        <v>8</v>
      </c>
      <c r="N10" s="65">
        <f>VLOOKUP($A10,'Return Data'!$B$7:$R$1700,10,0)</f>
        <v>3.0312999999999999</v>
      </c>
      <c r="O10" s="66">
        <f t="shared" si="5"/>
        <v>7</v>
      </c>
      <c r="P10" s="65">
        <f>VLOOKUP($A10,'Return Data'!$B$7:$R$1700,11,0)</f>
        <v>3.7153999999999998</v>
      </c>
      <c r="Q10" s="66">
        <f>RANK(P10,P$8:P$37,0)</f>
        <v>6</v>
      </c>
      <c r="R10" s="65">
        <f>VLOOKUP($A10,'Return Data'!$B$7:$R$1700,12,0)</f>
        <v>4.0928000000000004</v>
      </c>
      <c r="S10" s="66">
        <f>RANK(R10,R$8:R$37,0)</f>
        <v>5</v>
      </c>
      <c r="T10" s="65">
        <f>VLOOKUP($A10,'Return Data'!$B$7:$R$1700,13,0)</f>
        <v>4.4325000000000001</v>
      </c>
      <c r="U10" s="66">
        <f>RANK(T10,T$8:T$37,0)</f>
        <v>3</v>
      </c>
      <c r="V10" s="65"/>
      <c r="W10" s="66"/>
      <c r="X10" s="65"/>
      <c r="Y10" s="66"/>
      <c r="Z10" s="65">
        <f>VLOOKUP($A10,'Return Data'!$B$7:$R$1700,16,0)</f>
        <v>4.6634000000000002</v>
      </c>
      <c r="AA10" s="67">
        <f t="shared" si="6"/>
        <v>14</v>
      </c>
    </row>
    <row r="11" spans="1:27" x14ac:dyDescent="0.3">
      <c r="A11" s="63" t="s">
        <v>1380</v>
      </c>
      <c r="B11" s="64">
        <f>VLOOKUP($A11,'Return Data'!$B$7:$R$1700,3,0)</f>
        <v>44017</v>
      </c>
      <c r="C11" s="65">
        <f>VLOOKUP($A11,'Return Data'!$B$7:$R$1700,4,0)</f>
        <v>1057.7750000000001</v>
      </c>
      <c r="D11" s="65">
        <f>VLOOKUP($A11,'Return Data'!$B$7:$R$1700,5,0)</f>
        <v>2.9249000000000001</v>
      </c>
      <c r="E11" s="66">
        <f t="shared" si="0"/>
        <v>18</v>
      </c>
      <c r="F11" s="65">
        <f>VLOOKUP($A11,'Return Data'!$B$7:$R$1700,6,0)</f>
        <v>2.9234</v>
      </c>
      <c r="G11" s="66">
        <f t="shared" si="1"/>
        <v>18</v>
      </c>
      <c r="H11" s="65">
        <f>VLOOKUP($A11,'Return Data'!$B$7:$R$1700,7,0)</f>
        <v>2.8769999999999998</v>
      </c>
      <c r="I11" s="66">
        <f t="shared" si="2"/>
        <v>19</v>
      </c>
      <c r="J11" s="65">
        <f>VLOOKUP($A11,'Return Data'!$B$7:$R$1700,8,0)</f>
        <v>2.7951000000000001</v>
      </c>
      <c r="K11" s="66">
        <f t="shared" si="3"/>
        <v>10</v>
      </c>
      <c r="L11" s="65">
        <f>VLOOKUP($A11,'Return Data'!$B$7:$R$1700,9,0)</f>
        <v>2.8203999999999998</v>
      </c>
      <c r="M11" s="66">
        <f t="shared" si="4"/>
        <v>13</v>
      </c>
      <c r="N11" s="65">
        <f>VLOOKUP($A11,'Return Data'!$B$7:$R$1700,10,0)</f>
        <v>2.9826000000000001</v>
      </c>
      <c r="O11" s="66">
        <f t="shared" si="5"/>
        <v>10</v>
      </c>
      <c r="P11" s="65">
        <f>VLOOKUP($A11,'Return Data'!$B$7:$R$1700,11,0)</f>
        <v>3.6414</v>
      </c>
      <c r="Q11" s="66">
        <f>RANK(P11,P$8:P$37,0)</f>
        <v>10</v>
      </c>
      <c r="R11" s="65">
        <f>VLOOKUP($A11,'Return Data'!$B$7:$R$1700,12,0)</f>
        <v>4.0133000000000001</v>
      </c>
      <c r="S11" s="66">
        <f>RANK(R11,R$8:R$37,0)</f>
        <v>10</v>
      </c>
      <c r="T11" s="65">
        <f>VLOOKUP($A11,'Return Data'!$B$7:$R$1700,13,0)</f>
        <v>4.3598999999999997</v>
      </c>
      <c r="U11" s="66">
        <f>RANK(T11,T$8:T$37,0)</f>
        <v>7</v>
      </c>
      <c r="V11" s="65"/>
      <c r="W11" s="66"/>
      <c r="X11" s="65"/>
      <c r="Y11" s="66"/>
      <c r="Z11" s="65">
        <f>VLOOKUP($A11,'Return Data'!$B$7:$R$1700,16,0)</f>
        <v>4.6429</v>
      </c>
      <c r="AA11" s="67">
        <f t="shared" si="6"/>
        <v>15</v>
      </c>
    </row>
    <row r="12" spans="1:27" x14ac:dyDescent="0.3">
      <c r="A12" s="63" t="s">
        <v>1382</v>
      </c>
      <c r="B12" s="64">
        <f>VLOOKUP($A12,'Return Data'!$B$7:$R$1700,3,0)</f>
        <v>44017</v>
      </c>
      <c r="C12" s="65">
        <f>VLOOKUP($A12,'Return Data'!$B$7:$R$1700,4,0)</f>
        <v>1016.7127</v>
      </c>
      <c r="D12" s="65">
        <f>VLOOKUP($A12,'Return Data'!$B$7:$R$1700,5,0)</f>
        <v>3.0589</v>
      </c>
      <c r="E12" s="66">
        <f t="shared" si="0"/>
        <v>3</v>
      </c>
      <c r="F12" s="65">
        <f>VLOOKUP($A12,'Return Data'!$B$7:$R$1700,6,0)</f>
        <v>3.0594999999999999</v>
      </c>
      <c r="G12" s="66">
        <f t="shared" si="1"/>
        <v>2</v>
      </c>
      <c r="H12" s="65">
        <f>VLOOKUP($A12,'Return Data'!$B$7:$R$1700,7,0)</f>
        <v>2.9767999999999999</v>
      </c>
      <c r="I12" s="66">
        <f t="shared" si="2"/>
        <v>4</v>
      </c>
      <c r="J12" s="65">
        <f>VLOOKUP($A12,'Return Data'!$B$7:$R$1700,8,0)</f>
        <v>2.9137</v>
      </c>
      <c r="K12" s="66">
        <f t="shared" si="3"/>
        <v>3</v>
      </c>
      <c r="L12" s="65">
        <f>VLOOKUP($A12,'Return Data'!$B$7:$R$1700,9,0)</f>
        <v>2.9748999999999999</v>
      </c>
      <c r="M12" s="66">
        <f t="shared" si="4"/>
        <v>1</v>
      </c>
      <c r="N12" s="65">
        <f>VLOOKUP($A12,'Return Data'!$B$7:$R$1700,10,0)</f>
        <v>3.3313999999999999</v>
      </c>
      <c r="O12" s="66">
        <f t="shared" si="5"/>
        <v>1</v>
      </c>
      <c r="P12" s="65"/>
      <c r="Q12" s="66"/>
      <c r="R12" s="65"/>
      <c r="S12" s="66"/>
      <c r="T12" s="65"/>
      <c r="U12" s="66"/>
      <c r="V12" s="65"/>
      <c r="W12" s="66"/>
      <c r="X12" s="65"/>
      <c r="Y12" s="66"/>
      <c r="Z12" s="65">
        <f>VLOOKUP($A12,'Return Data'!$B$7:$R$1700,16,0)</f>
        <v>3.8073999999999999</v>
      </c>
      <c r="AA12" s="67">
        <f t="shared" si="6"/>
        <v>28</v>
      </c>
    </row>
    <row r="13" spans="1:27" x14ac:dyDescent="0.3">
      <c r="A13" s="63" t="s">
        <v>1384</v>
      </c>
      <c r="B13" s="64">
        <f>VLOOKUP($A13,'Return Data'!$B$7:$R$1700,3,0)</f>
        <v>44017</v>
      </c>
      <c r="C13" s="65">
        <f>VLOOKUP($A13,'Return Data'!$B$7:$R$1700,4,0)</f>
        <v>1042.0051000000001</v>
      </c>
      <c r="D13" s="65">
        <f>VLOOKUP($A13,'Return Data'!$B$7:$R$1700,5,0)</f>
        <v>3.0057</v>
      </c>
      <c r="E13" s="66">
        <f t="shared" si="0"/>
        <v>11</v>
      </c>
      <c r="F13" s="65">
        <f>VLOOKUP($A13,'Return Data'!$B$7:$R$1700,6,0)</f>
        <v>3.0062000000000002</v>
      </c>
      <c r="G13" s="66">
        <f t="shared" si="1"/>
        <v>10</v>
      </c>
      <c r="H13" s="65">
        <f>VLOOKUP($A13,'Return Data'!$B$7:$R$1700,7,0)</f>
        <v>3.1223999999999998</v>
      </c>
      <c r="I13" s="66">
        <f t="shared" si="2"/>
        <v>1</v>
      </c>
      <c r="J13" s="65">
        <f>VLOOKUP($A13,'Return Data'!$B$7:$R$1700,8,0)</f>
        <v>3.0144000000000002</v>
      </c>
      <c r="K13" s="66">
        <f t="shared" si="3"/>
        <v>1</v>
      </c>
      <c r="L13" s="65">
        <f>VLOOKUP($A13,'Return Data'!$B$7:$R$1700,9,0)</f>
        <v>2.9729999999999999</v>
      </c>
      <c r="M13" s="66">
        <f t="shared" si="4"/>
        <v>2</v>
      </c>
      <c r="N13" s="65">
        <f>VLOOKUP($A13,'Return Data'!$B$7:$R$1700,10,0)</f>
        <v>3.1446999999999998</v>
      </c>
      <c r="O13" s="66">
        <f t="shared" si="5"/>
        <v>5</v>
      </c>
      <c r="P13" s="65">
        <f>VLOOKUP($A13,'Return Data'!$B$7:$R$1700,11,0)</f>
        <v>3.786</v>
      </c>
      <c r="Q13" s="66">
        <f t="shared" ref="Q13:Q21" si="7">RANK(P13,P$8:P$37,0)</f>
        <v>4</v>
      </c>
      <c r="R13" s="65">
        <f>VLOOKUP($A13,'Return Data'!$B$7:$R$1700,12,0)</f>
        <v>4.1323999999999996</v>
      </c>
      <c r="S13" s="66">
        <f t="shared" ref="S13:S21" si="8">RANK(R13,R$8:R$37,0)</f>
        <v>4</v>
      </c>
      <c r="T13" s="65"/>
      <c r="U13" s="66"/>
      <c r="V13" s="65"/>
      <c r="W13" s="66"/>
      <c r="X13" s="65"/>
      <c r="Y13" s="66"/>
      <c r="Z13" s="65">
        <f>VLOOKUP($A13,'Return Data'!$B$7:$R$1700,16,0)</f>
        <v>4.4057000000000004</v>
      </c>
      <c r="AA13" s="67">
        <f t="shared" si="6"/>
        <v>20</v>
      </c>
    </row>
    <row r="14" spans="1:27" x14ac:dyDescent="0.3">
      <c r="A14" s="63" t="s">
        <v>1386</v>
      </c>
      <c r="B14" s="64">
        <f>VLOOKUP($A14,'Return Data'!$B$7:$R$1700,3,0)</f>
        <v>44017</v>
      </c>
      <c r="C14" s="65">
        <f>VLOOKUP($A14,'Return Data'!$B$7:$R$1700,4,0)</f>
        <v>1076.2795000000001</v>
      </c>
      <c r="D14" s="65">
        <f>VLOOKUP($A14,'Return Data'!$B$7:$R$1700,5,0)</f>
        <v>3.0798000000000001</v>
      </c>
      <c r="E14" s="66">
        <f t="shared" si="0"/>
        <v>2</v>
      </c>
      <c r="F14" s="65">
        <f>VLOOKUP($A14,'Return Data'!$B$7:$R$1700,6,0)</f>
        <v>3.0495999999999999</v>
      </c>
      <c r="G14" s="66">
        <f t="shared" si="1"/>
        <v>4</v>
      </c>
      <c r="H14" s="65">
        <f>VLOOKUP($A14,'Return Data'!$B$7:$R$1700,7,0)</f>
        <v>2.9754</v>
      </c>
      <c r="I14" s="66">
        <f t="shared" si="2"/>
        <v>5</v>
      </c>
      <c r="J14" s="65">
        <f>VLOOKUP($A14,'Return Data'!$B$7:$R$1700,8,0)</f>
        <v>2.8797000000000001</v>
      </c>
      <c r="K14" s="66">
        <f t="shared" si="3"/>
        <v>4</v>
      </c>
      <c r="L14" s="65">
        <f>VLOOKUP($A14,'Return Data'!$B$7:$R$1700,9,0)</f>
        <v>2.9190999999999998</v>
      </c>
      <c r="M14" s="66">
        <f t="shared" si="4"/>
        <v>5</v>
      </c>
      <c r="N14" s="65">
        <f>VLOOKUP($A14,'Return Data'!$B$7:$R$1700,10,0)</f>
        <v>3.1947000000000001</v>
      </c>
      <c r="O14" s="66">
        <f t="shared" si="5"/>
        <v>3</v>
      </c>
      <c r="P14" s="65">
        <f>VLOOKUP($A14,'Return Data'!$B$7:$R$1700,11,0)</f>
        <v>3.8359999999999999</v>
      </c>
      <c r="Q14" s="66">
        <f t="shared" si="7"/>
        <v>3</v>
      </c>
      <c r="R14" s="65">
        <f>VLOOKUP($A14,'Return Data'!$B$7:$R$1700,12,0)</f>
        <v>4.1755000000000004</v>
      </c>
      <c r="S14" s="66">
        <f t="shared" si="8"/>
        <v>3</v>
      </c>
      <c r="T14" s="65">
        <f>VLOOKUP($A14,'Return Data'!$B$7:$R$1700,13,0)</f>
        <v>4.5044000000000004</v>
      </c>
      <c r="U14" s="66">
        <f>RANK(T14,T$8:T$37,0)</f>
        <v>1</v>
      </c>
      <c r="V14" s="65"/>
      <c r="W14" s="66"/>
      <c r="X14" s="65"/>
      <c r="Y14" s="66"/>
      <c r="Z14" s="65">
        <f>VLOOKUP($A14,'Return Data'!$B$7:$R$1700,16,0)</f>
        <v>5.0529999999999999</v>
      </c>
      <c r="AA14" s="67">
        <f t="shared" si="6"/>
        <v>6</v>
      </c>
    </row>
    <row r="15" spans="1:27" x14ac:dyDescent="0.3">
      <c r="A15" s="63" t="s">
        <v>1388</v>
      </c>
      <c r="B15" s="64">
        <f>VLOOKUP($A15,'Return Data'!$B$7:$R$1700,3,0)</f>
        <v>44017</v>
      </c>
      <c r="C15" s="65">
        <f>VLOOKUP($A15,'Return Data'!$B$7:$R$1700,4,0)</f>
        <v>1042.8313000000001</v>
      </c>
      <c r="D15" s="65">
        <f>VLOOKUP($A15,'Return Data'!$B$7:$R$1700,5,0)</f>
        <v>3.0977999999999999</v>
      </c>
      <c r="E15" s="66">
        <f t="shared" si="0"/>
        <v>1</v>
      </c>
      <c r="F15" s="65">
        <f>VLOOKUP($A15,'Return Data'!$B$7:$R$1700,6,0)</f>
        <v>3.0983999999999998</v>
      </c>
      <c r="G15" s="66">
        <f t="shared" si="1"/>
        <v>1</v>
      </c>
      <c r="H15" s="65">
        <f>VLOOKUP($A15,'Return Data'!$B$7:$R$1700,7,0)</f>
        <v>3.0367999999999999</v>
      </c>
      <c r="I15" s="66">
        <f t="shared" si="2"/>
        <v>2</v>
      </c>
      <c r="J15" s="65">
        <f>VLOOKUP($A15,'Return Data'!$B$7:$R$1700,8,0)</f>
        <v>2.9238</v>
      </c>
      <c r="K15" s="66">
        <f t="shared" si="3"/>
        <v>2</v>
      </c>
      <c r="L15" s="65">
        <f>VLOOKUP($A15,'Return Data'!$B$7:$R$1700,9,0)</f>
        <v>2.9685999999999999</v>
      </c>
      <c r="M15" s="66">
        <f t="shared" si="4"/>
        <v>3</v>
      </c>
      <c r="N15" s="65">
        <f>VLOOKUP($A15,'Return Data'!$B$7:$R$1700,10,0)</f>
        <v>3.2023000000000001</v>
      </c>
      <c r="O15" s="66">
        <f t="shared" si="5"/>
        <v>2</v>
      </c>
      <c r="P15" s="65">
        <f>VLOOKUP($A15,'Return Data'!$B$7:$R$1700,11,0)</f>
        <v>3.8815</v>
      </c>
      <c r="Q15" s="66">
        <f t="shared" si="7"/>
        <v>1</v>
      </c>
      <c r="R15" s="65">
        <f>VLOOKUP($A15,'Return Data'!$B$7:$R$1700,12,0)</f>
        <v>4.2504999999999997</v>
      </c>
      <c r="S15" s="66">
        <f t="shared" si="8"/>
        <v>1</v>
      </c>
      <c r="T15" s="65"/>
      <c r="U15" s="66"/>
      <c r="V15" s="65"/>
      <c r="W15" s="66"/>
      <c r="X15" s="65"/>
      <c r="Y15" s="66"/>
      <c r="Z15" s="65">
        <f>VLOOKUP($A15,'Return Data'!$B$7:$R$1700,16,0)</f>
        <v>4.4923999999999999</v>
      </c>
      <c r="AA15" s="67">
        <f t="shared" si="6"/>
        <v>17</v>
      </c>
    </row>
    <row r="16" spans="1:27" x14ac:dyDescent="0.3">
      <c r="A16" s="63" t="s">
        <v>1389</v>
      </c>
      <c r="B16" s="64">
        <f>VLOOKUP($A16,'Return Data'!$B$7:$R$1700,3,0)</f>
        <v>44017</v>
      </c>
      <c r="C16" s="65">
        <f>VLOOKUP($A16,'Return Data'!$B$7:$R$1700,4,0)</f>
        <v>1051.5250000000001</v>
      </c>
      <c r="D16" s="65">
        <f>VLOOKUP($A16,'Return Data'!$B$7:$R$1700,5,0)</f>
        <v>2.9127999999999998</v>
      </c>
      <c r="E16" s="66">
        <f t="shared" si="0"/>
        <v>20</v>
      </c>
      <c r="F16" s="65">
        <f>VLOOKUP($A16,'Return Data'!$B$7:$R$1700,6,0)</f>
        <v>2.9083999999999999</v>
      </c>
      <c r="G16" s="66">
        <f t="shared" si="1"/>
        <v>20</v>
      </c>
      <c r="H16" s="65">
        <f>VLOOKUP($A16,'Return Data'!$B$7:$R$1700,7,0)</f>
        <v>3.0306000000000002</v>
      </c>
      <c r="I16" s="66">
        <f t="shared" si="2"/>
        <v>3</v>
      </c>
      <c r="J16" s="65">
        <f>VLOOKUP($A16,'Return Data'!$B$7:$R$1700,8,0)</f>
        <v>2.6957</v>
      </c>
      <c r="K16" s="66">
        <f t="shared" si="3"/>
        <v>21</v>
      </c>
      <c r="L16" s="65">
        <f>VLOOKUP($A16,'Return Data'!$B$7:$R$1700,9,0)</f>
        <v>2.7511000000000001</v>
      </c>
      <c r="M16" s="66">
        <f t="shared" si="4"/>
        <v>22</v>
      </c>
      <c r="N16" s="65">
        <f>VLOOKUP($A16,'Return Data'!$B$7:$R$1700,10,0)</f>
        <v>2.6778</v>
      </c>
      <c r="O16" s="66">
        <f t="shared" si="5"/>
        <v>29</v>
      </c>
      <c r="P16" s="65">
        <f>VLOOKUP($A16,'Return Data'!$B$7:$R$1700,11,0)</f>
        <v>3.3925000000000001</v>
      </c>
      <c r="Q16" s="66">
        <f t="shared" si="7"/>
        <v>27</v>
      </c>
      <c r="R16" s="65">
        <f>VLOOKUP($A16,'Return Data'!$B$7:$R$1700,12,0)</f>
        <v>3.8313999999999999</v>
      </c>
      <c r="S16" s="66">
        <f t="shared" si="8"/>
        <v>24</v>
      </c>
      <c r="T16" s="65">
        <f>VLOOKUP($A16,'Return Data'!$B$7:$R$1700,13,0)</f>
        <v>4.2102000000000004</v>
      </c>
      <c r="U16" s="66">
        <f>RANK(T16,T$8:T$37,0)</f>
        <v>17</v>
      </c>
      <c r="V16" s="65"/>
      <c r="W16" s="66"/>
      <c r="X16" s="65"/>
      <c r="Y16" s="66"/>
      <c r="Z16" s="65">
        <f>VLOOKUP($A16,'Return Data'!$B$7:$R$1700,16,0)</f>
        <v>4.4199000000000002</v>
      </c>
      <c r="AA16" s="67">
        <f t="shared" si="6"/>
        <v>19</v>
      </c>
    </row>
    <row r="17" spans="1:27" x14ac:dyDescent="0.3">
      <c r="A17" s="63" t="s">
        <v>1391</v>
      </c>
      <c r="B17" s="64">
        <f>VLOOKUP($A17,'Return Data'!$B$7:$R$1700,3,0)</f>
        <v>44017</v>
      </c>
      <c r="C17" s="65">
        <f>VLOOKUP($A17,'Return Data'!$B$7:$R$1700,4,0)</f>
        <v>2976.2190000000001</v>
      </c>
      <c r="D17" s="65">
        <f>VLOOKUP($A17,'Return Data'!$B$7:$R$1700,5,0)</f>
        <v>2.9855</v>
      </c>
      <c r="E17" s="66">
        <f t="shared" si="0"/>
        <v>14</v>
      </c>
      <c r="F17" s="65">
        <f>VLOOKUP($A17,'Return Data'!$B$7:$R$1700,6,0)</f>
        <v>2.9428000000000001</v>
      </c>
      <c r="G17" s="66">
        <f t="shared" si="1"/>
        <v>16</v>
      </c>
      <c r="H17" s="65">
        <f>VLOOKUP($A17,'Return Data'!$B$7:$R$1700,7,0)</f>
        <v>2.8797000000000001</v>
      </c>
      <c r="I17" s="66">
        <f t="shared" si="2"/>
        <v>18</v>
      </c>
      <c r="J17" s="65">
        <f>VLOOKUP($A17,'Return Data'!$B$7:$R$1700,8,0)</f>
        <v>2.6640000000000001</v>
      </c>
      <c r="K17" s="66">
        <f t="shared" si="3"/>
        <v>24</v>
      </c>
      <c r="L17" s="65">
        <f>VLOOKUP($A17,'Return Data'!$B$7:$R$1700,9,0)</f>
        <v>2.7490000000000001</v>
      </c>
      <c r="M17" s="66">
        <f t="shared" si="4"/>
        <v>23</v>
      </c>
      <c r="N17" s="65">
        <f>VLOOKUP($A17,'Return Data'!$B$7:$R$1700,10,0)</f>
        <v>2.8014999999999999</v>
      </c>
      <c r="O17" s="66">
        <f t="shared" si="5"/>
        <v>24</v>
      </c>
      <c r="P17" s="65">
        <f>VLOOKUP($A17,'Return Data'!$B$7:$R$1700,11,0)</f>
        <v>3.5007000000000001</v>
      </c>
      <c r="Q17" s="66">
        <f t="shared" si="7"/>
        <v>22</v>
      </c>
      <c r="R17" s="65">
        <f>VLOOKUP($A17,'Return Data'!$B$7:$R$1700,12,0)</f>
        <v>3.9117000000000002</v>
      </c>
      <c r="S17" s="66">
        <f t="shared" si="8"/>
        <v>20</v>
      </c>
      <c r="T17" s="65">
        <f>VLOOKUP($A17,'Return Data'!$B$7:$R$1700,13,0)</f>
        <v>4.2786999999999997</v>
      </c>
      <c r="U17" s="66">
        <f>RANK(T17,T$8:T$37,0)</f>
        <v>14</v>
      </c>
      <c r="V17" s="65">
        <f>VLOOKUP($A17,'Return Data'!$B$7:$R$1700,17,0)</f>
        <v>5.2115</v>
      </c>
      <c r="W17" s="66">
        <f>RANK(V17,V$8:V$37,0)</f>
        <v>3</v>
      </c>
      <c r="X17" s="65">
        <f>VLOOKUP($A17,'Return Data'!$B$7:$R$1700,14,0)</f>
        <v>5.4451000000000001</v>
      </c>
      <c r="Y17" s="66">
        <f>RANK(X17,X$8:X$37,0)</f>
        <v>2</v>
      </c>
      <c r="Z17" s="65">
        <f>VLOOKUP($A17,'Return Data'!$B$7:$R$1700,16,0)</f>
        <v>6.0991999999999997</v>
      </c>
      <c r="AA17" s="67">
        <f t="shared" si="6"/>
        <v>4</v>
      </c>
    </row>
    <row r="18" spans="1:27" x14ac:dyDescent="0.3">
      <c r="A18" s="63" t="s">
        <v>1394</v>
      </c>
      <c r="B18" s="64">
        <f>VLOOKUP($A18,'Return Data'!$B$7:$R$1700,3,0)</f>
        <v>44017</v>
      </c>
      <c r="C18" s="65">
        <f>VLOOKUP($A18,'Return Data'!$B$7:$R$1700,4,0)</f>
        <v>1050.2058</v>
      </c>
      <c r="D18" s="65">
        <f>VLOOKUP($A18,'Return Data'!$B$7:$R$1700,5,0)</f>
        <v>2.9929000000000001</v>
      </c>
      <c r="E18" s="66">
        <f t="shared" si="0"/>
        <v>13</v>
      </c>
      <c r="F18" s="65">
        <f>VLOOKUP($A18,'Return Data'!$B$7:$R$1700,6,0)</f>
        <v>2.9815999999999998</v>
      </c>
      <c r="G18" s="66">
        <f t="shared" si="1"/>
        <v>13</v>
      </c>
      <c r="H18" s="65">
        <f>VLOOKUP($A18,'Return Data'!$B$7:$R$1700,7,0)</f>
        <v>2.8753000000000002</v>
      </c>
      <c r="I18" s="66">
        <f t="shared" si="2"/>
        <v>20</v>
      </c>
      <c r="J18" s="65">
        <f>VLOOKUP($A18,'Return Data'!$B$7:$R$1700,8,0)</f>
        <v>2.7923</v>
      </c>
      <c r="K18" s="66">
        <f t="shared" si="3"/>
        <v>11</v>
      </c>
      <c r="L18" s="65">
        <f>VLOOKUP($A18,'Return Data'!$B$7:$R$1700,9,0)</f>
        <v>2.8359999999999999</v>
      </c>
      <c r="M18" s="66">
        <f t="shared" si="4"/>
        <v>11</v>
      </c>
      <c r="N18" s="65">
        <f>VLOOKUP($A18,'Return Data'!$B$7:$R$1700,10,0)</f>
        <v>2.9403999999999999</v>
      </c>
      <c r="O18" s="66">
        <f t="shared" si="5"/>
        <v>13</v>
      </c>
      <c r="P18" s="65">
        <f>VLOOKUP($A18,'Return Data'!$B$7:$R$1700,11,0)</f>
        <v>3.5666000000000002</v>
      </c>
      <c r="Q18" s="66">
        <f t="shared" si="7"/>
        <v>14</v>
      </c>
      <c r="R18" s="65">
        <f>VLOOKUP($A18,'Return Data'!$B$7:$R$1700,12,0)</f>
        <v>3.9580000000000002</v>
      </c>
      <c r="S18" s="66">
        <f t="shared" si="8"/>
        <v>16</v>
      </c>
      <c r="T18" s="65">
        <f>VLOOKUP($A18,'Return Data'!$B$7:$R$1700,13,0)</f>
        <v>4.2988</v>
      </c>
      <c r="U18" s="66">
        <f>RANK(T18,T$8:T$37,0)</f>
        <v>12</v>
      </c>
      <c r="V18" s="65"/>
      <c r="W18" s="66"/>
      <c r="X18" s="65"/>
      <c r="Y18" s="66"/>
      <c r="Z18" s="65">
        <f>VLOOKUP($A18,'Return Data'!$B$7:$R$1700,16,0)</f>
        <v>4.4428999999999998</v>
      </c>
      <c r="AA18" s="67">
        <f t="shared" si="6"/>
        <v>18</v>
      </c>
    </row>
    <row r="19" spans="1:27" x14ac:dyDescent="0.3">
      <c r="A19" s="63" t="s">
        <v>1395</v>
      </c>
      <c r="B19" s="64">
        <f>VLOOKUP($A19,'Return Data'!$B$7:$R$1700,3,0)</f>
        <v>44017</v>
      </c>
      <c r="C19" s="65">
        <f>VLOOKUP($A19,'Return Data'!$B$7:$R$1700,4,0)</f>
        <v>108.3747</v>
      </c>
      <c r="D19" s="65">
        <f>VLOOKUP($A19,'Return Data'!$B$7:$R$1700,5,0)</f>
        <v>2.8969</v>
      </c>
      <c r="E19" s="66">
        <f t="shared" si="0"/>
        <v>23</v>
      </c>
      <c r="F19" s="65">
        <f>VLOOKUP($A19,'Return Data'!$B$7:$R$1700,6,0)</f>
        <v>2.8971</v>
      </c>
      <c r="G19" s="66">
        <f t="shared" si="1"/>
        <v>22</v>
      </c>
      <c r="H19" s="65">
        <f>VLOOKUP($A19,'Return Data'!$B$7:$R$1700,7,0)</f>
        <v>2.8546999999999998</v>
      </c>
      <c r="I19" s="66">
        <f t="shared" si="2"/>
        <v>23</v>
      </c>
      <c r="J19" s="65">
        <f>VLOOKUP($A19,'Return Data'!$B$7:$R$1700,8,0)</f>
        <v>2.6779000000000002</v>
      </c>
      <c r="K19" s="66">
        <f t="shared" si="3"/>
        <v>22</v>
      </c>
      <c r="L19" s="65">
        <f>VLOOKUP($A19,'Return Data'!$B$7:$R$1700,9,0)</f>
        <v>2.7646000000000002</v>
      </c>
      <c r="M19" s="66">
        <f t="shared" si="4"/>
        <v>21</v>
      </c>
      <c r="N19" s="65">
        <f>VLOOKUP($A19,'Return Data'!$B$7:$R$1700,10,0)</f>
        <v>2.7894000000000001</v>
      </c>
      <c r="O19" s="66">
        <f t="shared" si="5"/>
        <v>26</v>
      </c>
      <c r="P19" s="65">
        <f>VLOOKUP($A19,'Return Data'!$B$7:$R$1700,11,0)</f>
        <v>3.5160999999999998</v>
      </c>
      <c r="Q19" s="66">
        <f t="shared" si="7"/>
        <v>21</v>
      </c>
      <c r="R19" s="65">
        <f>VLOOKUP($A19,'Return Data'!$B$7:$R$1700,12,0)</f>
        <v>3.9245000000000001</v>
      </c>
      <c r="S19" s="66">
        <f t="shared" si="8"/>
        <v>19</v>
      </c>
      <c r="T19" s="65">
        <f>VLOOKUP($A19,'Return Data'!$B$7:$R$1700,13,0)</f>
        <v>4.2938000000000001</v>
      </c>
      <c r="U19" s="66">
        <f>RANK(T19,T$8:T$37,0)</f>
        <v>13</v>
      </c>
      <c r="V19" s="65"/>
      <c r="W19" s="66"/>
      <c r="X19" s="65"/>
      <c r="Y19" s="66"/>
      <c r="Z19" s="65">
        <f>VLOOKUP($A19,'Return Data'!$B$7:$R$1700,16,0)</f>
        <v>5.0213000000000001</v>
      </c>
      <c r="AA19" s="67">
        <f t="shared" si="6"/>
        <v>8</v>
      </c>
    </row>
    <row r="20" spans="1:27" x14ac:dyDescent="0.3">
      <c r="A20" s="63" t="s">
        <v>1398</v>
      </c>
      <c r="B20" s="64">
        <f>VLOOKUP($A20,'Return Data'!$B$7:$R$1700,3,0)</f>
        <v>44017</v>
      </c>
      <c r="C20" s="65">
        <f>VLOOKUP($A20,'Return Data'!$B$7:$R$1700,4,0)</f>
        <v>1071.8335999999999</v>
      </c>
      <c r="D20" s="65">
        <f>VLOOKUP($A20,'Return Data'!$B$7:$R$1700,5,0)</f>
        <v>2.7892000000000001</v>
      </c>
      <c r="E20" s="66">
        <f t="shared" si="0"/>
        <v>30</v>
      </c>
      <c r="F20" s="65">
        <f>VLOOKUP($A20,'Return Data'!$B$7:$R$1700,6,0)</f>
        <v>2.7896000000000001</v>
      </c>
      <c r="G20" s="66">
        <f t="shared" si="1"/>
        <v>30</v>
      </c>
      <c r="H20" s="65">
        <f>VLOOKUP($A20,'Return Data'!$B$7:$R$1700,7,0)</f>
        <v>2.7408000000000001</v>
      </c>
      <c r="I20" s="66">
        <f t="shared" si="2"/>
        <v>28</v>
      </c>
      <c r="J20" s="65">
        <f>VLOOKUP($A20,'Return Data'!$B$7:$R$1700,8,0)</f>
        <v>2.5687000000000002</v>
      </c>
      <c r="K20" s="66">
        <f t="shared" si="3"/>
        <v>28</v>
      </c>
      <c r="L20" s="65">
        <f>VLOOKUP($A20,'Return Data'!$B$7:$R$1700,9,0)</f>
        <v>2.7097000000000002</v>
      </c>
      <c r="M20" s="66">
        <f t="shared" si="4"/>
        <v>28</v>
      </c>
      <c r="N20" s="65">
        <f>VLOOKUP($A20,'Return Data'!$B$7:$R$1700,10,0)</f>
        <v>2.8325</v>
      </c>
      <c r="O20" s="66">
        <f t="shared" si="5"/>
        <v>22</v>
      </c>
      <c r="P20" s="65">
        <f>VLOOKUP($A20,'Return Data'!$B$7:$R$1700,11,0)</f>
        <v>3.4704999999999999</v>
      </c>
      <c r="Q20" s="66">
        <f t="shared" si="7"/>
        <v>25</v>
      </c>
      <c r="R20" s="65">
        <f>VLOOKUP($A20,'Return Data'!$B$7:$R$1700,12,0)</f>
        <v>3.8971</v>
      </c>
      <c r="S20" s="66">
        <f t="shared" si="8"/>
        <v>22</v>
      </c>
      <c r="T20" s="65">
        <f>VLOOKUP($A20,'Return Data'!$B$7:$R$1700,13,0)</f>
        <v>4.2778</v>
      </c>
      <c r="U20" s="66">
        <f>RANK(T20,T$8:T$37,0)</f>
        <v>15</v>
      </c>
      <c r="V20" s="65"/>
      <c r="W20" s="66"/>
      <c r="X20" s="65"/>
      <c r="Y20" s="66"/>
      <c r="Z20" s="65">
        <f>VLOOKUP($A20,'Return Data'!$B$7:$R$1700,16,0)</f>
        <v>4.8559000000000001</v>
      </c>
      <c r="AA20" s="67">
        <f t="shared" si="6"/>
        <v>11</v>
      </c>
    </row>
    <row r="21" spans="1:27" x14ac:dyDescent="0.3">
      <c r="A21" s="63" t="s">
        <v>1400</v>
      </c>
      <c r="B21" s="64">
        <f>VLOOKUP($A21,'Return Data'!$B$7:$R$1700,3,0)</f>
        <v>44017</v>
      </c>
      <c r="C21" s="65">
        <f>VLOOKUP($A21,'Return Data'!$B$7:$R$1700,4,0)</f>
        <v>1043.1545000000001</v>
      </c>
      <c r="D21" s="65">
        <f>VLOOKUP($A21,'Return Data'!$B$7:$R$1700,5,0)</f>
        <v>2.8834</v>
      </c>
      <c r="E21" s="66">
        <f t="shared" si="0"/>
        <v>25</v>
      </c>
      <c r="F21" s="65">
        <f>VLOOKUP($A21,'Return Data'!$B$7:$R$1700,6,0)</f>
        <v>2.8839000000000001</v>
      </c>
      <c r="G21" s="66">
        <f t="shared" si="1"/>
        <v>24</v>
      </c>
      <c r="H21" s="65">
        <f>VLOOKUP($A21,'Return Data'!$B$7:$R$1700,7,0)</f>
        <v>2.7932000000000001</v>
      </c>
      <c r="I21" s="66">
        <f t="shared" si="2"/>
        <v>26</v>
      </c>
      <c r="J21" s="65">
        <f>VLOOKUP($A21,'Return Data'!$B$7:$R$1700,8,0)</f>
        <v>2.6697000000000002</v>
      </c>
      <c r="K21" s="66">
        <f t="shared" si="3"/>
        <v>23</v>
      </c>
      <c r="L21" s="65">
        <f>VLOOKUP($A21,'Return Data'!$B$7:$R$1700,9,0)</f>
        <v>2.7395</v>
      </c>
      <c r="M21" s="66">
        <f t="shared" si="4"/>
        <v>25</v>
      </c>
      <c r="N21" s="65">
        <f>VLOOKUP($A21,'Return Data'!$B$7:$R$1700,10,0)</f>
        <v>2.7772999999999999</v>
      </c>
      <c r="O21" s="66">
        <f t="shared" si="5"/>
        <v>27</v>
      </c>
      <c r="P21" s="65">
        <f>VLOOKUP($A21,'Return Data'!$B$7:$R$1700,11,0)</f>
        <v>3.4927999999999999</v>
      </c>
      <c r="Q21" s="66">
        <f t="shared" si="7"/>
        <v>23</v>
      </c>
      <c r="R21" s="65">
        <f>VLOOKUP($A21,'Return Data'!$B$7:$R$1700,12,0)</f>
        <v>3.9022000000000001</v>
      </c>
      <c r="S21" s="66">
        <f t="shared" si="8"/>
        <v>21</v>
      </c>
      <c r="T21" s="65"/>
      <c r="U21" s="66"/>
      <c r="V21" s="65"/>
      <c r="W21" s="66"/>
      <c r="X21" s="65"/>
      <c r="Y21" s="66"/>
      <c r="Z21" s="65">
        <f>VLOOKUP($A21,'Return Data'!$B$7:$R$1700,16,0)</f>
        <v>4.3391999999999999</v>
      </c>
      <c r="AA21" s="67">
        <f t="shared" si="6"/>
        <v>22</v>
      </c>
    </row>
    <row r="22" spans="1:27" x14ac:dyDescent="0.3">
      <c r="A22" s="63" t="s">
        <v>1402</v>
      </c>
      <c r="B22" s="64">
        <f>VLOOKUP($A22,'Return Data'!$B$7:$R$1700,3,0)</f>
        <v>44017</v>
      </c>
      <c r="C22" s="65">
        <f>VLOOKUP($A22,'Return Data'!$B$7:$R$1700,4,0)</f>
        <v>1017.3942</v>
      </c>
      <c r="D22" s="65">
        <f>VLOOKUP($A22,'Return Data'!$B$7:$R$1700,5,0)</f>
        <v>2.9134000000000002</v>
      </c>
      <c r="E22" s="66">
        <f t="shared" si="0"/>
        <v>19</v>
      </c>
      <c r="F22" s="65">
        <f>VLOOKUP($A22,'Return Data'!$B$7:$R$1700,6,0)</f>
        <v>2.9114</v>
      </c>
      <c r="G22" s="66">
        <f t="shared" si="1"/>
        <v>19</v>
      </c>
      <c r="H22" s="65">
        <f>VLOOKUP($A22,'Return Data'!$B$7:$R$1700,7,0)</f>
        <v>2.8311000000000002</v>
      </c>
      <c r="I22" s="66">
        <f t="shared" si="2"/>
        <v>24</v>
      </c>
      <c r="J22" s="65">
        <f>VLOOKUP($A22,'Return Data'!$B$7:$R$1700,8,0)</f>
        <v>2.7031999999999998</v>
      </c>
      <c r="K22" s="66">
        <f t="shared" si="3"/>
        <v>20</v>
      </c>
      <c r="L22" s="65">
        <f>VLOOKUP($A22,'Return Data'!$B$7:$R$1700,9,0)</f>
        <v>2.7957999999999998</v>
      </c>
      <c r="M22" s="66">
        <f t="shared" si="4"/>
        <v>19</v>
      </c>
      <c r="N22" s="65">
        <f>VLOOKUP($A22,'Return Data'!$B$7:$R$1700,10,0)</f>
        <v>2.8542000000000001</v>
      </c>
      <c r="O22" s="66">
        <f t="shared" si="5"/>
        <v>19</v>
      </c>
      <c r="P22" s="65"/>
      <c r="Q22" s="66"/>
      <c r="R22" s="65"/>
      <c r="S22" s="66"/>
      <c r="T22" s="65"/>
      <c r="U22" s="66"/>
      <c r="V22" s="65"/>
      <c r="W22" s="66"/>
      <c r="X22" s="65"/>
      <c r="Y22" s="66"/>
      <c r="Z22" s="65">
        <f>VLOOKUP($A22,'Return Data'!$B$7:$R$1700,16,0)</f>
        <v>3.5468999999999999</v>
      </c>
      <c r="AA22" s="67">
        <f t="shared" si="6"/>
        <v>30</v>
      </c>
    </row>
    <row r="23" spans="1:27" x14ac:dyDescent="0.3">
      <c r="A23" s="63" t="s">
        <v>1404</v>
      </c>
      <c r="B23" s="64">
        <f>VLOOKUP($A23,'Return Data'!$B$7:$R$1700,3,0)</f>
        <v>44017</v>
      </c>
      <c r="C23" s="65">
        <f>VLOOKUP($A23,'Return Data'!$B$7:$R$1700,4,0)</f>
        <v>1027.2415000000001</v>
      </c>
      <c r="D23" s="65">
        <f>VLOOKUP($A23,'Return Data'!$B$7:$R$1700,5,0)</f>
        <v>2.9068000000000001</v>
      </c>
      <c r="E23" s="66">
        <f t="shared" si="0"/>
        <v>21</v>
      </c>
      <c r="F23" s="65">
        <f>VLOOKUP($A23,'Return Data'!$B$7:$R$1700,6,0)</f>
        <v>2.9060000000000001</v>
      </c>
      <c r="G23" s="66">
        <f t="shared" si="1"/>
        <v>21</v>
      </c>
      <c r="H23" s="65">
        <f>VLOOKUP($A23,'Return Data'!$B$7:$R$1700,7,0)</f>
        <v>2.8948999999999998</v>
      </c>
      <c r="I23" s="66">
        <f t="shared" si="2"/>
        <v>17</v>
      </c>
      <c r="J23" s="65">
        <f>VLOOKUP($A23,'Return Data'!$B$7:$R$1700,8,0)</f>
        <v>2.7334999999999998</v>
      </c>
      <c r="K23" s="66">
        <f t="shared" si="3"/>
        <v>17</v>
      </c>
      <c r="L23" s="65">
        <f>VLOOKUP($A23,'Return Data'!$B$7:$R$1700,9,0)</f>
        <v>2.7841</v>
      </c>
      <c r="M23" s="66">
        <f t="shared" si="4"/>
        <v>20</v>
      </c>
      <c r="N23" s="65">
        <f>VLOOKUP($A23,'Return Data'!$B$7:$R$1700,10,0)</f>
        <v>2.8454999999999999</v>
      </c>
      <c r="O23" s="66">
        <f t="shared" si="5"/>
        <v>20</v>
      </c>
      <c r="P23" s="65">
        <f>VLOOKUP($A23,'Return Data'!$B$7:$R$1700,11,0)</f>
        <v>3.5209999999999999</v>
      </c>
      <c r="Q23" s="66">
        <f t="shared" ref="Q23:Q37" si="9">RANK(P23,P$8:P$37,0)</f>
        <v>20</v>
      </c>
      <c r="R23" s="65"/>
      <c r="S23" s="66"/>
      <c r="T23" s="65"/>
      <c r="U23" s="66"/>
      <c r="V23" s="65"/>
      <c r="W23" s="66"/>
      <c r="X23" s="65"/>
      <c r="Y23" s="66"/>
      <c r="Z23" s="65">
        <f>VLOOKUP($A23,'Return Data'!$B$7:$R$1700,16,0)</f>
        <v>3.8993000000000002</v>
      </c>
      <c r="AA23" s="67">
        <f t="shared" si="6"/>
        <v>27</v>
      </c>
    </row>
    <row r="24" spans="1:27" x14ac:dyDescent="0.3">
      <c r="A24" s="63" t="s">
        <v>1406</v>
      </c>
      <c r="B24" s="64">
        <f>VLOOKUP($A24,'Return Data'!$B$7:$R$1700,3,0)</f>
        <v>44017</v>
      </c>
      <c r="C24" s="65">
        <f>VLOOKUP($A24,'Return Data'!$B$7:$R$1700,4,0)</f>
        <v>1022.3705</v>
      </c>
      <c r="D24" s="65">
        <f>VLOOKUP($A24,'Return Data'!$B$7:$R$1700,5,0)</f>
        <v>2.9491999999999998</v>
      </c>
      <c r="E24" s="66">
        <f t="shared" si="0"/>
        <v>16</v>
      </c>
      <c r="F24" s="65">
        <f>VLOOKUP($A24,'Return Data'!$B$7:$R$1700,6,0)</f>
        <v>2.9485000000000001</v>
      </c>
      <c r="G24" s="66">
        <f t="shared" si="1"/>
        <v>14</v>
      </c>
      <c r="H24" s="65">
        <f>VLOOKUP($A24,'Return Data'!$B$7:$R$1700,7,0)</f>
        <v>2.9123000000000001</v>
      </c>
      <c r="I24" s="66">
        <f t="shared" si="2"/>
        <v>15</v>
      </c>
      <c r="J24" s="65">
        <f>VLOOKUP($A24,'Return Data'!$B$7:$R$1700,8,0)</f>
        <v>2.766</v>
      </c>
      <c r="K24" s="66">
        <f t="shared" si="3"/>
        <v>13</v>
      </c>
      <c r="L24" s="65">
        <f>VLOOKUP($A24,'Return Data'!$B$7:$R$1700,9,0)</f>
        <v>2.8231000000000002</v>
      </c>
      <c r="M24" s="66">
        <f t="shared" si="4"/>
        <v>12</v>
      </c>
      <c r="N24" s="65">
        <f>VLOOKUP($A24,'Return Data'!$B$7:$R$1700,10,0)</f>
        <v>2.9449999999999998</v>
      </c>
      <c r="O24" s="66">
        <f t="shared" si="5"/>
        <v>12</v>
      </c>
      <c r="P24" s="65">
        <f>VLOOKUP($A24,'Return Data'!$B$7:$R$1700,11,0)</f>
        <v>3.6381000000000001</v>
      </c>
      <c r="Q24" s="66">
        <f t="shared" si="9"/>
        <v>12</v>
      </c>
      <c r="R24" s="65"/>
      <c r="S24" s="66"/>
      <c r="T24" s="65"/>
      <c r="U24" s="66"/>
      <c r="V24" s="65"/>
      <c r="W24" s="66"/>
      <c r="X24" s="65"/>
      <c r="Y24" s="66"/>
      <c r="Z24" s="65">
        <f>VLOOKUP($A24,'Return Data'!$B$7:$R$1700,16,0)</f>
        <v>3.7978000000000001</v>
      </c>
      <c r="AA24" s="67">
        <f t="shared" si="6"/>
        <v>29</v>
      </c>
    </row>
    <row r="25" spans="1:27" x14ac:dyDescent="0.3">
      <c r="A25" s="63" t="s">
        <v>1408</v>
      </c>
      <c r="B25" s="64">
        <f>VLOOKUP($A25,'Return Data'!$B$7:$R$1700,3,0)</f>
        <v>44017</v>
      </c>
      <c r="C25" s="65">
        <f>VLOOKUP($A25,'Return Data'!$B$7:$R$1700,4,0)</f>
        <v>1072.9338</v>
      </c>
      <c r="D25" s="65">
        <f>VLOOKUP($A25,'Return Data'!$B$7:$R$1700,5,0)</f>
        <v>2.8647999999999998</v>
      </c>
      <c r="E25" s="66">
        <f t="shared" si="0"/>
        <v>26</v>
      </c>
      <c r="F25" s="65">
        <f>VLOOKUP($A25,'Return Data'!$B$7:$R$1700,6,0)</f>
        <v>2.8582999999999998</v>
      </c>
      <c r="G25" s="66">
        <f t="shared" si="1"/>
        <v>27</v>
      </c>
      <c r="H25" s="65">
        <f>VLOOKUP($A25,'Return Data'!$B$7:$R$1700,7,0)</f>
        <v>2.8212000000000002</v>
      </c>
      <c r="I25" s="66">
        <f t="shared" si="2"/>
        <v>25</v>
      </c>
      <c r="J25" s="65">
        <f>VLOOKUP($A25,'Return Data'!$B$7:$R$1700,8,0)</f>
        <v>2.6097000000000001</v>
      </c>
      <c r="K25" s="66">
        <f t="shared" si="3"/>
        <v>27</v>
      </c>
      <c r="L25" s="65">
        <f>VLOOKUP($A25,'Return Data'!$B$7:$R$1700,9,0)</f>
        <v>2.7294</v>
      </c>
      <c r="M25" s="66">
        <f t="shared" si="4"/>
        <v>27</v>
      </c>
      <c r="N25" s="65">
        <f>VLOOKUP($A25,'Return Data'!$B$7:$R$1700,10,0)</f>
        <v>2.8115999999999999</v>
      </c>
      <c r="O25" s="66">
        <f t="shared" si="5"/>
        <v>23</v>
      </c>
      <c r="P25" s="65">
        <f>VLOOKUP($A25,'Return Data'!$B$7:$R$1700,11,0)</f>
        <v>3.5480999999999998</v>
      </c>
      <c r="Q25" s="66">
        <f t="shared" si="9"/>
        <v>17</v>
      </c>
      <c r="R25" s="65">
        <f>VLOOKUP($A25,'Return Data'!$B$7:$R$1700,12,0)</f>
        <v>3.9750000000000001</v>
      </c>
      <c r="S25" s="66">
        <f>RANK(R25,R$8:R$37,0)</f>
        <v>13</v>
      </c>
      <c r="T25" s="65">
        <f>VLOOKUP($A25,'Return Data'!$B$7:$R$1700,13,0)</f>
        <v>4.343</v>
      </c>
      <c r="U25" s="66">
        <f>RANK(T25,T$8:T$37,0)</f>
        <v>8</v>
      </c>
      <c r="V25" s="65"/>
      <c r="W25" s="66"/>
      <c r="X25" s="65"/>
      <c r="Y25" s="66"/>
      <c r="Z25" s="65">
        <f>VLOOKUP($A25,'Return Data'!$B$7:$R$1700,16,0)</f>
        <v>4.9012000000000002</v>
      </c>
      <c r="AA25" s="67">
        <f t="shared" si="6"/>
        <v>10</v>
      </c>
    </row>
    <row r="26" spans="1:27" x14ac:dyDescent="0.3">
      <c r="A26" s="63" t="s">
        <v>1410</v>
      </c>
      <c r="B26" s="64">
        <f>VLOOKUP($A26,'Return Data'!$B$7:$R$1700,3,0)</f>
        <v>44017</v>
      </c>
      <c r="C26" s="65">
        <f>VLOOKUP($A26,'Return Data'!$B$7:$R$1700,4,0)</f>
        <v>2494.4776666666698</v>
      </c>
      <c r="D26" s="65">
        <f>VLOOKUP($A26,'Return Data'!$B$7:$R$1700,5,0)</f>
        <v>3.0047999999999999</v>
      </c>
      <c r="E26" s="66">
        <f t="shared" si="0"/>
        <v>12</v>
      </c>
      <c r="F26" s="65">
        <f>VLOOKUP($A26,'Return Data'!$B$7:$R$1700,6,0)</f>
        <v>3.0068999999999999</v>
      </c>
      <c r="G26" s="66">
        <f t="shared" si="1"/>
        <v>9</v>
      </c>
      <c r="H26" s="65">
        <f>VLOOKUP($A26,'Return Data'!$B$7:$R$1700,7,0)</f>
        <v>2.9257</v>
      </c>
      <c r="I26" s="66">
        <f t="shared" si="2"/>
        <v>13</v>
      </c>
      <c r="J26" s="65">
        <f>VLOOKUP($A26,'Return Data'!$B$7:$R$1700,8,0)</f>
        <v>2.7993000000000001</v>
      </c>
      <c r="K26" s="66">
        <f t="shared" si="3"/>
        <v>9</v>
      </c>
      <c r="L26" s="65">
        <f>VLOOKUP($A26,'Return Data'!$B$7:$R$1700,9,0)</f>
        <v>2.8176000000000001</v>
      </c>
      <c r="M26" s="66">
        <f t="shared" si="4"/>
        <v>16</v>
      </c>
      <c r="N26" s="65">
        <f>VLOOKUP($A26,'Return Data'!$B$7:$R$1700,10,0)</f>
        <v>2.8992</v>
      </c>
      <c r="O26" s="66">
        <f t="shared" si="5"/>
        <v>17</v>
      </c>
      <c r="P26" s="65">
        <f>VLOOKUP($A26,'Return Data'!$B$7:$R$1700,11,0)</f>
        <v>3.2692000000000001</v>
      </c>
      <c r="Q26" s="66">
        <f t="shared" si="9"/>
        <v>28</v>
      </c>
      <c r="R26" s="65">
        <f>VLOOKUP($A26,'Return Data'!$B$7:$R$1700,12,0)</f>
        <v>3.5621999999999998</v>
      </c>
      <c r="S26" s="66">
        <f>RANK(R26,R$8:R$37,0)</f>
        <v>25</v>
      </c>
      <c r="T26" s="65">
        <f>VLOOKUP($A26,'Return Data'!$B$7:$R$1700,13,0)</f>
        <v>3.8513000000000002</v>
      </c>
      <c r="U26" s="66">
        <f>RANK(T26,T$8:T$37,0)</f>
        <v>18</v>
      </c>
      <c r="V26" s="65">
        <f>VLOOKUP($A26,'Return Data'!$B$7:$R$1700,17,0)</f>
        <v>4.6688999999999998</v>
      </c>
      <c r="W26" s="66">
        <f t="shared" ref="W26:W36" si="10">RANK(V26,V$8:V$37,0)</f>
        <v>4</v>
      </c>
      <c r="X26" s="65">
        <f>VLOOKUP($A26,'Return Data'!$B$7:$R$1700,14,0)</f>
        <v>4.9276999999999997</v>
      </c>
      <c r="Y26" s="66">
        <f t="shared" ref="Y26:Y36" si="11">RANK(X26,X$8:X$37,0)</f>
        <v>4</v>
      </c>
      <c r="Z26" s="65">
        <f>VLOOKUP($A26,'Return Data'!$B$7:$R$1700,16,0)</f>
        <v>6.9450000000000003</v>
      </c>
      <c r="AA26" s="67">
        <f t="shared" si="6"/>
        <v>1</v>
      </c>
    </row>
    <row r="27" spans="1:27" x14ac:dyDescent="0.3">
      <c r="A27" s="63" t="s">
        <v>1412</v>
      </c>
      <c r="B27" s="64">
        <f>VLOOKUP($A27,'Return Data'!$B$7:$R$1700,3,0)</f>
        <v>44017</v>
      </c>
      <c r="C27" s="65">
        <f>VLOOKUP($A27,'Return Data'!$B$7:$R$1700,4,0)</f>
        <v>1041.8803</v>
      </c>
      <c r="D27" s="65">
        <f>VLOOKUP($A27,'Return Data'!$B$7:$R$1700,5,0)</f>
        <v>2.8624000000000001</v>
      </c>
      <c r="E27" s="66">
        <f t="shared" si="0"/>
        <v>27</v>
      </c>
      <c r="F27" s="65">
        <f>VLOOKUP($A27,'Return Data'!$B$7:$R$1700,6,0)</f>
        <v>2.8616999999999999</v>
      </c>
      <c r="G27" s="66">
        <f t="shared" si="1"/>
        <v>26</v>
      </c>
      <c r="H27" s="65">
        <f>VLOOKUP($A27,'Return Data'!$B$7:$R$1700,7,0)</f>
        <v>2.7776000000000001</v>
      </c>
      <c r="I27" s="66">
        <f t="shared" si="2"/>
        <v>27</v>
      </c>
      <c r="J27" s="65">
        <f>VLOOKUP($A27,'Return Data'!$B$7:$R$1700,8,0)</f>
        <v>2.6126</v>
      </c>
      <c r="K27" s="66">
        <f t="shared" si="3"/>
        <v>26</v>
      </c>
      <c r="L27" s="65">
        <f>VLOOKUP($A27,'Return Data'!$B$7:$R$1700,9,0)</f>
        <v>2.7336999999999998</v>
      </c>
      <c r="M27" s="66">
        <f t="shared" si="4"/>
        <v>26</v>
      </c>
      <c r="N27" s="65">
        <f>VLOOKUP($A27,'Return Data'!$B$7:$R$1700,10,0)</f>
        <v>2.7738999999999998</v>
      </c>
      <c r="O27" s="66">
        <f t="shared" si="5"/>
        <v>28</v>
      </c>
      <c r="P27" s="65">
        <f>VLOOKUP($A27,'Return Data'!$B$7:$R$1700,11,0)</f>
        <v>3.5503999999999998</v>
      </c>
      <c r="Q27" s="66">
        <f t="shared" si="9"/>
        <v>16</v>
      </c>
      <c r="R27" s="65">
        <f>VLOOKUP($A27,'Return Data'!$B$7:$R$1700,12,0)</f>
        <v>3.9681999999999999</v>
      </c>
      <c r="S27" s="66">
        <f>RANK(R27,R$8:R$37,0)</f>
        <v>14</v>
      </c>
      <c r="T27" s="65"/>
      <c r="U27" s="66"/>
      <c r="V27" s="65"/>
      <c r="W27" s="66"/>
      <c r="X27" s="65"/>
      <c r="Y27" s="66"/>
      <c r="Z27" s="65">
        <f>VLOOKUP($A27,'Return Data'!$B$7:$R$1700,16,0)</f>
        <v>4.2712000000000003</v>
      </c>
      <c r="AA27" s="67">
        <f t="shared" si="6"/>
        <v>23</v>
      </c>
    </row>
    <row r="28" spans="1:27" x14ac:dyDescent="0.3">
      <c r="A28" s="63" t="s">
        <v>1414</v>
      </c>
      <c r="B28" s="64">
        <f>VLOOKUP($A28,'Return Data'!$B$7:$R$1700,3,0)</f>
        <v>44017</v>
      </c>
      <c r="C28" s="65">
        <f>VLOOKUP($A28,'Return Data'!$B$7:$R$1700,4,0)</f>
        <v>1040.1413</v>
      </c>
      <c r="D28" s="65">
        <f>VLOOKUP($A28,'Return Data'!$B$7:$R$1700,5,0)</f>
        <v>3.0497000000000001</v>
      </c>
      <c r="E28" s="66">
        <f t="shared" si="0"/>
        <v>5</v>
      </c>
      <c r="F28" s="65">
        <f>VLOOKUP($A28,'Return Data'!$B$7:$R$1700,6,0)</f>
        <v>3.0489999999999999</v>
      </c>
      <c r="G28" s="66">
        <f t="shared" si="1"/>
        <v>5</v>
      </c>
      <c r="H28" s="65">
        <f>VLOOKUP($A28,'Return Data'!$B$7:$R$1700,7,0)</f>
        <v>2.9579</v>
      </c>
      <c r="I28" s="66">
        <f t="shared" si="2"/>
        <v>7</v>
      </c>
      <c r="J28" s="65">
        <f>VLOOKUP($A28,'Return Data'!$B$7:$R$1700,8,0)</f>
        <v>2.8010000000000002</v>
      </c>
      <c r="K28" s="66">
        <f t="shared" si="3"/>
        <v>8</v>
      </c>
      <c r="L28" s="65">
        <f>VLOOKUP($A28,'Return Data'!$B$7:$R$1700,9,0)</f>
        <v>2.8666</v>
      </c>
      <c r="M28" s="66">
        <f t="shared" si="4"/>
        <v>9</v>
      </c>
      <c r="N28" s="65">
        <f>VLOOKUP($A28,'Return Data'!$B$7:$R$1700,10,0)</f>
        <v>2.9148000000000001</v>
      </c>
      <c r="O28" s="66">
        <f t="shared" si="5"/>
        <v>15</v>
      </c>
      <c r="P28" s="65">
        <f>VLOOKUP($A28,'Return Data'!$B$7:$R$1700,11,0)</f>
        <v>3.5350999999999999</v>
      </c>
      <c r="Q28" s="66">
        <f t="shared" si="9"/>
        <v>19</v>
      </c>
      <c r="R28" s="65">
        <f>VLOOKUP($A28,'Return Data'!$B$7:$R$1700,12,0)</f>
        <v>3.9268000000000001</v>
      </c>
      <c r="S28" s="66">
        <f>RANK(R28,R$8:R$37,0)</f>
        <v>18</v>
      </c>
      <c r="T28" s="65"/>
      <c r="U28" s="66"/>
      <c r="V28" s="65"/>
      <c r="W28" s="66"/>
      <c r="X28" s="65"/>
      <c r="Y28" s="66"/>
      <c r="Z28" s="65">
        <f>VLOOKUP($A28,'Return Data'!$B$7:$R$1700,16,0)</f>
        <v>4.2102000000000004</v>
      </c>
      <c r="AA28" s="67">
        <f t="shared" si="6"/>
        <v>24</v>
      </c>
    </row>
    <row r="29" spans="1:27" x14ac:dyDescent="0.3">
      <c r="A29" s="63" t="s">
        <v>1416</v>
      </c>
      <c r="B29" s="64">
        <f>VLOOKUP($A29,'Return Data'!$B$7:$R$1700,3,0)</f>
        <v>44017</v>
      </c>
      <c r="C29" s="65">
        <f>VLOOKUP($A29,'Return Data'!$B$7:$R$1700,4,0)</f>
        <v>1029.7058</v>
      </c>
      <c r="D29" s="65">
        <f>VLOOKUP($A29,'Return Data'!$B$7:$R$1700,5,0)</f>
        <v>3.0507</v>
      </c>
      <c r="E29" s="66">
        <f t="shared" si="0"/>
        <v>4</v>
      </c>
      <c r="F29" s="65">
        <f>VLOOKUP($A29,'Return Data'!$B$7:$R$1700,6,0)</f>
        <v>3.0503999999999998</v>
      </c>
      <c r="G29" s="66">
        <f t="shared" si="1"/>
        <v>3</v>
      </c>
      <c r="H29" s="65">
        <f>VLOOKUP($A29,'Return Data'!$B$7:$R$1700,7,0)</f>
        <v>2.9666000000000001</v>
      </c>
      <c r="I29" s="66">
        <f t="shared" si="2"/>
        <v>6</v>
      </c>
      <c r="J29" s="65">
        <f>VLOOKUP($A29,'Return Data'!$B$7:$R$1700,8,0)</f>
        <v>2.8096999999999999</v>
      </c>
      <c r="K29" s="66">
        <f t="shared" si="3"/>
        <v>7</v>
      </c>
      <c r="L29" s="65">
        <f>VLOOKUP($A29,'Return Data'!$B$7:$R$1700,9,0)</f>
        <v>2.9281999999999999</v>
      </c>
      <c r="M29" s="66">
        <f t="shared" si="4"/>
        <v>4</v>
      </c>
      <c r="N29" s="65">
        <f>VLOOKUP($A29,'Return Data'!$B$7:$R$1700,10,0)</f>
        <v>3.0682</v>
      </c>
      <c r="O29" s="66">
        <f t="shared" si="5"/>
        <v>6</v>
      </c>
      <c r="P29" s="65">
        <f>VLOOKUP($A29,'Return Data'!$B$7:$R$1700,11,0)</f>
        <v>3.7696000000000001</v>
      </c>
      <c r="Q29" s="66">
        <f t="shared" si="9"/>
        <v>5</v>
      </c>
      <c r="R29" s="65"/>
      <c r="S29" s="66"/>
      <c r="T29" s="65"/>
      <c r="U29" s="66"/>
      <c r="V29" s="65"/>
      <c r="W29" s="66"/>
      <c r="X29" s="65"/>
      <c r="Y29" s="66"/>
      <c r="Z29" s="65">
        <f>VLOOKUP($A29,'Return Data'!$B$7:$R$1700,16,0)</f>
        <v>4.1071</v>
      </c>
      <c r="AA29" s="67">
        <f t="shared" si="6"/>
        <v>26</v>
      </c>
    </row>
    <row r="30" spans="1:27" x14ac:dyDescent="0.3">
      <c r="A30" s="63" t="s">
        <v>1418</v>
      </c>
      <c r="B30" s="64">
        <f>VLOOKUP($A30,'Return Data'!$B$7:$R$1700,3,0)</f>
        <v>44017</v>
      </c>
      <c r="C30" s="65">
        <f>VLOOKUP($A30,'Return Data'!$B$7:$R$1700,4,0)</f>
        <v>107.8755</v>
      </c>
      <c r="D30" s="65">
        <f>VLOOKUP($A30,'Return Data'!$B$7:$R$1700,5,0)</f>
        <v>3.0118</v>
      </c>
      <c r="E30" s="66">
        <f t="shared" si="0"/>
        <v>10</v>
      </c>
      <c r="F30" s="65">
        <f>VLOOKUP($A30,'Return Data'!$B$7:$R$1700,6,0)</f>
        <v>3.0121000000000002</v>
      </c>
      <c r="G30" s="66">
        <f t="shared" si="1"/>
        <v>6</v>
      </c>
      <c r="H30" s="65">
        <f>VLOOKUP($A30,'Return Data'!$B$7:$R$1700,7,0)</f>
        <v>2.9453</v>
      </c>
      <c r="I30" s="66">
        <f t="shared" si="2"/>
        <v>9</v>
      </c>
      <c r="J30" s="65">
        <f>VLOOKUP($A30,'Return Data'!$B$7:$R$1700,8,0)</f>
        <v>2.746</v>
      </c>
      <c r="K30" s="66">
        <f t="shared" si="3"/>
        <v>15</v>
      </c>
      <c r="L30" s="65">
        <f>VLOOKUP($A30,'Return Data'!$B$7:$R$1700,9,0)</f>
        <v>2.8193999999999999</v>
      </c>
      <c r="M30" s="66">
        <f t="shared" si="4"/>
        <v>14</v>
      </c>
      <c r="N30" s="65">
        <f>VLOOKUP($A30,'Return Data'!$B$7:$R$1700,10,0)</f>
        <v>2.9828999999999999</v>
      </c>
      <c r="O30" s="66">
        <f t="shared" si="5"/>
        <v>9</v>
      </c>
      <c r="P30" s="65">
        <f>VLOOKUP($A30,'Return Data'!$B$7:$R$1700,11,0)</f>
        <v>3.6417999999999999</v>
      </c>
      <c r="Q30" s="66">
        <f t="shared" si="9"/>
        <v>9</v>
      </c>
      <c r="R30" s="65">
        <f>VLOOKUP($A30,'Return Data'!$B$7:$R$1700,12,0)</f>
        <v>4.0365000000000002</v>
      </c>
      <c r="S30" s="66">
        <f t="shared" ref="S30:S37" si="12">RANK(R30,R$8:R$37,0)</f>
        <v>7</v>
      </c>
      <c r="T30" s="65">
        <f>VLOOKUP($A30,'Return Data'!$B$7:$R$1700,13,0)</f>
        <v>4.3879000000000001</v>
      </c>
      <c r="U30" s="66">
        <f>RANK(T30,T$8:T$37,0)</f>
        <v>5</v>
      </c>
      <c r="V30" s="65"/>
      <c r="W30" s="66"/>
      <c r="X30" s="65"/>
      <c r="Y30" s="66"/>
      <c r="Z30" s="65">
        <f>VLOOKUP($A30,'Return Data'!$B$7:$R$1700,16,0)</f>
        <v>5.0191999999999997</v>
      </c>
      <c r="AA30" s="67">
        <f t="shared" si="6"/>
        <v>9</v>
      </c>
    </row>
    <row r="31" spans="1:27" x14ac:dyDescent="0.3">
      <c r="A31" s="63" t="s">
        <v>1420</v>
      </c>
      <c r="B31" s="64">
        <f>VLOOKUP($A31,'Return Data'!$B$7:$R$1700,3,0)</f>
        <v>44017</v>
      </c>
      <c r="C31" s="65">
        <f>VLOOKUP($A31,'Return Data'!$B$7:$R$1700,4,0)</f>
        <v>1037.2668000000001</v>
      </c>
      <c r="D31" s="65">
        <f>VLOOKUP($A31,'Return Data'!$B$7:$R$1700,5,0)</f>
        <v>3.0440999999999998</v>
      </c>
      <c r="E31" s="66">
        <f t="shared" si="0"/>
        <v>6</v>
      </c>
      <c r="F31" s="65">
        <f>VLOOKUP($A31,'Return Data'!$B$7:$R$1700,6,0)</f>
        <v>3.0070000000000001</v>
      </c>
      <c r="G31" s="66">
        <f t="shared" si="1"/>
        <v>8</v>
      </c>
      <c r="H31" s="65">
        <f>VLOOKUP($A31,'Return Data'!$B$7:$R$1700,7,0)</f>
        <v>2.9198</v>
      </c>
      <c r="I31" s="66">
        <f t="shared" si="2"/>
        <v>14</v>
      </c>
      <c r="J31" s="65">
        <f>VLOOKUP($A31,'Return Data'!$B$7:$R$1700,8,0)</f>
        <v>2.8755999999999999</v>
      </c>
      <c r="K31" s="66">
        <f t="shared" si="3"/>
        <v>5</v>
      </c>
      <c r="L31" s="65">
        <f>VLOOKUP($A31,'Return Data'!$B$7:$R$1700,9,0)</f>
        <v>2.9150999999999998</v>
      </c>
      <c r="M31" s="66">
        <f t="shared" si="4"/>
        <v>6</v>
      </c>
      <c r="N31" s="65">
        <f>VLOOKUP($A31,'Return Data'!$B$7:$R$1700,10,0)</f>
        <v>3.1572</v>
      </c>
      <c r="O31" s="66">
        <f t="shared" si="5"/>
        <v>4</v>
      </c>
      <c r="P31" s="65">
        <f>VLOOKUP($A31,'Return Data'!$B$7:$R$1700,11,0)</f>
        <v>3.8452000000000002</v>
      </c>
      <c r="Q31" s="66">
        <f t="shared" si="9"/>
        <v>2</v>
      </c>
      <c r="R31" s="65">
        <f>VLOOKUP($A31,'Return Data'!$B$7:$R$1700,12,0)</f>
        <v>4.1901999999999999</v>
      </c>
      <c r="S31" s="66">
        <f t="shared" si="12"/>
        <v>2</v>
      </c>
      <c r="T31" s="65"/>
      <c r="U31" s="66"/>
      <c r="V31" s="65"/>
      <c r="W31" s="66"/>
      <c r="X31" s="65"/>
      <c r="Y31" s="66"/>
      <c r="Z31" s="65">
        <f>VLOOKUP($A31,'Return Data'!$B$7:$R$1700,16,0)</f>
        <v>4.3457999999999997</v>
      </c>
      <c r="AA31" s="67">
        <f t="shared" si="6"/>
        <v>21</v>
      </c>
    </row>
    <row r="32" spans="1:27" x14ac:dyDescent="0.3">
      <c r="A32" s="63" t="s">
        <v>1422</v>
      </c>
      <c r="B32" s="64">
        <f>VLOOKUP($A32,'Return Data'!$B$7:$R$1700,3,0)</f>
        <v>44017</v>
      </c>
      <c r="C32" s="65">
        <f>VLOOKUP($A32,'Return Data'!$B$7:$R$1700,4,0)</f>
        <v>3248.4818</v>
      </c>
      <c r="D32" s="65">
        <f>VLOOKUP($A32,'Return Data'!$B$7:$R$1700,5,0)</f>
        <v>3.0194000000000001</v>
      </c>
      <c r="E32" s="66">
        <f t="shared" si="0"/>
        <v>8</v>
      </c>
      <c r="F32" s="65">
        <f>VLOOKUP($A32,'Return Data'!$B$7:$R$1700,6,0)</f>
        <v>3.0089999999999999</v>
      </c>
      <c r="G32" s="66">
        <f t="shared" si="1"/>
        <v>7</v>
      </c>
      <c r="H32" s="65">
        <f>VLOOKUP($A32,'Return Data'!$B$7:$R$1700,7,0)</f>
        <v>2.9411999999999998</v>
      </c>
      <c r="I32" s="66">
        <f t="shared" si="2"/>
        <v>10</v>
      </c>
      <c r="J32" s="65">
        <f>VLOOKUP($A32,'Return Data'!$B$7:$R$1700,8,0)</f>
        <v>2.7355</v>
      </c>
      <c r="K32" s="66">
        <f t="shared" si="3"/>
        <v>16</v>
      </c>
      <c r="L32" s="65">
        <f>VLOOKUP($A32,'Return Data'!$B$7:$R$1700,9,0)</f>
        <v>2.8178000000000001</v>
      </c>
      <c r="M32" s="66">
        <f t="shared" si="4"/>
        <v>15</v>
      </c>
      <c r="N32" s="65">
        <f>VLOOKUP($A32,'Return Data'!$B$7:$R$1700,10,0)</f>
        <v>2.8946000000000001</v>
      </c>
      <c r="O32" s="66">
        <f t="shared" si="5"/>
        <v>18</v>
      </c>
      <c r="P32" s="65">
        <f>VLOOKUP($A32,'Return Data'!$B$7:$R$1700,11,0)</f>
        <v>3.5821000000000001</v>
      </c>
      <c r="Q32" s="66">
        <f t="shared" si="9"/>
        <v>13</v>
      </c>
      <c r="R32" s="65">
        <f>VLOOKUP($A32,'Return Data'!$B$7:$R$1700,12,0)</f>
        <v>3.9777999999999998</v>
      </c>
      <c r="S32" s="66">
        <f t="shared" si="12"/>
        <v>12</v>
      </c>
      <c r="T32" s="65">
        <f>VLOOKUP($A32,'Return Data'!$B$7:$R$1700,13,0)</f>
        <v>4.3407</v>
      </c>
      <c r="U32" s="66">
        <f>RANK(T32,T$8:T$37,0)</f>
        <v>9</v>
      </c>
      <c r="V32" s="65">
        <f>VLOOKUP($A32,'Return Data'!$B$7:$R$1700,17,0)</f>
        <v>5.2750000000000004</v>
      </c>
      <c r="W32" s="66">
        <f t="shared" si="10"/>
        <v>2</v>
      </c>
      <c r="X32" s="65">
        <f>VLOOKUP($A32,'Return Data'!$B$7:$R$1700,14,0)</f>
        <v>5.4919000000000002</v>
      </c>
      <c r="Y32" s="66">
        <f t="shared" si="11"/>
        <v>1</v>
      </c>
      <c r="Z32" s="65">
        <f>VLOOKUP($A32,'Return Data'!$B$7:$R$1700,16,0)</f>
        <v>6.8463000000000003</v>
      </c>
      <c r="AA32" s="67">
        <f t="shared" si="6"/>
        <v>2</v>
      </c>
    </row>
    <row r="33" spans="1:27" x14ac:dyDescent="0.3">
      <c r="A33" s="63" t="s">
        <v>1424</v>
      </c>
      <c r="B33" s="64">
        <f>VLOOKUP($A33,'Return Data'!$B$7:$R$1700,3,0)</f>
        <v>44017</v>
      </c>
      <c r="C33" s="65">
        <f>VLOOKUP($A33,'Return Data'!$B$7:$R$1700,4,0)</f>
        <v>1069.1913</v>
      </c>
      <c r="D33" s="65">
        <f>VLOOKUP($A33,'Return Data'!$B$7:$R$1700,5,0)</f>
        <v>2.8336999999999999</v>
      </c>
      <c r="E33" s="66">
        <f t="shared" si="0"/>
        <v>28</v>
      </c>
      <c r="F33" s="65">
        <f>VLOOKUP($A33,'Return Data'!$B$7:$R$1700,6,0)</f>
        <v>2.8296000000000001</v>
      </c>
      <c r="G33" s="66">
        <f t="shared" si="1"/>
        <v>28</v>
      </c>
      <c r="H33" s="65">
        <f>VLOOKUP($A33,'Return Data'!$B$7:$R$1700,7,0)</f>
        <v>2.7265999999999999</v>
      </c>
      <c r="I33" s="66">
        <f t="shared" si="2"/>
        <v>29</v>
      </c>
      <c r="J33" s="65">
        <f>VLOOKUP($A33,'Return Data'!$B$7:$R$1700,8,0)</f>
        <v>2.5602</v>
      </c>
      <c r="K33" s="66">
        <f t="shared" si="3"/>
        <v>29</v>
      </c>
      <c r="L33" s="65">
        <f>VLOOKUP($A33,'Return Data'!$B$7:$R$1700,9,0)</f>
        <v>2.6865000000000001</v>
      </c>
      <c r="M33" s="66">
        <f t="shared" si="4"/>
        <v>29</v>
      </c>
      <c r="N33" s="65">
        <f>VLOOKUP($A33,'Return Data'!$B$7:$R$1700,10,0)</f>
        <v>2.9211999999999998</v>
      </c>
      <c r="O33" s="66">
        <f t="shared" si="5"/>
        <v>14</v>
      </c>
      <c r="P33" s="65">
        <f>VLOOKUP($A33,'Return Data'!$B$7:$R$1700,11,0)</f>
        <v>3.6488</v>
      </c>
      <c r="Q33" s="66">
        <f t="shared" si="9"/>
        <v>7</v>
      </c>
      <c r="R33" s="65">
        <f>VLOOKUP($A33,'Return Data'!$B$7:$R$1700,12,0)</f>
        <v>4.0589000000000004</v>
      </c>
      <c r="S33" s="66">
        <f t="shared" si="12"/>
        <v>6</v>
      </c>
      <c r="T33" s="65">
        <f>VLOOKUP($A33,'Return Data'!$B$7:$R$1700,13,0)</f>
        <v>4.4405000000000001</v>
      </c>
      <c r="U33" s="66">
        <f>RANK(T33,T$8:T$37,0)</f>
        <v>2</v>
      </c>
      <c r="V33" s="65"/>
      <c r="W33" s="66"/>
      <c r="X33" s="65"/>
      <c r="Y33" s="66"/>
      <c r="Z33" s="65">
        <f>VLOOKUP($A33,'Return Data'!$B$7:$R$1700,16,0)</f>
        <v>5.2983000000000002</v>
      </c>
      <c r="AA33" s="67">
        <f t="shared" si="6"/>
        <v>5</v>
      </c>
    </row>
    <row r="34" spans="1:27" x14ac:dyDescent="0.3">
      <c r="A34" s="63" t="s">
        <v>1426</v>
      </c>
      <c r="B34" s="64">
        <f>VLOOKUP($A34,'Return Data'!$B$7:$R$1700,3,0)</f>
        <v>44017</v>
      </c>
      <c r="C34" s="65">
        <f>VLOOKUP($A34,'Return Data'!$B$7:$R$1700,4,0)</f>
        <v>1060.394</v>
      </c>
      <c r="D34" s="65">
        <f>VLOOKUP($A34,'Return Data'!$B$7:$R$1700,5,0)</f>
        <v>2.9329000000000001</v>
      </c>
      <c r="E34" s="66">
        <f t="shared" si="0"/>
        <v>17</v>
      </c>
      <c r="F34" s="65">
        <f>VLOOKUP($A34,'Return Data'!$B$7:$R$1700,6,0)</f>
        <v>2.9333999999999998</v>
      </c>
      <c r="G34" s="66">
        <f t="shared" si="1"/>
        <v>17</v>
      </c>
      <c r="H34" s="65">
        <f>VLOOKUP($A34,'Return Data'!$B$7:$R$1700,7,0)</f>
        <v>2.8727999999999998</v>
      </c>
      <c r="I34" s="66">
        <f t="shared" si="2"/>
        <v>21</v>
      </c>
      <c r="J34" s="65">
        <f>VLOOKUP($A34,'Return Data'!$B$7:$R$1700,8,0)</f>
        <v>2.7275</v>
      </c>
      <c r="K34" s="66">
        <f t="shared" si="3"/>
        <v>18</v>
      </c>
      <c r="L34" s="65">
        <f>VLOOKUP($A34,'Return Data'!$B$7:$R$1700,9,0)</f>
        <v>2.8079999999999998</v>
      </c>
      <c r="M34" s="66">
        <f t="shared" si="4"/>
        <v>17</v>
      </c>
      <c r="N34" s="65">
        <f>VLOOKUP($A34,'Return Data'!$B$7:$R$1700,10,0)</f>
        <v>2.9024999999999999</v>
      </c>
      <c r="O34" s="66">
        <f t="shared" si="5"/>
        <v>16</v>
      </c>
      <c r="P34" s="65">
        <f>VLOOKUP($A34,'Return Data'!$B$7:$R$1700,11,0)</f>
        <v>3.5575999999999999</v>
      </c>
      <c r="Q34" s="66">
        <f t="shared" si="9"/>
        <v>15</v>
      </c>
      <c r="R34" s="65">
        <f>VLOOKUP($A34,'Return Data'!$B$7:$R$1700,12,0)</f>
        <v>3.9678</v>
      </c>
      <c r="S34" s="66">
        <f t="shared" si="12"/>
        <v>15</v>
      </c>
      <c r="T34" s="65">
        <f>VLOOKUP($A34,'Return Data'!$B$7:$R$1700,13,0)</f>
        <v>4.3365999999999998</v>
      </c>
      <c r="U34" s="66">
        <f>RANK(T34,T$8:T$37,0)</f>
        <v>10</v>
      </c>
      <c r="V34" s="65"/>
      <c r="W34" s="66"/>
      <c r="X34" s="65"/>
      <c r="Y34" s="66"/>
      <c r="Z34" s="65">
        <f>VLOOKUP($A34,'Return Data'!$B$7:$R$1700,16,0)</f>
        <v>4.673</v>
      </c>
      <c r="AA34" s="67">
        <f t="shared" si="6"/>
        <v>13</v>
      </c>
    </row>
    <row r="35" spans="1:27" x14ac:dyDescent="0.3">
      <c r="A35" s="63" t="s">
        <v>1428</v>
      </c>
      <c r="B35" s="64">
        <f>VLOOKUP($A35,'Return Data'!$B$7:$R$1700,3,0)</f>
        <v>44017</v>
      </c>
      <c r="C35" s="65">
        <f>VLOOKUP($A35,'Return Data'!$B$7:$R$1700,4,0)</f>
        <v>1058.6728000000001</v>
      </c>
      <c r="D35" s="65">
        <f>VLOOKUP($A35,'Return Data'!$B$7:$R$1700,5,0)</f>
        <v>2.8963000000000001</v>
      </c>
      <c r="E35" s="66">
        <f t="shared" si="0"/>
        <v>24</v>
      </c>
      <c r="F35" s="65">
        <f>VLOOKUP($A35,'Return Data'!$B$7:$R$1700,6,0)</f>
        <v>2.8725999999999998</v>
      </c>
      <c r="G35" s="66">
        <f t="shared" si="1"/>
        <v>25</v>
      </c>
      <c r="H35" s="65">
        <f>VLOOKUP($A35,'Return Data'!$B$7:$R$1700,7,0)</f>
        <v>2.9371</v>
      </c>
      <c r="I35" s="66">
        <f t="shared" si="2"/>
        <v>11</v>
      </c>
      <c r="J35" s="65">
        <f>VLOOKUP($A35,'Return Data'!$B$7:$R$1700,8,0)</f>
        <v>2.6574</v>
      </c>
      <c r="K35" s="66">
        <f t="shared" si="3"/>
        <v>25</v>
      </c>
      <c r="L35" s="65">
        <f>VLOOKUP($A35,'Return Data'!$B$7:$R$1700,9,0)</f>
        <v>2.7427000000000001</v>
      </c>
      <c r="M35" s="66">
        <f t="shared" si="4"/>
        <v>24</v>
      </c>
      <c r="N35" s="65">
        <f>VLOOKUP($A35,'Return Data'!$B$7:$R$1700,10,0)</f>
        <v>2.7949000000000002</v>
      </c>
      <c r="O35" s="66">
        <f t="shared" si="5"/>
        <v>25</v>
      </c>
      <c r="P35" s="65">
        <f>VLOOKUP($A35,'Return Data'!$B$7:$R$1700,11,0)</f>
        <v>3.4578000000000002</v>
      </c>
      <c r="Q35" s="66">
        <f t="shared" si="9"/>
        <v>26</v>
      </c>
      <c r="R35" s="65">
        <f>VLOOKUP($A35,'Return Data'!$B$7:$R$1700,12,0)</f>
        <v>3.8776000000000002</v>
      </c>
      <c r="S35" s="66">
        <f t="shared" si="12"/>
        <v>23</v>
      </c>
      <c r="T35" s="65">
        <f>VLOOKUP($A35,'Return Data'!$B$7:$R$1700,13,0)</f>
        <v>4.2164000000000001</v>
      </c>
      <c r="U35" s="66">
        <f>RANK(T35,T$8:T$37,0)</f>
        <v>16</v>
      </c>
      <c r="V35" s="65"/>
      <c r="W35" s="66"/>
      <c r="X35" s="65"/>
      <c r="Y35" s="66"/>
      <c r="Z35" s="65">
        <f>VLOOKUP($A35,'Return Data'!$B$7:$R$1700,16,0)</f>
        <v>4.5540000000000003</v>
      </c>
      <c r="AA35" s="67">
        <f t="shared" si="6"/>
        <v>16</v>
      </c>
    </row>
    <row r="36" spans="1:27" x14ac:dyDescent="0.3">
      <c r="A36" s="63" t="s">
        <v>1430</v>
      </c>
      <c r="B36" s="64">
        <f>VLOOKUP($A36,'Return Data'!$B$7:$R$1700,3,0)</f>
        <v>44017</v>
      </c>
      <c r="C36" s="65">
        <f>VLOOKUP($A36,'Return Data'!$B$7:$R$1700,4,0)</f>
        <v>2733.2334999999998</v>
      </c>
      <c r="D36" s="65">
        <f>VLOOKUP($A36,'Return Data'!$B$7:$R$1700,5,0)</f>
        <v>3.0143</v>
      </c>
      <c r="E36" s="66">
        <f t="shared" si="0"/>
        <v>9</v>
      </c>
      <c r="F36" s="65">
        <f>VLOOKUP($A36,'Return Data'!$B$7:$R$1700,6,0)</f>
        <v>3.0041000000000002</v>
      </c>
      <c r="G36" s="66">
        <f t="shared" si="1"/>
        <v>11</v>
      </c>
      <c r="H36" s="65">
        <f>VLOOKUP($A36,'Return Data'!$B$7:$R$1700,7,0)</f>
        <v>2.9094000000000002</v>
      </c>
      <c r="I36" s="66">
        <f t="shared" si="2"/>
        <v>16</v>
      </c>
      <c r="J36" s="65">
        <f>VLOOKUP($A36,'Return Data'!$B$7:$R$1700,8,0)</f>
        <v>2.7846000000000002</v>
      </c>
      <c r="K36" s="66">
        <f t="shared" si="3"/>
        <v>12</v>
      </c>
      <c r="L36" s="65">
        <f>VLOOKUP($A36,'Return Data'!$B$7:$R$1700,9,0)</f>
        <v>2.8582000000000001</v>
      </c>
      <c r="M36" s="66">
        <f t="shared" si="4"/>
        <v>10</v>
      </c>
      <c r="N36" s="65">
        <f>VLOOKUP($A36,'Return Data'!$B$7:$R$1700,10,0)</f>
        <v>2.976</v>
      </c>
      <c r="O36" s="66">
        <f t="shared" si="5"/>
        <v>11</v>
      </c>
      <c r="P36" s="65">
        <f>VLOOKUP($A36,'Return Data'!$B$7:$R$1700,11,0)</f>
        <v>3.6408999999999998</v>
      </c>
      <c r="Q36" s="66">
        <f t="shared" si="9"/>
        <v>11</v>
      </c>
      <c r="R36" s="65">
        <f>VLOOKUP($A36,'Return Data'!$B$7:$R$1700,12,0)</f>
        <v>4.0326000000000004</v>
      </c>
      <c r="S36" s="66">
        <f t="shared" si="12"/>
        <v>9</v>
      </c>
      <c r="T36" s="65">
        <f>VLOOKUP($A36,'Return Data'!$B$7:$R$1700,13,0)</f>
        <v>4.3817000000000004</v>
      </c>
      <c r="U36" s="66">
        <f>RANK(T36,T$8:T$37,0)</f>
        <v>6</v>
      </c>
      <c r="V36" s="65">
        <f>VLOOKUP($A36,'Return Data'!$B$7:$R$1700,17,0)</f>
        <v>5.3212999999999999</v>
      </c>
      <c r="W36" s="66">
        <f t="shared" si="10"/>
        <v>1</v>
      </c>
      <c r="X36" s="65">
        <f>VLOOKUP($A36,'Return Data'!$B$7:$R$1700,14,0)</f>
        <v>5.2259000000000002</v>
      </c>
      <c r="Y36" s="66">
        <f t="shared" si="11"/>
        <v>3</v>
      </c>
      <c r="Z36" s="65">
        <f>VLOOKUP($A36,'Return Data'!$B$7:$R$1700,16,0)</f>
        <v>6.2507000000000001</v>
      </c>
      <c r="AA36" s="67">
        <f t="shared" si="6"/>
        <v>3</v>
      </c>
    </row>
    <row r="37" spans="1:27" x14ac:dyDescent="0.3">
      <c r="A37" s="63" t="s">
        <v>1432</v>
      </c>
      <c r="B37" s="64">
        <f>VLOOKUP($A37,'Return Data'!$B$7:$R$1700,3,0)</f>
        <v>44017</v>
      </c>
      <c r="C37" s="65">
        <f>VLOOKUP($A37,'Return Data'!$B$7:$R$1700,4,0)</f>
        <v>1036.1251</v>
      </c>
      <c r="D37" s="65">
        <f>VLOOKUP($A37,'Return Data'!$B$7:$R$1700,5,0)</f>
        <v>2.8010000000000002</v>
      </c>
      <c r="E37" s="66">
        <f t="shared" si="0"/>
        <v>29</v>
      </c>
      <c r="F37" s="65">
        <f>VLOOKUP($A37,'Return Data'!$B$7:$R$1700,6,0)</f>
        <v>2.8</v>
      </c>
      <c r="G37" s="66">
        <f t="shared" si="1"/>
        <v>29</v>
      </c>
      <c r="H37" s="65">
        <f>VLOOKUP($A37,'Return Data'!$B$7:$R$1700,7,0)</f>
        <v>2.6958000000000002</v>
      </c>
      <c r="I37" s="66">
        <f t="shared" si="2"/>
        <v>30</v>
      </c>
      <c r="J37" s="65">
        <f>VLOOKUP($A37,'Return Data'!$B$7:$R$1700,8,0)</f>
        <v>2.4655</v>
      </c>
      <c r="K37" s="66">
        <f t="shared" si="3"/>
        <v>30</v>
      </c>
      <c r="L37" s="65">
        <f>VLOOKUP($A37,'Return Data'!$B$7:$R$1700,9,0)</f>
        <v>2.5973999999999999</v>
      </c>
      <c r="M37" s="66">
        <f t="shared" si="4"/>
        <v>30</v>
      </c>
      <c r="N37" s="65">
        <f>VLOOKUP($A37,'Return Data'!$B$7:$R$1700,10,0)</f>
        <v>2.6419999999999999</v>
      </c>
      <c r="O37" s="66">
        <f t="shared" si="5"/>
        <v>30</v>
      </c>
      <c r="P37" s="65">
        <f>VLOOKUP($A37,'Return Data'!$B$7:$R$1700,11,0)</f>
        <v>3.4861</v>
      </c>
      <c r="Q37" s="66">
        <f t="shared" si="9"/>
        <v>24</v>
      </c>
      <c r="R37" s="65">
        <f>VLOOKUP($A37,'Return Data'!$B$7:$R$1700,12,0)</f>
        <v>4.0004</v>
      </c>
      <c r="S37" s="66">
        <f t="shared" si="12"/>
        <v>11</v>
      </c>
      <c r="T37" s="65"/>
      <c r="U37" s="66"/>
      <c r="V37" s="65"/>
      <c r="W37" s="66"/>
      <c r="X37" s="65"/>
      <c r="Y37" s="66"/>
      <c r="Z37" s="65">
        <f>VLOOKUP($A37,'Return Data'!$B$7:$R$1700,16,0)</f>
        <v>4.1595000000000004</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2.9554100000000005</v>
      </c>
      <c r="E39" s="74"/>
      <c r="F39" s="75">
        <f>AVERAGE(F8:F37)</f>
        <v>2.9478866666666672</v>
      </c>
      <c r="G39" s="74"/>
      <c r="H39" s="75">
        <f>AVERAGE(H8:H37)</f>
        <v>2.8980433333333333</v>
      </c>
      <c r="I39" s="74"/>
      <c r="J39" s="75">
        <f>AVERAGE(J8:J37)</f>
        <v>2.7447933333333339</v>
      </c>
      <c r="K39" s="74"/>
      <c r="L39" s="75">
        <f>AVERAGE(L8:L37)</f>
        <v>2.8174666666666659</v>
      </c>
      <c r="M39" s="74"/>
      <c r="N39" s="75">
        <f>AVERAGE(N8:N37)</f>
        <v>2.931613333333333</v>
      </c>
      <c r="O39" s="74"/>
      <c r="P39" s="75">
        <f>AVERAGE(P8:P37)</f>
        <v>3.5957892857142855</v>
      </c>
      <c r="Q39" s="74"/>
      <c r="R39" s="75">
        <f>AVERAGE(R8:R37)</f>
        <v>3.9856880000000006</v>
      </c>
      <c r="S39" s="74"/>
      <c r="T39" s="75">
        <f>AVERAGE(T8:T37)</f>
        <v>4.3143277777777769</v>
      </c>
      <c r="U39" s="74"/>
      <c r="V39" s="75">
        <f>AVERAGE(V8:V37)</f>
        <v>5.1191750000000003</v>
      </c>
      <c r="W39" s="74"/>
      <c r="X39" s="75">
        <f>AVERAGE(X8:X37)</f>
        <v>5.2726499999999996</v>
      </c>
      <c r="Y39" s="74"/>
      <c r="Z39" s="75">
        <f>AVERAGE(Z8:Z37)</f>
        <v>4.7629733333333331</v>
      </c>
      <c r="AA39" s="76"/>
    </row>
    <row r="40" spans="1:27" x14ac:dyDescent="0.3">
      <c r="A40" s="73" t="s">
        <v>28</v>
      </c>
      <c r="B40" s="74"/>
      <c r="C40" s="74"/>
      <c r="D40" s="75">
        <f>MIN(D8:D37)</f>
        <v>2.7892000000000001</v>
      </c>
      <c r="E40" s="74"/>
      <c r="F40" s="75">
        <f>MIN(F8:F37)</f>
        <v>2.7896000000000001</v>
      </c>
      <c r="G40" s="74"/>
      <c r="H40" s="75">
        <f>MIN(H8:H37)</f>
        <v>2.6958000000000002</v>
      </c>
      <c r="I40" s="74"/>
      <c r="J40" s="75">
        <f>MIN(J8:J37)</f>
        <v>2.4655</v>
      </c>
      <c r="K40" s="74"/>
      <c r="L40" s="75">
        <f>MIN(L8:L37)</f>
        <v>2.5973999999999999</v>
      </c>
      <c r="M40" s="74"/>
      <c r="N40" s="75">
        <f>MIN(N8:N37)</f>
        <v>2.6419999999999999</v>
      </c>
      <c r="O40" s="74"/>
      <c r="P40" s="75">
        <f>MIN(P8:P37)</f>
        <v>3.2692000000000001</v>
      </c>
      <c r="Q40" s="74"/>
      <c r="R40" s="75">
        <f>MIN(R8:R37)</f>
        <v>3.5621999999999998</v>
      </c>
      <c r="S40" s="74"/>
      <c r="T40" s="75">
        <f>MIN(T8:T37)</f>
        <v>3.8513000000000002</v>
      </c>
      <c r="U40" s="74"/>
      <c r="V40" s="75">
        <f>MIN(V8:V37)</f>
        <v>4.6688999999999998</v>
      </c>
      <c r="W40" s="74"/>
      <c r="X40" s="75">
        <f>MIN(X8:X37)</f>
        <v>4.9276999999999997</v>
      </c>
      <c r="Y40" s="74"/>
      <c r="Z40" s="75">
        <f>MIN(Z8:Z37)</f>
        <v>3.5468999999999999</v>
      </c>
      <c r="AA40" s="76"/>
    </row>
    <row r="41" spans="1:27" ht="15" thickBot="1" x14ac:dyDescent="0.35">
      <c r="A41" s="77" t="s">
        <v>29</v>
      </c>
      <c r="B41" s="78"/>
      <c r="C41" s="78"/>
      <c r="D41" s="79">
        <f>MAX(D8:D37)</f>
        <v>3.0977999999999999</v>
      </c>
      <c r="E41" s="78"/>
      <c r="F41" s="79">
        <f>MAX(F8:F37)</f>
        <v>3.0983999999999998</v>
      </c>
      <c r="G41" s="78"/>
      <c r="H41" s="79">
        <f>MAX(H8:H37)</f>
        <v>3.1223999999999998</v>
      </c>
      <c r="I41" s="78"/>
      <c r="J41" s="79">
        <f>MAX(J8:J37)</f>
        <v>3.0144000000000002</v>
      </c>
      <c r="K41" s="78"/>
      <c r="L41" s="79">
        <f>MAX(L8:L37)</f>
        <v>2.9748999999999999</v>
      </c>
      <c r="M41" s="78"/>
      <c r="N41" s="79">
        <f>MAX(N8:N37)</f>
        <v>3.3313999999999999</v>
      </c>
      <c r="O41" s="78"/>
      <c r="P41" s="79">
        <f>MAX(P8:P37)</f>
        <v>3.8815</v>
      </c>
      <c r="Q41" s="78"/>
      <c r="R41" s="79">
        <f>MAX(R8:R37)</f>
        <v>4.2504999999999997</v>
      </c>
      <c r="S41" s="78"/>
      <c r="T41" s="79">
        <f>MAX(T8:T37)</f>
        <v>4.5044000000000004</v>
      </c>
      <c r="U41" s="78"/>
      <c r="V41" s="79">
        <f>MAX(V8:V37)</f>
        <v>5.3212999999999999</v>
      </c>
      <c r="W41" s="78"/>
      <c r="X41" s="79">
        <f>MAX(X8:X37)</f>
        <v>5.4919000000000002</v>
      </c>
      <c r="Y41" s="78"/>
      <c r="Z41" s="79">
        <f>MAX(Z8:Z37)</f>
        <v>6.9450000000000003</v>
      </c>
      <c r="AA41" s="80"/>
    </row>
    <row r="42" spans="1:27" x14ac:dyDescent="0.3">
      <c r="A42" s="112" t="s">
        <v>434</v>
      </c>
    </row>
    <row r="43" spans="1:27" x14ac:dyDescent="0.3">
      <c r="A43" s="14" t="s">
        <v>340</v>
      </c>
    </row>
  </sheetData>
  <sheetProtection algorithmName="SHA-512" hashValue="H3Amrq0e1svrLHCVDvUtvyr1MV5fidFaTX5+KEI1h7GNVMttTB7iGw1FcAKp20z3ysraJHhLy2IGoIpbla3nVQ==" saltValue="8NU56CIbCqixThRZGRVZTg=="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BC34C2C1-6391-4C20-89D8-6CC7262B96B2}"/>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dimension ref="A1:AA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1679</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1046</v>
      </c>
      <c r="B8" s="64">
        <f>VLOOKUP($A8,'Return Data'!$B$7:$R$1700,3,0)</f>
        <v>44015</v>
      </c>
      <c r="C8" s="65">
        <f>VLOOKUP($A8,'Return Data'!$B$7:$R$1700,4,0)</f>
        <v>529.7876</v>
      </c>
      <c r="D8" s="65">
        <f>VLOOKUP($A8,'Return Data'!$B$7:$R$1700,5,0)</f>
        <v>29.386900000000001</v>
      </c>
      <c r="E8" s="66">
        <f t="shared" ref="E8:E34" si="0">RANK(D8,D$8:D$34,0)</f>
        <v>6</v>
      </c>
      <c r="F8" s="65">
        <f>VLOOKUP($A8,'Return Data'!$B$7:$R$1700,6,0)</f>
        <v>22.731999999999999</v>
      </c>
      <c r="G8" s="66">
        <f t="shared" ref="G8:G34" si="1">RANK(F8,F$8:F$34,0)</f>
        <v>6</v>
      </c>
      <c r="H8" s="65">
        <f>VLOOKUP($A8,'Return Data'!$B$7:$R$1700,7,0)</f>
        <v>12.9094</v>
      </c>
      <c r="I8" s="66">
        <f t="shared" ref="I8:I34" si="2">RANK(H8,H$8:H$34,0)</f>
        <v>7</v>
      </c>
      <c r="J8" s="65">
        <f>VLOOKUP($A8,'Return Data'!$B$7:$R$1700,8,0)</f>
        <v>14.751300000000001</v>
      </c>
      <c r="K8" s="66">
        <f t="shared" ref="K8:K34" si="3">RANK(J8,J$8:J$34,0)</f>
        <v>5</v>
      </c>
      <c r="L8" s="65">
        <f>VLOOKUP($A8,'Return Data'!$B$7:$R$1700,9,0)</f>
        <v>16.129300000000001</v>
      </c>
      <c r="M8" s="66">
        <f t="shared" ref="M8:M34" si="4">RANK(L8,L$8:L$34,0)</f>
        <v>4</v>
      </c>
      <c r="N8" s="65">
        <f>VLOOKUP($A8,'Return Data'!$B$7:$R$1700,10,0)</f>
        <v>12.446</v>
      </c>
      <c r="O8" s="66">
        <f t="shared" ref="O8:O34" si="5">RANK(N8,N$8:N$34,0)</f>
        <v>3</v>
      </c>
      <c r="P8" s="65">
        <f>VLOOKUP($A8,'Return Data'!$B$7:$R$1700,11,0)</f>
        <v>9.9426000000000005</v>
      </c>
      <c r="Q8" s="66">
        <f t="shared" ref="Q8:Q34" si="6">RANK(P8,P$8:P$34,0)</f>
        <v>3</v>
      </c>
      <c r="R8" s="65">
        <f>VLOOKUP($A8,'Return Data'!$B$7:$R$1700,12,0)</f>
        <v>9.3160000000000007</v>
      </c>
      <c r="S8" s="66">
        <f t="shared" ref="S8:S34" si="7">RANK(R8,R$8:R$34,0)</f>
        <v>3</v>
      </c>
      <c r="T8" s="65">
        <f>VLOOKUP($A8,'Return Data'!$B$7:$R$1700,13,0)</f>
        <v>9.7502999999999993</v>
      </c>
      <c r="U8" s="66">
        <f t="shared" ref="U8:U34" si="8">RANK(T8,T$8:T$34,0)</f>
        <v>4</v>
      </c>
      <c r="V8" s="65">
        <f>VLOOKUP($A8,'Return Data'!$B$7:$R$1700,17,0)</f>
        <v>9.3361000000000001</v>
      </c>
      <c r="W8" s="66">
        <f t="shared" ref="W8:W32" si="9">RANK(V8,V$8:V$34,0)</f>
        <v>2</v>
      </c>
      <c r="X8" s="65">
        <f>VLOOKUP($A8,'Return Data'!$B$7:$R$1700,14,0)</f>
        <v>8.5561000000000007</v>
      </c>
      <c r="Y8" s="66">
        <f t="shared" ref="Y8:Y32" si="10">RANK(X8,X$8:X$34,0)</f>
        <v>2</v>
      </c>
      <c r="Z8" s="65">
        <f>VLOOKUP($A8,'Return Data'!$B$7:$R$1700,16,0)</f>
        <v>8.9977999999999998</v>
      </c>
      <c r="AA8" s="67">
        <f t="shared" ref="AA8:AA34" si="11">RANK(Z8,Z$8:Z$34,0)</f>
        <v>2</v>
      </c>
    </row>
    <row r="9" spans="1:27" x14ac:dyDescent="0.3">
      <c r="A9" s="63" t="s">
        <v>1047</v>
      </c>
      <c r="B9" s="64">
        <f>VLOOKUP($A9,'Return Data'!$B$7:$R$1700,3,0)</f>
        <v>44015</v>
      </c>
      <c r="C9" s="65">
        <f>VLOOKUP($A9,'Return Data'!$B$7:$R$1700,4,0)</f>
        <v>2394.4175</v>
      </c>
      <c r="D9" s="65">
        <f>VLOOKUP($A9,'Return Data'!$B$7:$R$1700,5,0)</f>
        <v>20.550999999999998</v>
      </c>
      <c r="E9" s="66">
        <f t="shared" si="0"/>
        <v>13</v>
      </c>
      <c r="F9" s="65">
        <f>VLOOKUP($A9,'Return Data'!$B$7:$R$1700,6,0)</f>
        <v>22.158999999999999</v>
      </c>
      <c r="G9" s="66">
        <f t="shared" si="1"/>
        <v>10</v>
      </c>
      <c r="H9" s="65">
        <f>VLOOKUP($A9,'Return Data'!$B$7:$R$1700,7,0)</f>
        <v>12.810499999999999</v>
      </c>
      <c r="I9" s="66">
        <f t="shared" si="2"/>
        <v>9</v>
      </c>
      <c r="J9" s="65">
        <f>VLOOKUP($A9,'Return Data'!$B$7:$R$1700,8,0)</f>
        <v>13.404199999999999</v>
      </c>
      <c r="K9" s="66">
        <f t="shared" si="3"/>
        <v>6</v>
      </c>
      <c r="L9" s="65">
        <f>VLOOKUP($A9,'Return Data'!$B$7:$R$1700,9,0)</f>
        <v>14.7477</v>
      </c>
      <c r="M9" s="66">
        <f t="shared" si="4"/>
        <v>9</v>
      </c>
      <c r="N9" s="65">
        <f>VLOOKUP($A9,'Return Data'!$B$7:$R$1700,10,0)</f>
        <v>11.749499999999999</v>
      </c>
      <c r="O9" s="66">
        <f t="shared" si="5"/>
        <v>6</v>
      </c>
      <c r="P9" s="65">
        <f>VLOOKUP($A9,'Return Data'!$B$7:$R$1700,11,0)</f>
        <v>9.2744999999999997</v>
      </c>
      <c r="Q9" s="66">
        <f t="shared" si="6"/>
        <v>6</v>
      </c>
      <c r="R9" s="65">
        <f>VLOOKUP($A9,'Return Data'!$B$7:$R$1700,12,0)</f>
        <v>8.7967999999999993</v>
      </c>
      <c r="S9" s="66">
        <f t="shared" si="7"/>
        <v>7</v>
      </c>
      <c r="T9" s="65">
        <f>VLOOKUP($A9,'Return Data'!$B$7:$R$1700,13,0)</f>
        <v>9.2620000000000005</v>
      </c>
      <c r="U9" s="66">
        <f t="shared" si="8"/>
        <v>8</v>
      </c>
      <c r="V9" s="65">
        <f>VLOOKUP($A9,'Return Data'!$B$7:$R$1700,17,0)</f>
        <v>9.0553000000000008</v>
      </c>
      <c r="W9" s="66">
        <f t="shared" si="9"/>
        <v>4</v>
      </c>
      <c r="X9" s="65">
        <f>VLOOKUP($A9,'Return Data'!$B$7:$R$1700,14,0)</f>
        <v>8.3865999999999996</v>
      </c>
      <c r="Y9" s="66">
        <f t="shared" si="10"/>
        <v>3</v>
      </c>
      <c r="Z9" s="65">
        <f>VLOOKUP($A9,'Return Data'!$B$7:$R$1700,16,0)</f>
        <v>8.7262000000000004</v>
      </c>
      <c r="AA9" s="67">
        <f t="shared" si="11"/>
        <v>4</v>
      </c>
    </row>
    <row r="10" spans="1:27" x14ac:dyDescent="0.3">
      <c r="A10" s="63" t="s">
        <v>1050</v>
      </c>
      <c r="B10" s="64">
        <f>VLOOKUP($A10,'Return Data'!$B$7:$R$1700,3,0)</f>
        <v>44015</v>
      </c>
      <c r="C10" s="65">
        <f>VLOOKUP($A10,'Return Data'!$B$7:$R$1700,4,0)</f>
        <v>1182.8377</v>
      </c>
      <c r="D10" s="65">
        <f>VLOOKUP($A10,'Return Data'!$B$7:$R$1700,5,0)</f>
        <v>9.1701999999999995</v>
      </c>
      <c r="E10" s="66">
        <f t="shared" si="0"/>
        <v>24</v>
      </c>
      <c r="F10" s="65">
        <f>VLOOKUP($A10,'Return Data'!$B$7:$R$1700,6,0)</f>
        <v>10.075200000000001</v>
      </c>
      <c r="G10" s="66">
        <f t="shared" si="1"/>
        <v>25</v>
      </c>
      <c r="H10" s="65">
        <f>VLOOKUP($A10,'Return Data'!$B$7:$R$1700,7,0)</f>
        <v>9.6813000000000002</v>
      </c>
      <c r="I10" s="66">
        <f t="shared" si="2"/>
        <v>20</v>
      </c>
      <c r="J10" s="65">
        <f>VLOOKUP($A10,'Return Data'!$B$7:$R$1700,8,0)</f>
        <v>9.4624000000000006</v>
      </c>
      <c r="K10" s="66">
        <f t="shared" si="3"/>
        <v>23</v>
      </c>
      <c r="L10" s="65">
        <f>VLOOKUP($A10,'Return Data'!$B$7:$R$1700,9,0)</f>
        <v>14.3371</v>
      </c>
      <c r="M10" s="66">
        <f t="shared" si="4"/>
        <v>11</v>
      </c>
      <c r="N10" s="65">
        <f>VLOOKUP($A10,'Return Data'!$B$7:$R$1700,10,0)</f>
        <v>-22.8337</v>
      </c>
      <c r="O10" s="66">
        <f t="shared" si="5"/>
        <v>25</v>
      </c>
      <c r="P10" s="65">
        <f>VLOOKUP($A10,'Return Data'!$B$7:$R$1700,11,0)</f>
        <v>-66.041300000000007</v>
      </c>
      <c r="Q10" s="66">
        <f t="shared" si="6"/>
        <v>27</v>
      </c>
      <c r="R10" s="65">
        <f>VLOOKUP($A10,'Return Data'!$B$7:$R$1700,12,0)</f>
        <v>-44.893000000000001</v>
      </c>
      <c r="S10" s="66">
        <f t="shared" si="7"/>
        <v>27</v>
      </c>
      <c r="T10" s="65">
        <f>VLOOKUP($A10,'Return Data'!$B$7:$R$1700,13,0)</f>
        <v>-35.728200000000001</v>
      </c>
      <c r="U10" s="66">
        <f t="shared" si="8"/>
        <v>27</v>
      </c>
      <c r="V10" s="65">
        <f>VLOOKUP($A10,'Return Data'!$B$7:$R$1700,17,0)</f>
        <v>-24.9133</v>
      </c>
      <c r="W10" s="66">
        <f t="shared" si="9"/>
        <v>26</v>
      </c>
      <c r="X10" s="65">
        <f>VLOOKUP($A10,'Return Data'!$B$7:$R$1700,14,0)</f>
        <v>-15.491199999999999</v>
      </c>
      <c r="Y10" s="66">
        <f t="shared" si="10"/>
        <v>26</v>
      </c>
      <c r="Z10" s="65">
        <f>VLOOKUP($A10,'Return Data'!$B$7:$R$1700,16,0)</f>
        <v>-1.2884</v>
      </c>
      <c r="AA10" s="67">
        <f t="shared" si="11"/>
        <v>26</v>
      </c>
    </row>
    <row r="11" spans="1:27" x14ac:dyDescent="0.3">
      <c r="A11" s="63" t="s">
        <v>1054</v>
      </c>
      <c r="B11" s="64">
        <f>VLOOKUP($A11,'Return Data'!$B$7:$R$1700,3,0)</f>
        <v>44015</v>
      </c>
      <c r="C11" s="65">
        <f>VLOOKUP($A11,'Return Data'!$B$7:$R$1700,4,0)</f>
        <v>32.435000000000002</v>
      </c>
      <c r="D11" s="65">
        <f>VLOOKUP($A11,'Return Data'!$B$7:$R$1700,5,0)</f>
        <v>7.7664</v>
      </c>
      <c r="E11" s="66">
        <f t="shared" si="0"/>
        <v>25</v>
      </c>
      <c r="F11" s="65">
        <f>VLOOKUP($A11,'Return Data'!$B$7:$R$1700,6,0)</f>
        <v>14.2333</v>
      </c>
      <c r="G11" s="66">
        <f t="shared" si="1"/>
        <v>20</v>
      </c>
      <c r="H11" s="65">
        <f>VLOOKUP($A11,'Return Data'!$B$7:$R$1700,7,0)</f>
        <v>10.5512</v>
      </c>
      <c r="I11" s="66">
        <f t="shared" si="2"/>
        <v>18</v>
      </c>
      <c r="J11" s="65">
        <f>VLOOKUP($A11,'Return Data'!$B$7:$R$1700,8,0)</f>
        <v>10.9373</v>
      </c>
      <c r="K11" s="66">
        <f t="shared" si="3"/>
        <v>20</v>
      </c>
      <c r="L11" s="65">
        <f>VLOOKUP($A11,'Return Data'!$B$7:$R$1700,9,0)</f>
        <v>13.195399999999999</v>
      </c>
      <c r="M11" s="66">
        <f t="shared" si="4"/>
        <v>15</v>
      </c>
      <c r="N11" s="65">
        <f>VLOOKUP($A11,'Return Data'!$B$7:$R$1700,10,0)</f>
        <v>10.927199999999999</v>
      </c>
      <c r="O11" s="66">
        <f t="shared" si="5"/>
        <v>12</v>
      </c>
      <c r="P11" s="65">
        <f>VLOOKUP($A11,'Return Data'!$B$7:$R$1700,11,0)</f>
        <v>10.2484</v>
      </c>
      <c r="Q11" s="66">
        <f t="shared" si="6"/>
        <v>1</v>
      </c>
      <c r="R11" s="65">
        <f>VLOOKUP($A11,'Return Data'!$B$7:$R$1700,12,0)</f>
        <v>9.4484999999999992</v>
      </c>
      <c r="S11" s="66">
        <f t="shared" si="7"/>
        <v>2</v>
      </c>
      <c r="T11" s="65">
        <f>VLOOKUP($A11,'Return Data'!$B$7:$R$1700,13,0)</f>
        <v>9.7805</v>
      </c>
      <c r="U11" s="66">
        <f t="shared" si="8"/>
        <v>3</v>
      </c>
      <c r="V11" s="65">
        <f>VLOOKUP($A11,'Return Data'!$B$7:$R$1700,17,0)</f>
        <v>8.6991999999999994</v>
      </c>
      <c r="W11" s="66">
        <f t="shared" si="9"/>
        <v>9</v>
      </c>
      <c r="X11" s="65">
        <f>VLOOKUP($A11,'Return Data'!$B$7:$R$1700,14,0)</f>
        <v>8.0958000000000006</v>
      </c>
      <c r="Y11" s="66">
        <f t="shared" si="10"/>
        <v>7</v>
      </c>
      <c r="Z11" s="65">
        <f>VLOOKUP($A11,'Return Data'!$B$7:$R$1700,16,0)</f>
        <v>8.6064000000000007</v>
      </c>
      <c r="AA11" s="67">
        <f t="shared" si="11"/>
        <v>6</v>
      </c>
    </row>
    <row r="12" spans="1:27" x14ac:dyDescent="0.3">
      <c r="A12" s="63" t="s">
        <v>1055</v>
      </c>
      <c r="B12" s="64">
        <f>VLOOKUP($A12,'Return Data'!$B$7:$R$1700,3,0)</f>
        <v>44015</v>
      </c>
      <c r="C12" s="65">
        <f>VLOOKUP($A12,'Return Data'!$B$7:$R$1700,4,0)</f>
        <v>32.650799999999997</v>
      </c>
      <c r="D12" s="65">
        <f>VLOOKUP($A12,'Return Data'!$B$7:$R$1700,5,0)</f>
        <v>17.3355</v>
      </c>
      <c r="E12" s="66">
        <f t="shared" si="0"/>
        <v>15</v>
      </c>
      <c r="F12" s="65">
        <f>VLOOKUP($A12,'Return Data'!$B$7:$R$1700,6,0)</f>
        <v>14.176399999999999</v>
      </c>
      <c r="G12" s="66">
        <f t="shared" si="1"/>
        <v>21</v>
      </c>
      <c r="H12" s="65">
        <f>VLOOKUP($A12,'Return Data'!$B$7:$R$1700,7,0)</f>
        <v>9.1989000000000001</v>
      </c>
      <c r="I12" s="66">
        <f t="shared" si="2"/>
        <v>21</v>
      </c>
      <c r="J12" s="65">
        <f>VLOOKUP($A12,'Return Data'!$B$7:$R$1700,8,0)</f>
        <v>9.9471000000000007</v>
      </c>
      <c r="K12" s="66">
        <f t="shared" si="3"/>
        <v>22</v>
      </c>
      <c r="L12" s="65">
        <f>VLOOKUP($A12,'Return Data'!$B$7:$R$1700,9,0)</f>
        <v>11.3813</v>
      </c>
      <c r="M12" s="66">
        <f t="shared" si="4"/>
        <v>23</v>
      </c>
      <c r="N12" s="65">
        <f>VLOOKUP($A12,'Return Data'!$B$7:$R$1700,10,0)</f>
        <v>10.563000000000001</v>
      </c>
      <c r="O12" s="66">
        <f t="shared" si="5"/>
        <v>13</v>
      </c>
      <c r="P12" s="65">
        <f>VLOOKUP($A12,'Return Data'!$B$7:$R$1700,11,0)</f>
        <v>8.4786999999999999</v>
      </c>
      <c r="Q12" s="66">
        <f t="shared" si="6"/>
        <v>15</v>
      </c>
      <c r="R12" s="65">
        <f>VLOOKUP($A12,'Return Data'!$B$7:$R$1700,12,0)</f>
        <v>7.9104000000000001</v>
      </c>
      <c r="S12" s="66">
        <f t="shared" si="7"/>
        <v>16</v>
      </c>
      <c r="T12" s="65">
        <f>VLOOKUP($A12,'Return Data'!$B$7:$R$1700,13,0)</f>
        <v>8.3102</v>
      </c>
      <c r="U12" s="66">
        <f t="shared" si="8"/>
        <v>15</v>
      </c>
      <c r="V12" s="65">
        <f>VLOOKUP($A12,'Return Data'!$B$7:$R$1700,17,0)</f>
        <v>8.2626000000000008</v>
      </c>
      <c r="W12" s="66">
        <f t="shared" si="9"/>
        <v>12</v>
      </c>
      <c r="X12" s="65">
        <f>VLOOKUP($A12,'Return Data'!$B$7:$R$1700,14,0)</f>
        <v>7.6868999999999996</v>
      </c>
      <c r="Y12" s="66">
        <f t="shared" si="10"/>
        <v>12</v>
      </c>
      <c r="Z12" s="65">
        <f>VLOOKUP($A12,'Return Data'!$B$7:$R$1700,16,0)</f>
        <v>8.3088999999999995</v>
      </c>
      <c r="AA12" s="67">
        <f t="shared" si="11"/>
        <v>12</v>
      </c>
    </row>
    <row r="13" spans="1:27" x14ac:dyDescent="0.3">
      <c r="A13" s="63" t="s">
        <v>1057</v>
      </c>
      <c r="B13" s="64">
        <f>VLOOKUP($A13,'Return Data'!$B$7:$R$1700,3,0)</f>
        <v>44015</v>
      </c>
      <c r="C13" s="65">
        <f>VLOOKUP($A13,'Return Data'!$B$7:$R$1700,4,0)</f>
        <v>15.3233</v>
      </c>
      <c r="D13" s="65">
        <f>VLOOKUP($A13,'Return Data'!$B$7:$R$1700,5,0)</f>
        <v>16.920000000000002</v>
      </c>
      <c r="E13" s="66">
        <f t="shared" si="0"/>
        <v>16</v>
      </c>
      <c r="F13" s="65">
        <f>VLOOKUP($A13,'Return Data'!$B$7:$R$1700,6,0)</f>
        <v>12.7172</v>
      </c>
      <c r="G13" s="66">
        <f t="shared" si="1"/>
        <v>23</v>
      </c>
      <c r="H13" s="65">
        <f>VLOOKUP($A13,'Return Data'!$B$7:$R$1700,7,0)</f>
        <v>7.5312000000000001</v>
      </c>
      <c r="I13" s="66">
        <f t="shared" si="2"/>
        <v>24</v>
      </c>
      <c r="J13" s="65">
        <f>VLOOKUP($A13,'Return Data'!$B$7:$R$1700,8,0)</f>
        <v>10.008599999999999</v>
      </c>
      <c r="K13" s="66">
        <f t="shared" si="3"/>
        <v>21</v>
      </c>
      <c r="L13" s="65">
        <f>VLOOKUP($A13,'Return Data'!$B$7:$R$1700,9,0)</f>
        <v>11.6068</v>
      </c>
      <c r="M13" s="66">
        <f t="shared" si="4"/>
        <v>21</v>
      </c>
      <c r="N13" s="65">
        <f>VLOOKUP($A13,'Return Data'!$B$7:$R$1700,10,0)</f>
        <v>11.043699999999999</v>
      </c>
      <c r="O13" s="66">
        <f t="shared" si="5"/>
        <v>10</v>
      </c>
      <c r="P13" s="65">
        <f>VLOOKUP($A13,'Return Data'!$B$7:$R$1700,11,0)</f>
        <v>8.6159999999999997</v>
      </c>
      <c r="Q13" s="66">
        <f t="shared" si="6"/>
        <v>14</v>
      </c>
      <c r="R13" s="65">
        <f>VLOOKUP($A13,'Return Data'!$B$7:$R$1700,12,0)</f>
        <v>8.2917000000000005</v>
      </c>
      <c r="S13" s="66">
        <f t="shared" si="7"/>
        <v>14</v>
      </c>
      <c r="T13" s="65">
        <f>VLOOKUP($A13,'Return Data'!$B$7:$R$1700,13,0)</f>
        <v>10.0442</v>
      </c>
      <c r="U13" s="66">
        <f t="shared" si="8"/>
        <v>2</v>
      </c>
      <c r="V13" s="65">
        <f>VLOOKUP($A13,'Return Data'!$B$7:$R$1700,17,0)</f>
        <v>8.8289000000000009</v>
      </c>
      <c r="W13" s="66">
        <f t="shared" si="9"/>
        <v>6</v>
      </c>
      <c r="X13" s="65">
        <f>VLOOKUP($A13,'Return Data'!$B$7:$R$1700,14,0)</f>
        <v>8.1121999999999996</v>
      </c>
      <c r="Y13" s="66">
        <f t="shared" si="10"/>
        <v>6</v>
      </c>
      <c r="Z13" s="65">
        <f>VLOOKUP($A13,'Return Data'!$B$7:$R$1700,16,0)</f>
        <v>8.3520000000000003</v>
      </c>
      <c r="AA13" s="67">
        <f t="shared" si="11"/>
        <v>11</v>
      </c>
    </row>
    <row r="14" spans="1:27" x14ac:dyDescent="0.3">
      <c r="A14" s="63" t="s">
        <v>1059</v>
      </c>
      <c r="B14" s="64">
        <f>VLOOKUP($A14,'Return Data'!$B$7:$R$1700,3,0)</f>
        <v>44015</v>
      </c>
      <c r="C14" s="65">
        <f>VLOOKUP($A14,'Return Data'!$B$7:$R$1700,4,0)</f>
        <v>2151.1664000000001</v>
      </c>
      <c r="D14" s="65">
        <f>VLOOKUP($A14,'Return Data'!$B$7:$R$1700,5,0)</f>
        <v>-295.75450000000001</v>
      </c>
      <c r="E14" s="66">
        <f t="shared" si="0"/>
        <v>27</v>
      </c>
      <c r="F14" s="65">
        <f>VLOOKUP($A14,'Return Data'!$B$7:$R$1700,6,0)</f>
        <v>-94.059200000000004</v>
      </c>
      <c r="G14" s="66">
        <f t="shared" si="1"/>
        <v>27</v>
      </c>
      <c r="H14" s="65">
        <f>VLOOKUP($A14,'Return Data'!$B$7:$R$1700,7,0)</f>
        <v>-38.754800000000003</v>
      </c>
      <c r="I14" s="66">
        <f t="shared" si="2"/>
        <v>27</v>
      </c>
      <c r="J14" s="65">
        <f>VLOOKUP($A14,'Return Data'!$B$7:$R$1700,8,0)</f>
        <v>-19.397400000000001</v>
      </c>
      <c r="K14" s="66">
        <f t="shared" si="3"/>
        <v>27</v>
      </c>
      <c r="L14" s="65">
        <f>VLOOKUP($A14,'Return Data'!$B$7:$R$1700,9,0)</f>
        <v>-24.3781</v>
      </c>
      <c r="M14" s="66">
        <f t="shared" si="4"/>
        <v>27</v>
      </c>
      <c r="N14" s="65">
        <f>VLOOKUP($A14,'Return Data'!$B$7:$R$1700,10,0)</f>
        <v>-2.1610999999999998</v>
      </c>
      <c r="O14" s="66">
        <f t="shared" si="5"/>
        <v>23</v>
      </c>
      <c r="P14" s="65">
        <f>VLOOKUP($A14,'Return Data'!$B$7:$R$1700,11,0)</f>
        <v>2.3340999999999998</v>
      </c>
      <c r="Q14" s="66">
        <f t="shared" si="6"/>
        <v>22</v>
      </c>
      <c r="R14" s="65">
        <f>VLOOKUP($A14,'Return Data'!$B$7:$R$1700,12,0)</f>
        <v>4.18</v>
      </c>
      <c r="S14" s="66">
        <f t="shared" si="7"/>
        <v>21</v>
      </c>
      <c r="T14" s="65">
        <f>VLOOKUP($A14,'Return Data'!$B$7:$R$1700,13,0)</f>
        <v>5.3384999999999998</v>
      </c>
      <c r="U14" s="66">
        <f t="shared" si="8"/>
        <v>20</v>
      </c>
      <c r="V14" s="65">
        <f>VLOOKUP($A14,'Return Data'!$B$7:$R$1700,17,0)</f>
        <v>0.25969999999999999</v>
      </c>
      <c r="W14" s="66">
        <f t="shared" si="9"/>
        <v>21</v>
      </c>
      <c r="X14" s="65">
        <f>VLOOKUP($A14,'Return Data'!$B$7:$R$1700,14,0)</f>
        <v>2.6160000000000001</v>
      </c>
      <c r="Y14" s="66">
        <f t="shared" si="10"/>
        <v>20</v>
      </c>
      <c r="Z14" s="65">
        <f>VLOOKUP($A14,'Return Data'!$B$7:$R$1700,16,0)</f>
        <v>4.8630000000000004</v>
      </c>
      <c r="AA14" s="67">
        <f t="shared" si="11"/>
        <v>25</v>
      </c>
    </row>
    <row r="15" spans="1:27" x14ac:dyDescent="0.3">
      <c r="A15" s="63" t="s">
        <v>1062</v>
      </c>
      <c r="B15" s="64">
        <f>VLOOKUP($A15,'Return Data'!$B$7:$R$1700,3,0)</f>
        <v>44015</v>
      </c>
      <c r="C15" s="65">
        <f>VLOOKUP($A15,'Return Data'!$B$7:$R$1700,4,0)</f>
        <v>15.4198316201352</v>
      </c>
      <c r="D15" s="65">
        <f>VLOOKUP($A15,'Return Data'!$B$7:$R$1700,5,0)</f>
        <v>34.255899999999997</v>
      </c>
      <c r="E15" s="66">
        <f t="shared" si="0"/>
        <v>1</v>
      </c>
      <c r="F15" s="65">
        <f>VLOOKUP($A15,'Return Data'!$B$7:$R$1700,6,0)</f>
        <v>31.635899999999999</v>
      </c>
      <c r="G15" s="66">
        <f t="shared" si="1"/>
        <v>1</v>
      </c>
      <c r="H15" s="65">
        <f>VLOOKUP($A15,'Return Data'!$B$7:$R$1700,7,0)</f>
        <v>12.669600000000001</v>
      </c>
      <c r="I15" s="66">
        <f t="shared" si="2"/>
        <v>10</v>
      </c>
      <c r="J15" s="65">
        <f>VLOOKUP($A15,'Return Data'!$B$7:$R$1700,8,0)</f>
        <v>12.542899999999999</v>
      </c>
      <c r="K15" s="66">
        <f t="shared" si="3"/>
        <v>13</v>
      </c>
      <c r="L15" s="65">
        <f>VLOOKUP($A15,'Return Data'!$B$7:$R$1700,9,0)</f>
        <v>16.4328</v>
      </c>
      <c r="M15" s="66">
        <f t="shared" si="4"/>
        <v>3</v>
      </c>
      <c r="N15" s="65">
        <f>VLOOKUP($A15,'Return Data'!$B$7:$R$1700,10,0)</f>
        <v>8.8030000000000008</v>
      </c>
      <c r="O15" s="66">
        <f t="shared" si="5"/>
        <v>20</v>
      </c>
      <c r="P15" s="65">
        <f>VLOOKUP($A15,'Return Data'!$B$7:$R$1700,11,0)</f>
        <v>-11.3</v>
      </c>
      <c r="Q15" s="66">
        <f t="shared" si="6"/>
        <v>24</v>
      </c>
      <c r="R15" s="65">
        <f>VLOOKUP($A15,'Return Data'!$B$7:$R$1700,12,0)</f>
        <v>-8.4808000000000003</v>
      </c>
      <c r="S15" s="66">
        <f t="shared" si="7"/>
        <v>25</v>
      </c>
      <c r="T15" s="65">
        <f>VLOOKUP($A15,'Return Data'!$B$7:$R$1700,13,0)</f>
        <v>-4.7633999999999999</v>
      </c>
      <c r="U15" s="66">
        <f t="shared" si="8"/>
        <v>25</v>
      </c>
      <c r="V15" s="65">
        <f>VLOOKUP($A15,'Return Data'!$B$7:$R$1700,17,0)</f>
        <v>0.5615</v>
      </c>
      <c r="W15" s="66">
        <f t="shared" si="9"/>
        <v>20</v>
      </c>
      <c r="X15" s="65">
        <f>VLOOKUP($A15,'Return Data'!$B$7:$R$1700,14,0)</f>
        <v>2.2262</v>
      </c>
      <c r="Y15" s="66">
        <f t="shared" si="10"/>
        <v>21</v>
      </c>
      <c r="Z15" s="65">
        <f>VLOOKUP($A15,'Return Data'!$B$7:$R$1700,16,0)</f>
        <v>5.4326999999999996</v>
      </c>
      <c r="AA15" s="67">
        <f t="shared" si="11"/>
        <v>22</v>
      </c>
    </row>
    <row r="16" spans="1:27" x14ac:dyDescent="0.3">
      <c r="A16" s="63" t="s">
        <v>1068</v>
      </c>
      <c r="B16" s="64">
        <f>VLOOKUP($A16,'Return Data'!$B$7:$R$1700,3,0)</f>
        <v>44015</v>
      </c>
      <c r="C16" s="65">
        <f>VLOOKUP($A16,'Return Data'!$B$7:$R$1700,4,0)</f>
        <v>45.448999999999998</v>
      </c>
      <c r="D16" s="65">
        <f>VLOOKUP($A16,'Return Data'!$B$7:$R$1700,5,0)</f>
        <v>32.7958</v>
      </c>
      <c r="E16" s="66">
        <f t="shared" si="0"/>
        <v>3</v>
      </c>
      <c r="F16" s="65">
        <f>VLOOKUP($A16,'Return Data'!$B$7:$R$1700,6,0)</f>
        <v>25.1084</v>
      </c>
      <c r="G16" s="66">
        <f t="shared" si="1"/>
        <v>3</v>
      </c>
      <c r="H16" s="65">
        <f>VLOOKUP($A16,'Return Data'!$B$7:$R$1700,7,0)</f>
        <v>15.6153</v>
      </c>
      <c r="I16" s="66">
        <f t="shared" si="2"/>
        <v>3</v>
      </c>
      <c r="J16" s="65">
        <f>VLOOKUP($A16,'Return Data'!$B$7:$R$1700,8,0)</f>
        <v>15.545999999999999</v>
      </c>
      <c r="K16" s="66">
        <f t="shared" si="3"/>
        <v>3</v>
      </c>
      <c r="L16" s="65">
        <f>VLOOKUP($A16,'Return Data'!$B$7:$R$1700,9,0)</f>
        <v>15.587199999999999</v>
      </c>
      <c r="M16" s="66">
        <f t="shared" si="4"/>
        <v>5</v>
      </c>
      <c r="N16" s="65">
        <f>VLOOKUP($A16,'Return Data'!$B$7:$R$1700,10,0)</f>
        <v>11.0237</v>
      </c>
      <c r="O16" s="66">
        <f t="shared" si="5"/>
        <v>11</v>
      </c>
      <c r="P16" s="65">
        <f>VLOOKUP($A16,'Return Data'!$B$7:$R$1700,11,0)</f>
        <v>9.1292000000000009</v>
      </c>
      <c r="Q16" s="66">
        <f t="shared" si="6"/>
        <v>10</v>
      </c>
      <c r="R16" s="65">
        <f>VLOOKUP($A16,'Return Data'!$B$7:$R$1700,12,0)</f>
        <v>8.6309000000000005</v>
      </c>
      <c r="S16" s="66">
        <f t="shared" si="7"/>
        <v>10</v>
      </c>
      <c r="T16" s="65">
        <f>VLOOKUP($A16,'Return Data'!$B$7:$R$1700,13,0)</f>
        <v>8.9502000000000006</v>
      </c>
      <c r="U16" s="66">
        <f t="shared" si="8"/>
        <v>11</v>
      </c>
      <c r="V16" s="65">
        <f>VLOOKUP($A16,'Return Data'!$B$7:$R$1700,17,0)</f>
        <v>8.6926000000000005</v>
      </c>
      <c r="W16" s="66">
        <f t="shared" si="9"/>
        <v>10</v>
      </c>
      <c r="X16" s="65">
        <f>VLOOKUP($A16,'Return Data'!$B$7:$R$1700,14,0)</f>
        <v>7.9414999999999996</v>
      </c>
      <c r="Y16" s="66">
        <f t="shared" si="10"/>
        <v>11</v>
      </c>
      <c r="Z16" s="65">
        <f>VLOOKUP($A16,'Return Data'!$B$7:$R$1700,16,0)</f>
        <v>8.4893999999999998</v>
      </c>
      <c r="AA16" s="67">
        <f t="shared" si="11"/>
        <v>8</v>
      </c>
    </row>
    <row r="17" spans="1:27" x14ac:dyDescent="0.3">
      <c r="A17" s="63" t="s">
        <v>1070</v>
      </c>
      <c r="B17" s="64">
        <f>VLOOKUP($A17,'Return Data'!$B$7:$R$1700,3,0)</f>
        <v>44015</v>
      </c>
      <c r="C17" s="65">
        <f>VLOOKUP($A17,'Return Data'!$B$7:$R$1700,4,0)</f>
        <v>15.437799999999999</v>
      </c>
      <c r="D17" s="65">
        <f>VLOOKUP($A17,'Return Data'!$B$7:$R$1700,5,0)</f>
        <v>14.901300000000001</v>
      </c>
      <c r="E17" s="66">
        <f t="shared" si="0"/>
        <v>20</v>
      </c>
      <c r="F17" s="65">
        <f>VLOOKUP($A17,'Return Data'!$B$7:$R$1700,6,0)</f>
        <v>15.0715</v>
      </c>
      <c r="G17" s="66">
        <f t="shared" si="1"/>
        <v>19</v>
      </c>
      <c r="H17" s="65">
        <f>VLOOKUP($A17,'Return Data'!$B$7:$R$1700,7,0)</f>
        <v>9.1015999999999995</v>
      </c>
      <c r="I17" s="66">
        <f t="shared" si="2"/>
        <v>22</v>
      </c>
      <c r="J17" s="65">
        <f>VLOOKUP($A17,'Return Data'!$B$7:$R$1700,8,0)</f>
        <v>12.608499999999999</v>
      </c>
      <c r="K17" s="66">
        <f t="shared" si="3"/>
        <v>12</v>
      </c>
      <c r="L17" s="65">
        <f>VLOOKUP($A17,'Return Data'!$B$7:$R$1700,9,0)</f>
        <v>15.128299999999999</v>
      </c>
      <c r="M17" s="66">
        <f t="shared" si="4"/>
        <v>7</v>
      </c>
      <c r="N17" s="65">
        <f>VLOOKUP($A17,'Return Data'!$B$7:$R$1700,10,0)</f>
        <v>-28.1357</v>
      </c>
      <c r="O17" s="66">
        <f t="shared" si="5"/>
        <v>26</v>
      </c>
      <c r="P17" s="65">
        <f>VLOOKUP($A17,'Return Data'!$B$7:$R$1700,11,0)</f>
        <v>-11.811299999999999</v>
      </c>
      <c r="Q17" s="66">
        <f t="shared" si="6"/>
        <v>25</v>
      </c>
      <c r="R17" s="65">
        <f>VLOOKUP($A17,'Return Data'!$B$7:$R$1700,12,0)</f>
        <v>-5.7538</v>
      </c>
      <c r="S17" s="66">
        <f t="shared" si="7"/>
        <v>24</v>
      </c>
      <c r="T17" s="65">
        <f>VLOOKUP($A17,'Return Data'!$B$7:$R$1700,13,0)</f>
        <v>-2.1837</v>
      </c>
      <c r="U17" s="66">
        <f t="shared" si="8"/>
        <v>24</v>
      </c>
      <c r="V17" s="65">
        <f>VLOOKUP($A17,'Return Data'!$B$7:$R$1700,17,0)</f>
        <v>-2.0005000000000002</v>
      </c>
      <c r="W17" s="66">
        <f t="shared" si="9"/>
        <v>23</v>
      </c>
      <c r="X17" s="65">
        <f>VLOOKUP($A17,'Return Data'!$B$7:$R$1700,14,0)</f>
        <v>0.82679999999999998</v>
      </c>
      <c r="Y17" s="66">
        <f t="shared" si="10"/>
        <v>23</v>
      </c>
      <c r="Z17" s="65">
        <f>VLOOKUP($A17,'Return Data'!$B$7:$R$1700,16,0)</f>
        <v>5.6051000000000002</v>
      </c>
      <c r="AA17" s="67">
        <f t="shared" si="11"/>
        <v>21</v>
      </c>
    </row>
    <row r="18" spans="1:27" x14ac:dyDescent="0.3">
      <c r="A18" s="63" t="s">
        <v>1072</v>
      </c>
      <c r="B18" s="64">
        <f>VLOOKUP($A18,'Return Data'!$B$7:$R$1700,3,0)</f>
        <v>44015</v>
      </c>
      <c r="C18" s="65">
        <f>VLOOKUP($A18,'Return Data'!$B$7:$R$1700,4,0)</f>
        <v>403.03570000000002</v>
      </c>
      <c r="D18" s="65">
        <f>VLOOKUP($A18,'Return Data'!$B$7:$R$1700,5,0)</f>
        <v>30.390999999999998</v>
      </c>
      <c r="E18" s="66">
        <f t="shared" si="0"/>
        <v>4</v>
      </c>
      <c r="F18" s="65">
        <f>VLOOKUP($A18,'Return Data'!$B$7:$R$1700,6,0)</f>
        <v>26.168399999999998</v>
      </c>
      <c r="G18" s="66">
        <f t="shared" si="1"/>
        <v>2</v>
      </c>
      <c r="H18" s="65">
        <f>VLOOKUP($A18,'Return Data'!$B$7:$R$1700,7,0)</f>
        <v>18.973099999999999</v>
      </c>
      <c r="I18" s="66">
        <f t="shared" si="2"/>
        <v>1</v>
      </c>
      <c r="J18" s="65">
        <f>VLOOKUP($A18,'Return Data'!$B$7:$R$1700,8,0)</f>
        <v>19.016100000000002</v>
      </c>
      <c r="K18" s="66">
        <f t="shared" si="3"/>
        <v>1</v>
      </c>
      <c r="L18" s="65">
        <f>VLOOKUP($A18,'Return Data'!$B$7:$R$1700,9,0)</f>
        <v>16.691400000000002</v>
      </c>
      <c r="M18" s="66">
        <f t="shared" si="4"/>
        <v>2</v>
      </c>
      <c r="N18" s="65">
        <f>VLOOKUP($A18,'Return Data'!$B$7:$R$1700,10,0)</f>
        <v>12.9011</v>
      </c>
      <c r="O18" s="66">
        <f t="shared" si="5"/>
        <v>1</v>
      </c>
      <c r="P18" s="65">
        <f>VLOOKUP($A18,'Return Data'!$B$7:$R$1700,11,0)</f>
        <v>9.3739000000000008</v>
      </c>
      <c r="Q18" s="66">
        <f t="shared" si="6"/>
        <v>4</v>
      </c>
      <c r="R18" s="65">
        <f>VLOOKUP($A18,'Return Data'!$B$7:$R$1700,12,0)</f>
        <v>9.1057000000000006</v>
      </c>
      <c r="S18" s="66">
        <f t="shared" si="7"/>
        <v>4</v>
      </c>
      <c r="T18" s="65">
        <f>VLOOKUP($A18,'Return Data'!$B$7:$R$1700,13,0)</f>
        <v>9.2988</v>
      </c>
      <c r="U18" s="66">
        <f t="shared" si="8"/>
        <v>6</v>
      </c>
      <c r="V18" s="65">
        <f>VLOOKUP($A18,'Return Data'!$B$7:$R$1700,17,0)</f>
        <v>8.9135000000000009</v>
      </c>
      <c r="W18" s="66">
        <f t="shared" si="9"/>
        <v>5</v>
      </c>
      <c r="X18" s="65">
        <f>VLOOKUP($A18,'Return Data'!$B$7:$R$1700,14,0)</f>
        <v>8.1533999999999995</v>
      </c>
      <c r="Y18" s="66">
        <f t="shared" si="10"/>
        <v>5</v>
      </c>
      <c r="Z18" s="65">
        <f>VLOOKUP($A18,'Return Data'!$B$7:$R$1700,16,0)</f>
        <v>8.7659000000000002</v>
      </c>
      <c r="AA18" s="67">
        <f t="shared" si="11"/>
        <v>3</v>
      </c>
    </row>
    <row r="19" spans="1:27" x14ac:dyDescent="0.3">
      <c r="A19" s="63" t="s">
        <v>1073</v>
      </c>
      <c r="B19" s="64">
        <f>VLOOKUP($A19,'Return Data'!$B$7:$R$1700,3,0)</f>
        <v>44015</v>
      </c>
      <c r="C19" s="65">
        <f>VLOOKUP($A19,'Return Data'!$B$7:$R$1700,4,0)</f>
        <v>29.7087</v>
      </c>
      <c r="D19" s="65">
        <f>VLOOKUP($A19,'Return Data'!$B$7:$R$1700,5,0)</f>
        <v>16.3476</v>
      </c>
      <c r="E19" s="66">
        <f t="shared" si="0"/>
        <v>17</v>
      </c>
      <c r="F19" s="65">
        <f>VLOOKUP($A19,'Return Data'!$B$7:$R$1700,6,0)</f>
        <v>16.608699999999999</v>
      </c>
      <c r="G19" s="66">
        <f t="shared" si="1"/>
        <v>18</v>
      </c>
      <c r="H19" s="65">
        <f>VLOOKUP($A19,'Return Data'!$B$7:$R$1700,7,0)</f>
        <v>11.2043</v>
      </c>
      <c r="I19" s="66">
        <f t="shared" si="2"/>
        <v>14</v>
      </c>
      <c r="J19" s="65">
        <f>VLOOKUP($A19,'Return Data'!$B$7:$R$1700,8,0)</f>
        <v>13.381</v>
      </c>
      <c r="K19" s="66">
        <f t="shared" si="3"/>
        <v>7</v>
      </c>
      <c r="L19" s="65">
        <f>VLOOKUP($A19,'Return Data'!$B$7:$R$1700,9,0)</f>
        <v>15.083500000000001</v>
      </c>
      <c r="M19" s="66">
        <f t="shared" si="4"/>
        <v>8</v>
      </c>
      <c r="N19" s="65">
        <f>VLOOKUP($A19,'Return Data'!$B$7:$R$1700,10,0)</f>
        <v>11.159599999999999</v>
      </c>
      <c r="O19" s="66">
        <f t="shared" si="5"/>
        <v>9</v>
      </c>
      <c r="P19" s="65">
        <f>VLOOKUP($A19,'Return Data'!$B$7:$R$1700,11,0)</f>
        <v>9.1587999999999994</v>
      </c>
      <c r="Q19" s="66">
        <f t="shared" si="6"/>
        <v>9</v>
      </c>
      <c r="R19" s="65">
        <f>VLOOKUP($A19,'Return Data'!$B$7:$R$1700,12,0)</f>
        <v>8.5728000000000009</v>
      </c>
      <c r="S19" s="66">
        <f t="shared" si="7"/>
        <v>12</v>
      </c>
      <c r="T19" s="65">
        <f>VLOOKUP($A19,'Return Data'!$B$7:$R$1700,13,0)</f>
        <v>8.9139999999999997</v>
      </c>
      <c r="U19" s="66">
        <f t="shared" si="8"/>
        <v>12</v>
      </c>
      <c r="V19" s="65">
        <f>VLOOKUP($A19,'Return Data'!$B$7:$R$1700,17,0)</f>
        <v>8.7189999999999994</v>
      </c>
      <c r="W19" s="66">
        <f t="shared" si="9"/>
        <v>7</v>
      </c>
      <c r="X19" s="65">
        <f>VLOOKUP($A19,'Return Data'!$B$7:$R$1700,14,0)</f>
        <v>7.9794999999999998</v>
      </c>
      <c r="Y19" s="66">
        <f t="shared" si="10"/>
        <v>10</v>
      </c>
      <c r="Z19" s="65">
        <f>VLOOKUP($A19,'Return Data'!$B$7:$R$1700,16,0)</f>
        <v>8.6286000000000005</v>
      </c>
      <c r="AA19" s="67">
        <f t="shared" si="11"/>
        <v>5</v>
      </c>
    </row>
    <row r="20" spans="1:27" x14ac:dyDescent="0.3">
      <c r="A20" s="63" t="s">
        <v>1076</v>
      </c>
      <c r="B20" s="64">
        <f>VLOOKUP($A20,'Return Data'!$B$7:$R$1700,3,0)</f>
        <v>44015</v>
      </c>
      <c r="C20" s="65">
        <f>VLOOKUP($A20,'Return Data'!$B$7:$R$1700,4,0)</f>
        <v>2950.1651999999999</v>
      </c>
      <c r="D20" s="65">
        <f>VLOOKUP($A20,'Return Data'!$B$7:$R$1700,5,0)</f>
        <v>33.005400000000002</v>
      </c>
      <c r="E20" s="66">
        <f t="shared" si="0"/>
        <v>2</v>
      </c>
      <c r="F20" s="65">
        <f>VLOOKUP($A20,'Return Data'!$B$7:$R$1700,6,0)</f>
        <v>24.052800000000001</v>
      </c>
      <c r="G20" s="66">
        <f t="shared" si="1"/>
        <v>5</v>
      </c>
      <c r="H20" s="65">
        <f>VLOOKUP($A20,'Return Data'!$B$7:$R$1700,7,0)</f>
        <v>12.066000000000001</v>
      </c>
      <c r="I20" s="66">
        <f t="shared" si="2"/>
        <v>13</v>
      </c>
      <c r="J20" s="65">
        <f>VLOOKUP($A20,'Return Data'!$B$7:$R$1700,8,0)</f>
        <v>11.9794</v>
      </c>
      <c r="K20" s="66">
        <f t="shared" si="3"/>
        <v>15</v>
      </c>
      <c r="L20" s="65">
        <f>VLOOKUP($A20,'Return Data'!$B$7:$R$1700,9,0)</f>
        <v>13.2797</v>
      </c>
      <c r="M20" s="66">
        <f t="shared" si="4"/>
        <v>14</v>
      </c>
      <c r="N20" s="65">
        <f>VLOOKUP($A20,'Return Data'!$B$7:$R$1700,10,0)</f>
        <v>12.234400000000001</v>
      </c>
      <c r="O20" s="66">
        <f t="shared" si="5"/>
        <v>4</v>
      </c>
      <c r="P20" s="65">
        <f>VLOOKUP($A20,'Return Data'!$B$7:$R$1700,11,0)</f>
        <v>9.2744</v>
      </c>
      <c r="Q20" s="66">
        <f t="shared" si="6"/>
        <v>7</v>
      </c>
      <c r="R20" s="65">
        <f>VLOOKUP($A20,'Return Data'!$B$7:$R$1700,12,0)</f>
        <v>8.8725000000000005</v>
      </c>
      <c r="S20" s="66">
        <f t="shared" si="7"/>
        <v>6</v>
      </c>
      <c r="T20" s="65">
        <f>VLOOKUP($A20,'Return Data'!$B$7:$R$1700,13,0)</f>
        <v>9.2843999999999998</v>
      </c>
      <c r="U20" s="66">
        <f t="shared" si="8"/>
        <v>7</v>
      </c>
      <c r="V20" s="65">
        <f>VLOOKUP($A20,'Return Data'!$B$7:$R$1700,17,0)</f>
        <v>9.0582999999999991</v>
      </c>
      <c r="W20" s="66">
        <f t="shared" si="9"/>
        <v>3</v>
      </c>
      <c r="X20" s="65">
        <f>VLOOKUP($A20,'Return Data'!$B$7:$R$1700,14,0)</f>
        <v>8.1988000000000003</v>
      </c>
      <c r="Y20" s="66">
        <f t="shared" si="10"/>
        <v>4</v>
      </c>
      <c r="Z20" s="65">
        <f>VLOOKUP($A20,'Return Data'!$B$7:$R$1700,16,0)</f>
        <v>8.59</v>
      </c>
      <c r="AA20" s="67">
        <f t="shared" si="11"/>
        <v>7</v>
      </c>
    </row>
    <row r="21" spans="1:27" x14ac:dyDescent="0.3">
      <c r="A21" s="63" t="s">
        <v>1078</v>
      </c>
      <c r="B21" s="64">
        <f>VLOOKUP($A21,'Return Data'!$B$7:$R$1700,3,0)</f>
        <v>44015</v>
      </c>
      <c r="C21" s="65">
        <f>VLOOKUP($A21,'Return Data'!$B$7:$R$1700,4,0)</f>
        <v>23.927299999999999</v>
      </c>
      <c r="D21" s="65">
        <f>VLOOKUP($A21,'Return Data'!$B$7:$R$1700,5,0)</f>
        <v>15.5663</v>
      </c>
      <c r="E21" s="66">
        <f t="shared" si="0"/>
        <v>19</v>
      </c>
      <c r="F21" s="65">
        <f>VLOOKUP($A21,'Return Data'!$B$7:$R$1700,6,0)</f>
        <v>17.771999999999998</v>
      </c>
      <c r="G21" s="66">
        <f t="shared" si="1"/>
        <v>16</v>
      </c>
      <c r="H21" s="65">
        <f>VLOOKUP($A21,'Return Data'!$B$7:$R$1700,7,0)</f>
        <v>10.897</v>
      </c>
      <c r="I21" s="66">
        <f t="shared" si="2"/>
        <v>16</v>
      </c>
      <c r="J21" s="65">
        <f>VLOOKUP($A21,'Return Data'!$B$7:$R$1700,8,0)</f>
        <v>11.095700000000001</v>
      </c>
      <c r="K21" s="66">
        <f t="shared" si="3"/>
        <v>19</v>
      </c>
      <c r="L21" s="65">
        <f>VLOOKUP($A21,'Return Data'!$B$7:$R$1700,9,0)</f>
        <v>12.0783</v>
      </c>
      <c r="M21" s="66">
        <f t="shared" si="4"/>
        <v>20</v>
      </c>
      <c r="N21" s="65">
        <f>VLOOKUP($A21,'Return Data'!$B$7:$R$1700,10,0)</f>
        <v>9.1085999999999991</v>
      </c>
      <c r="O21" s="66">
        <f t="shared" si="5"/>
        <v>19</v>
      </c>
      <c r="P21" s="65">
        <f>VLOOKUP($A21,'Return Data'!$B$7:$R$1700,11,0)</f>
        <v>7.3003</v>
      </c>
      <c r="Q21" s="66">
        <f t="shared" si="6"/>
        <v>19</v>
      </c>
      <c r="R21" s="65">
        <f>VLOOKUP($A21,'Return Data'!$B$7:$R$1700,12,0)</f>
        <v>0.99329999999999996</v>
      </c>
      <c r="S21" s="66">
        <f t="shared" si="7"/>
        <v>22</v>
      </c>
      <c r="T21" s="65">
        <f>VLOOKUP($A21,'Return Data'!$B$7:$R$1700,13,0)</f>
        <v>-1.2645999999999999</v>
      </c>
      <c r="U21" s="66">
        <f t="shared" si="8"/>
        <v>23</v>
      </c>
      <c r="V21" s="65">
        <f>VLOOKUP($A21,'Return Data'!$B$7:$R$1700,17,0)</f>
        <v>-2.6446999999999998</v>
      </c>
      <c r="W21" s="66">
        <f t="shared" si="9"/>
        <v>24</v>
      </c>
      <c r="X21" s="65">
        <f>VLOOKUP($A21,'Return Data'!$B$7:$R$1700,14,0)</f>
        <v>0.28810000000000002</v>
      </c>
      <c r="Y21" s="66">
        <f t="shared" si="10"/>
        <v>24</v>
      </c>
      <c r="Z21" s="65">
        <f>VLOOKUP($A21,'Return Data'!$B$7:$R$1700,16,0)</f>
        <v>5.2602000000000002</v>
      </c>
      <c r="AA21" s="67">
        <f t="shared" si="11"/>
        <v>23</v>
      </c>
    </row>
    <row r="22" spans="1:27" x14ac:dyDescent="0.3">
      <c r="A22" s="63" t="s">
        <v>1080</v>
      </c>
      <c r="B22" s="64">
        <f>VLOOKUP($A22,'Return Data'!$B$7:$R$1700,3,0)</f>
        <v>44015</v>
      </c>
      <c r="C22" s="65">
        <f>VLOOKUP($A22,'Return Data'!$B$7:$R$1700,4,0)</f>
        <v>2664.4326999999998</v>
      </c>
      <c r="D22" s="65">
        <f>VLOOKUP($A22,'Return Data'!$B$7:$R$1700,5,0)</f>
        <v>25.126100000000001</v>
      </c>
      <c r="E22" s="66">
        <f t="shared" si="0"/>
        <v>10</v>
      </c>
      <c r="F22" s="65">
        <f>VLOOKUP($A22,'Return Data'!$B$7:$R$1700,6,0)</f>
        <v>22.427700000000002</v>
      </c>
      <c r="G22" s="66">
        <f t="shared" si="1"/>
        <v>7</v>
      </c>
      <c r="H22" s="65">
        <f>VLOOKUP($A22,'Return Data'!$B$7:$R$1700,7,0)</f>
        <v>12.884499999999999</v>
      </c>
      <c r="I22" s="66">
        <f t="shared" si="2"/>
        <v>8</v>
      </c>
      <c r="J22" s="65">
        <f>VLOOKUP($A22,'Return Data'!$B$7:$R$1700,8,0)</f>
        <v>16.015499999999999</v>
      </c>
      <c r="K22" s="66">
        <f t="shared" si="3"/>
        <v>2</v>
      </c>
      <c r="L22" s="65">
        <f>VLOOKUP($A22,'Return Data'!$B$7:$R$1700,9,0)</f>
        <v>18.149799999999999</v>
      </c>
      <c r="M22" s="66">
        <f t="shared" si="4"/>
        <v>1</v>
      </c>
      <c r="N22" s="65">
        <f>VLOOKUP($A22,'Return Data'!$B$7:$R$1700,10,0)</f>
        <v>12.4846</v>
      </c>
      <c r="O22" s="66">
        <f t="shared" si="5"/>
        <v>2</v>
      </c>
      <c r="P22" s="65">
        <f>VLOOKUP($A22,'Return Data'!$B$7:$R$1700,11,0)</f>
        <v>10.1876</v>
      </c>
      <c r="Q22" s="66">
        <f t="shared" si="6"/>
        <v>2</v>
      </c>
      <c r="R22" s="65">
        <f>VLOOKUP($A22,'Return Data'!$B$7:$R$1700,12,0)</f>
        <v>9.9060000000000006</v>
      </c>
      <c r="S22" s="66">
        <f t="shared" si="7"/>
        <v>1</v>
      </c>
      <c r="T22" s="65">
        <f>VLOOKUP($A22,'Return Data'!$B$7:$R$1700,13,0)</f>
        <v>10.228</v>
      </c>
      <c r="U22" s="66">
        <f t="shared" si="8"/>
        <v>1</v>
      </c>
      <c r="V22" s="65">
        <f>VLOOKUP($A22,'Return Data'!$B$7:$R$1700,17,0)</f>
        <v>9.3582000000000001</v>
      </c>
      <c r="W22" s="66">
        <f t="shared" si="9"/>
        <v>1</v>
      </c>
      <c r="X22" s="65">
        <f>VLOOKUP($A22,'Return Data'!$B$7:$R$1700,14,0)</f>
        <v>8.7286999999999999</v>
      </c>
      <c r="Y22" s="66">
        <f t="shared" si="10"/>
        <v>1</v>
      </c>
      <c r="Z22" s="65">
        <f>VLOOKUP($A22,'Return Data'!$B$7:$R$1700,16,0)</f>
        <v>9.0009999999999994</v>
      </c>
      <c r="AA22" s="67">
        <f t="shared" si="11"/>
        <v>1</v>
      </c>
    </row>
    <row r="23" spans="1:27" x14ac:dyDescent="0.3">
      <c r="A23" s="63" t="s">
        <v>1081</v>
      </c>
      <c r="B23" s="64">
        <f>VLOOKUP($A23,'Return Data'!$B$7:$R$1700,3,0)</f>
        <v>44015</v>
      </c>
      <c r="C23" s="65">
        <f>VLOOKUP($A23,'Return Data'!$B$7:$R$1700,4,0)</f>
        <v>21.593299999999999</v>
      </c>
      <c r="D23" s="65">
        <f>VLOOKUP($A23,'Return Data'!$B$7:$R$1700,5,0)</f>
        <v>29.7742</v>
      </c>
      <c r="E23" s="66">
        <f t="shared" si="0"/>
        <v>5</v>
      </c>
      <c r="F23" s="65">
        <f>VLOOKUP($A23,'Return Data'!$B$7:$R$1700,6,0)</f>
        <v>22.183800000000002</v>
      </c>
      <c r="G23" s="66">
        <f t="shared" si="1"/>
        <v>9</v>
      </c>
      <c r="H23" s="65">
        <f>VLOOKUP($A23,'Return Data'!$B$7:$R$1700,7,0)</f>
        <v>12.150399999999999</v>
      </c>
      <c r="I23" s="66">
        <f t="shared" si="2"/>
        <v>12</v>
      </c>
      <c r="J23" s="65">
        <f>VLOOKUP($A23,'Return Data'!$B$7:$R$1700,8,0)</f>
        <v>12.7761</v>
      </c>
      <c r="K23" s="66">
        <f t="shared" si="3"/>
        <v>10</v>
      </c>
      <c r="L23" s="65">
        <f>VLOOKUP($A23,'Return Data'!$B$7:$R$1700,9,0)</f>
        <v>14.383800000000001</v>
      </c>
      <c r="M23" s="66">
        <f t="shared" si="4"/>
        <v>10</v>
      </c>
      <c r="N23" s="65">
        <f>VLOOKUP($A23,'Return Data'!$B$7:$R$1700,10,0)</f>
        <v>1.2764</v>
      </c>
      <c r="O23" s="66">
        <f t="shared" si="5"/>
        <v>22</v>
      </c>
      <c r="P23" s="65">
        <f>VLOOKUP($A23,'Return Data'!$B$7:$R$1700,11,0)</f>
        <v>4.4215</v>
      </c>
      <c r="Q23" s="66">
        <f t="shared" si="6"/>
        <v>21</v>
      </c>
      <c r="R23" s="65">
        <f>VLOOKUP($A23,'Return Data'!$B$7:$R$1700,12,0)</f>
        <v>5.6642000000000001</v>
      </c>
      <c r="S23" s="66">
        <f t="shared" si="7"/>
        <v>20</v>
      </c>
      <c r="T23" s="65">
        <f>VLOOKUP($A23,'Return Data'!$B$7:$R$1700,13,0)</f>
        <v>6.1787999999999998</v>
      </c>
      <c r="U23" s="66">
        <f t="shared" si="8"/>
        <v>19</v>
      </c>
      <c r="V23" s="65">
        <f>VLOOKUP($A23,'Return Data'!$B$7:$R$1700,17,0)</f>
        <v>6.0316999999999998</v>
      </c>
      <c r="W23" s="66">
        <f t="shared" si="9"/>
        <v>16</v>
      </c>
      <c r="X23" s="65">
        <f>VLOOKUP($A23,'Return Data'!$B$7:$R$1700,14,0)</f>
        <v>6.2035999999999998</v>
      </c>
      <c r="Y23" s="66">
        <f t="shared" si="10"/>
        <v>16</v>
      </c>
      <c r="Z23" s="65">
        <f>VLOOKUP($A23,'Return Data'!$B$7:$R$1700,16,0)</f>
        <v>8.1792999999999996</v>
      </c>
      <c r="AA23" s="67">
        <f t="shared" si="11"/>
        <v>13</v>
      </c>
    </row>
    <row r="24" spans="1:27" x14ac:dyDescent="0.3">
      <c r="A24" s="63" t="s">
        <v>1084</v>
      </c>
      <c r="B24" s="64">
        <f>VLOOKUP($A24,'Return Data'!$B$7:$R$1700,3,0)</f>
        <v>44015</v>
      </c>
      <c r="C24" s="65">
        <f>VLOOKUP($A24,'Return Data'!$B$7:$R$1700,4,0)</f>
        <v>31.601099999999999</v>
      </c>
      <c r="D24" s="65">
        <f>VLOOKUP($A24,'Return Data'!$B$7:$R$1700,5,0)</f>
        <v>13.287599999999999</v>
      </c>
      <c r="E24" s="66">
        <f t="shared" si="0"/>
        <v>23</v>
      </c>
      <c r="F24" s="65">
        <f>VLOOKUP($A24,'Return Data'!$B$7:$R$1700,6,0)</f>
        <v>21.907800000000002</v>
      </c>
      <c r="G24" s="66">
        <f t="shared" si="1"/>
        <v>11</v>
      </c>
      <c r="H24" s="65">
        <f>VLOOKUP($A24,'Return Data'!$B$7:$R$1700,7,0)</f>
        <v>14.079700000000001</v>
      </c>
      <c r="I24" s="66">
        <f t="shared" si="2"/>
        <v>5</v>
      </c>
      <c r="J24" s="65">
        <f>VLOOKUP($A24,'Return Data'!$B$7:$R$1700,8,0)</f>
        <v>12.4093</v>
      </c>
      <c r="K24" s="66">
        <f t="shared" si="3"/>
        <v>14</v>
      </c>
      <c r="L24" s="65">
        <f>VLOOKUP($A24,'Return Data'!$B$7:$R$1700,9,0)</f>
        <v>12.949400000000001</v>
      </c>
      <c r="M24" s="66">
        <f t="shared" si="4"/>
        <v>16</v>
      </c>
      <c r="N24" s="65">
        <f>VLOOKUP($A24,'Return Data'!$B$7:$R$1700,10,0)</f>
        <v>10.4405</v>
      </c>
      <c r="O24" s="66">
        <f t="shared" si="5"/>
        <v>14</v>
      </c>
      <c r="P24" s="65">
        <f>VLOOKUP($A24,'Return Data'!$B$7:$R$1700,11,0)</f>
        <v>7.8524000000000003</v>
      </c>
      <c r="Q24" s="66">
        <f t="shared" si="6"/>
        <v>18</v>
      </c>
      <c r="R24" s="65">
        <f>VLOOKUP($A24,'Return Data'!$B$7:$R$1700,12,0)</f>
        <v>7.7432999999999996</v>
      </c>
      <c r="S24" s="66">
        <f t="shared" si="7"/>
        <v>17</v>
      </c>
      <c r="T24" s="65">
        <f>VLOOKUP($A24,'Return Data'!$B$7:$R$1700,13,0)</f>
        <v>8.2034000000000002</v>
      </c>
      <c r="U24" s="66">
        <f t="shared" si="8"/>
        <v>16</v>
      </c>
      <c r="V24" s="65">
        <f>VLOOKUP($A24,'Return Data'!$B$7:$R$1700,17,0)</f>
        <v>6.0782999999999996</v>
      </c>
      <c r="W24" s="66">
        <f t="shared" si="9"/>
        <v>15</v>
      </c>
      <c r="X24" s="65">
        <f>VLOOKUP($A24,'Return Data'!$B$7:$R$1700,14,0)</f>
        <v>6.4069000000000003</v>
      </c>
      <c r="Y24" s="66">
        <f t="shared" si="10"/>
        <v>15</v>
      </c>
      <c r="Z24" s="65">
        <f>VLOOKUP($A24,'Return Data'!$B$7:$R$1700,16,0)</f>
        <v>7.8775000000000004</v>
      </c>
      <c r="AA24" s="67">
        <f t="shared" si="11"/>
        <v>15</v>
      </c>
    </row>
    <row r="25" spans="1:27" x14ac:dyDescent="0.3">
      <c r="A25" s="63" t="s">
        <v>1085</v>
      </c>
      <c r="B25" s="64">
        <f>VLOOKUP($A25,'Return Data'!$B$7:$R$1700,3,0)</f>
        <v>44015</v>
      </c>
      <c r="C25" s="65">
        <f>VLOOKUP($A25,'Return Data'!$B$7:$R$1700,4,0)</f>
        <v>1297.7874999999999</v>
      </c>
      <c r="D25" s="65">
        <f>VLOOKUP($A25,'Return Data'!$B$7:$R$1700,5,0)</f>
        <v>17.662500000000001</v>
      </c>
      <c r="E25" s="66">
        <f t="shared" si="0"/>
        <v>14</v>
      </c>
      <c r="F25" s="65">
        <f>VLOOKUP($A25,'Return Data'!$B$7:$R$1700,6,0)</f>
        <v>17.839400000000001</v>
      </c>
      <c r="G25" s="66">
        <f t="shared" si="1"/>
        <v>15</v>
      </c>
      <c r="H25" s="65">
        <f>VLOOKUP($A25,'Return Data'!$B$7:$R$1700,7,0)</f>
        <v>12.301</v>
      </c>
      <c r="I25" s="66">
        <f t="shared" si="2"/>
        <v>11</v>
      </c>
      <c r="J25" s="65">
        <f>VLOOKUP($A25,'Return Data'!$B$7:$R$1700,8,0)</f>
        <v>12.6351</v>
      </c>
      <c r="K25" s="66">
        <f t="shared" si="3"/>
        <v>11</v>
      </c>
      <c r="L25" s="65">
        <f>VLOOKUP($A25,'Return Data'!$B$7:$R$1700,9,0)</f>
        <v>12.543900000000001</v>
      </c>
      <c r="M25" s="66">
        <f t="shared" si="4"/>
        <v>17</v>
      </c>
      <c r="N25" s="65">
        <f>VLOOKUP($A25,'Return Data'!$B$7:$R$1700,10,0)</f>
        <v>9.9075000000000006</v>
      </c>
      <c r="O25" s="66">
        <f t="shared" si="5"/>
        <v>15</v>
      </c>
      <c r="P25" s="65">
        <f>VLOOKUP($A25,'Return Data'!$B$7:$R$1700,11,0)</f>
        <v>8.6386000000000003</v>
      </c>
      <c r="Q25" s="66">
        <f t="shared" si="6"/>
        <v>13</v>
      </c>
      <c r="R25" s="65">
        <f>VLOOKUP($A25,'Return Data'!$B$7:$R$1700,12,0)</f>
        <v>8.3766999999999996</v>
      </c>
      <c r="S25" s="66">
        <f t="shared" si="7"/>
        <v>13</v>
      </c>
      <c r="T25" s="65">
        <f>VLOOKUP($A25,'Return Data'!$B$7:$R$1700,13,0)</f>
        <v>8.6549999999999994</v>
      </c>
      <c r="U25" s="66">
        <f t="shared" si="8"/>
        <v>14</v>
      </c>
      <c r="V25" s="65">
        <f>VLOOKUP($A25,'Return Data'!$B$7:$R$1700,17,0)</f>
        <v>8.6557999999999993</v>
      </c>
      <c r="W25" s="66">
        <f t="shared" si="9"/>
        <v>11</v>
      </c>
      <c r="X25" s="65">
        <f>VLOOKUP($A25,'Return Data'!$B$7:$R$1700,14,0)</f>
        <v>8.0352999999999994</v>
      </c>
      <c r="Y25" s="66">
        <f t="shared" si="10"/>
        <v>8</v>
      </c>
      <c r="Z25" s="65">
        <f>VLOOKUP($A25,'Return Data'!$B$7:$R$1700,16,0)</f>
        <v>8.0150000000000006</v>
      </c>
      <c r="AA25" s="67">
        <f t="shared" si="11"/>
        <v>14</v>
      </c>
    </row>
    <row r="26" spans="1:27" x14ac:dyDescent="0.3">
      <c r="A26" s="63" t="s">
        <v>1087</v>
      </c>
      <c r="B26" s="64">
        <f>VLOOKUP($A26,'Return Data'!$B$7:$R$1700,3,0)</f>
        <v>44015</v>
      </c>
      <c r="C26" s="65">
        <f>VLOOKUP($A26,'Return Data'!$B$7:$R$1700,4,0)</f>
        <v>1818.3728000000001</v>
      </c>
      <c r="D26" s="65">
        <f>VLOOKUP($A26,'Return Data'!$B$7:$R$1700,5,0)</f>
        <v>27.444199999999999</v>
      </c>
      <c r="E26" s="66">
        <f t="shared" si="0"/>
        <v>7</v>
      </c>
      <c r="F26" s="65">
        <f>VLOOKUP($A26,'Return Data'!$B$7:$R$1700,6,0)</f>
        <v>20.496099999999998</v>
      </c>
      <c r="G26" s="66">
        <f t="shared" si="1"/>
        <v>13</v>
      </c>
      <c r="H26" s="65">
        <f>VLOOKUP($A26,'Return Data'!$B$7:$R$1700,7,0)</f>
        <v>14.063599999999999</v>
      </c>
      <c r="I26" s="66">
        <f t="shared" si="2"/>
        <v>6</v>
      </c>
      <c r="J26" s="65">
        <f>VLOOKUP($A26,'Return Data'!$B$7:$R$1700,8,0)</f>
        <v>11.782500000000001</v>
      </c>
      <c r="K26" s="66">
        <f t="shared" si="3"/>
        <v>16</v>
      </c>
      <c r="L26" s="65">
        <f>VLOOKUP($A26,'Return Data'!$B$7:$R$1700,9,0)</f>
        <v>11.5871</v>
      </c>
      <c r="M26" s="66">
        <f t="shared" si="4"/>
        <v>22</v>
      </c>
      <c r="N26" s="65">
        <f>VLOOKUP($A26,'Return Data'!$B$7:$R$1700,10,0)</f>
        <v>9.2147000000000006</v>
      </c>
      <c r="O26" s="66">
        <f t="shared" si="5"/>
        <v>18</v>
      </c>
      <c r="P26" s="65">
        <f>VLOOKUP($A26,'Return Data'!$B$7:$R$1700,11,0)</f>
        <v>7.8619000000000003</v>
      </c>
      <c r="Q26" s="66">
        <f t="shared" si="6"/>
        <v>17</v>
      </c>
      <c r="R26" s="65">
        <f>VLOOKUP($A26,'Return Data'!$B$7:$R$1700,12,0)</f>
        <v>6.9524999999999997</v>
      </c>
      <c r="S26" s="66">
        <f t="shared" si="7"/>
        <v>18</v>
      </c>
      <c r="T26" s="65">
        <f>VLOOKUP($A26,'Return Data'!$B$7:$R$1700,13,0)</f>
        <v>7.4640000000000004</v>
      </c>
      <c r="U26" s="66">
        <f t="shared" si="8"/>
        <v>18</v>
      </c>
      <c r="V26" s="65">
        <f>VLOOKUP($A26,'Return Data'!$B$7:$R$1700,17,0)</f>
        <v>7.2213000000000003</v>
      </c>
      <c r="W26" s="66">
        <f t="shared" si="9"/>
        <v>14</v>
      </c>
      <c r="X26" s="65">
        <f>VLOOKUP($A26,'Return Data'!$B$7:$R$1700,14,0)</f>
        <v>6.9581999999999997</v>
      </c>
      <c r="Y26" s="66">
        <f t="shared" si="10"/>
        <v>14</v>
      </c>
      <c r="Z26" s="65">
        <f>VLOOKUP($A26,'Return Data'!$B$7:$R$1700,16,0)</f>
        <v>7.6616</v>
      </c>
      <c r="AA26" s="67">
        <f t="shared" si="11"/>
        <v>17</v>
      </c>
    </row>
    <row r="27" spans="1:27" x14ac:dyDescent="0.3">
      <c r="A27" s="63" t="s">
        <v>1090</v>
      </c>
      <c r="B27" s="64">
        <f>VLOOKUP($A27,'Return Data'!$B$7:$R$1700,3,0)</f>
        <v>44015</v>
      </c>
      <c r="C27" s="65">
        <f>VLOOKUP($A27,'Return Data'!$B$7:$R$1700,4,0)</f>
        <v>2892.3136</v>
      </c>
      <c r="D27" s="65">
        <f>VLOOKUP($A27,'Return Data'!$B$7:$R$1700,5,0)</f>
        <v>21.423100000000002</v>
      </c>
      <c r="E27" s="66">
        <f t="shared" si="0"/>
        <v>11</v>
      </c>
      <c r="F27" s="65">
        <f>VLOOKUP($A27,'Return Data'!$B$7:$R$1700,6,0)</f>
        <v>22.279900000000001</v>
      </c>
      <c r="G27" s="66">
        <f t="shared" si="1"/>
        <v>8</v>
      </c>
      <c r="H27" s="65">
        <f>VLOOKUP($A27,'Return Data'!$B$7:$R$1700,7,0)</f>
        <v>16.4998</v>
      </c>
      <c r="I27" s="66">
        <f t="shared" si="2"/>
        <v>2</v>
      </c>
      <c r="J27" s="65">
        <f>VLOOKUP($A27,'Return Data'!$B$7:$R$1700,8,0)</f>
        <v>14.8184</v>
      </c>
      <c r="K27" s="66">
        <f t="shared" si="3"/>
        <v>4</v>
      </c>
      <c r="L27" s="65">
        <f>VLOOKUP($A27,'Return Data'!$B$7:$R$1700,9,0)</f>
        <v>15.1578</v>
      </c>
      <c r="M27" s="66">
        <f t="shared" si="4"/>
        <v>6</v>
      </c>
      <c r="N27" s="65">
        <f>VLOOKUP($A27,'Return Data'!$B$7:$R$1700,10,0)</f>
        <v>9.6105</v>
      </c>
      <c r="O27" s="66">
        <f t="shared" si="5"/>
        <v>17</v>
      </c>
      <c r="P27" s="65">
        <f>VLOOKUP($A27,'Return Data'!$B$7:$R$1700,11,0)</f>
        <v>8.9252000000000002</v>
      </c>
      <c r="Q27" s="66">
        <f t="shared" si="6"/>
        <v>12</v>
      </c>
      <c r="R27" s="65">
        <f>VLOOKUP($A27,'Return Data'!$B$7:$R$1700,12,0)</f>
        <v>8.9463000000000008</v>
      </c>
      <c r="S27" s="66">
        <f t="shared" si="7"/>
        <v>5</v>
      </c>
      <c r="T27" s="65">
        <f>VLOOKUP($A27,'Return Data'!$B$7:$R$1700,13,0)</f>
        <v>9.4034999999999993</v>
      </c>
      <c r="U27" s="66">
        <f t="shared" si="8"/>
        <v>5</v>
      </c>
      <c r="V27" s="65">
        <f>VLOOKUP($A27,'Return Data'!$B$7:$R$1700,17,0)</f>
        <v>8.0739999999999998</v>
      </c>
      <c r="W27" s="66">
        <f t="shared" si="9"/>
        <v>13</v>
      </c>
      <c r="X27" s="65">
        <f>VLOOKUP($A27,'Return Data'!$B$7:$R$1700,14,0)</f>
        <v>7.6342999999999996</v>
      </c>
      <c r="Y27" s="66">
        <f t="shared" si="10"/>
        <v>13</v>
      </c>
      <c r="Z27" s="65">
        <f>VLOOKUP($A27,'Return Data'!$B$7:$R$1700,16,0)</f>
        <v>8.4757999999999996</v>
      </c>
      <c r="AA27" s="67">
        <f t="shared" si="11"/>
        <v>9</v>
      </c>
    </row>
    <row r="28" spans="1:27" x14ac:dyDescent="0.3">
      <c r="A28" s="63" t="s">
        <v>1092</v>
      </c>
      <c r="B28" s="64">
        <f>VLOOKUP($A28,'Return Data'!$B$7:$R$1700,3,0)</f>
        <v>44015</v>
      </c>
      <c r="C28" s="65">
        <f>VLOOKUP($A28,'Return Data'!$B$7:$R$1700,4,0)</f>
        <v>24.168099999999999</v>
      </c>
      <c r="D28" s="65">
        <f>VLOOKUP($A28,'Return Data'!$B$7:$R$1700,5,0)</f>
        <v>15.7134</v>
      </c>
      <c r="E28" s="66">
        <f t="shared" si="0"/>
        <v>18</v>
      </c>
      <c r="F28" s="65">
        <f>VLOOKUP($A28,'Return Data'!$B$7:$R$1700,6,0)</f>
        <v>17.342300000000002</v>
      </c>
      <c r="G28" s="66">
        <f t="shared" si="1"/>
        <v>17</v>
      </c>
      <c r="H28" s="65">
        <f>VLOOKUP($A28,'Return Data'!$B$7:$R$1700,7,0)</f>
        <v>10.355</v>
      </c>
      <c r="I28" s="66">
        <f t="shared" si="2"/>
        <v>19</v>
      </c>
      <c r="J28" s="65">
        <f>VLOOKUP($A28,'Return Data'!$B$7:$R$1700,8,0)</f>
        <v>9.0930999999999997</v>
      </c>
      <c r="K28" s="66">
        <f t="shared" si="3"/>
        <v>24</v>
      </c>
      <c r="L28" s="65">
        <f>VLOOKUP($A28,'Return Data'!$B$7:$R$1700,9,0)</f>
        <v>8.5728000000000009</v>
      </c>
      <c r="M28" s="66">
        <f t="shared" si="4"/>
        <v>25</v>
      </c>
      <c r="N28" s="65">
        <f>VLOOKUP($A28,'Return Data'!$B$7:$R$1700,10,0)</f>
        <v>3.0518999999999998</v>
      </c>
      <c r="O28" s="66">
        <f t="shared" si="5"/>
        <v>21</v>
      </c>
      <c r="P28" s="65">
        <f>VLOOKUP($A28,'Return Data'!$B$7:$R$1700,11,0)</f>
        <v>4.7927999999999997</v>
      </c>
      <c r="Q28" s="66">
        <f t="shared" si="6"/>
        <v>20</v>
      </c>
      <c r="R28" s="65">
        <f>VLOOKUP($A28,'Return Data'!$B$7:$R$1700,12,0)</f>
        <v>6.0148000000000001</v>
      </c>
      <c r="S28" s="66">
        <f t="shared" si="7"/>
        <v>19</v>
      </c>
      <c r="T28" s="65">
        <f>VLOOKUP($A28,'Return Data'!$B$7:$R$1700,13,0)</f>
        <v>7.5412999999999997</v>
      </c>
      <c r="U28" s="66">
        <f t="shared" si="8"/>
        <v>17</v>
      </c>
      <c r="V28" s="65">
        <f>VLOOKUP($A28,'Return Data'!$B$7:$R$1700,17,0)</f>
        <v>-1.3251999999999999</v>
      </c>
      <c r="W28" s="66">
        <f t="shared" si="9"/>
        <v>22</v>
      </c>
      <c r="X28" s="65">
        <f>VLOOKUP($A28,'Return Data'!$B$7:$R$1700,14,0)</f>
        <v>1.4255</v>
      </c>
      <c r="Y28" s="66">
        <f t="shared" si="10"/>
        <v>22</v>
      </c>
      <c r="Z28" s="65">
        <f>VLOOKUP($A28,'Return Data'!$B$7:$R$1700,16,0)</f>
        <v>6.2671000000000001</v>
      </c>
      <c r="AA28" s="67">
        <f t="shared" si="11"/>
        <v>20</v>
      </c>
    </row>
    <row r="29" spans="1:27" x14ac:dyDescent="0.3">
      <c r="A29" s="63" t="s">
        <v>1094</v>
      </c>
      <c r="B29" s="64">
        <f>VLOOKUP($A29,'Return Data'!$B$7:$R$1700,3,0)</f>
        <v>44015</v>
      </c>
      <c r="C29" s="65">
        <f>VLOOKUP($A29,'Return Data'!$B$7:$R$1700,4,0)</f>
        <v>2621.3544000000002</v>
      </c>
      <c r="D29" s="65">
        <f>VLOOKUP($A29,'Return Data'!$B$7:$R$1700,5,0)</f>
        <v>13.8012</v>
      </c>
      <c r="E29" s="66">
        <f t="shared" si="0"/>
        <v>21</v>
      </c>
      <c r="F29" s="65">
        <f>VLOOKUP($A29,'Return Data'!$B$7:$R$1700,6,0)</f>
        <v>11.172700000000001</v>
      </c>
      <c r="G29" s="66">
        <f t="shared" si="1"/>
        <v>24</v>
      </c>
      <c r="H29" s="65">
        <f>VLOOKUP($A29,'Return Data'!$B$7:$R$1700,7,0)</f>
        <v>7.1371000000000002</v>
      </c>
      <c r="I29" s="66">
        <f t="shared" si="2"/>
        <v>25</v>
      </c>
      <c r="J29" s="65">
        <f>VLOOKUP($A29,'Return Data'!$B$7:$R$1700,8,0)</f>
        <v>7.9755000000000003</v>
      </c>
      <c r="K29" s="66">
        <f t="shared" si="3"/>
        <v>25</v>
      </c>
      <c r="L29" s="65">
        <f>VLOOKUP($A29,'Return Data'!$B$7:$R$1700,9,0)</f>
        <v>8.8340999999999994</v>
      </c>
      <c r="M29" s="66">
        <f t="shared" si="4"/>
        <v>24</v>
      </c>
      <c r="N29" s="65">
        <f>VLOOKUP($A29,'Return Data'!$B$7:$R$1700,10,0)</f>
        <v>-15.505000000000001</v>
      </c>
      <c r="O29" s="66">
        <f t="shared" si="5"/>
        <v>24</v>
      </c>
      <c r="P29" s="65">
        <f>VLOOKUP($A29,'Return Data'!$B$7:$R$1700,11,0)</f>
        <v>-2.7412999999999998</v>
      </c>
      <c r="Q29" s="66">
        <f t="shared" si="6"/>
        <v>23</v>
      </c>
      <c r="R29" s="65">
        <f>VLOOKUP($A29,'Return Data'!$B$7:$R$1700,12,0)</f>
        <v>-0.96850000000000003</v>
      </c>
      <c r="S29" s="66">
        <f t="shared" si="7"/>
        <v>23</v>
      </c>
      <c r="T29" s="65">
        <f>VLOOKUP($A29,'Return Data'!$B$7:$R$1700,13,0)</f>
        <v>1.1294</v>
      </c>
      <c r="U29" s="66">
        <f t="shared" si="8"/>
        <v>22</v>
      </c>
      <c r="V29" s="65">
        <f>VLOOKUP($A29,'Return Data'!$B$7:$R$1700,17,0)</f>
        <v>-5.0555000000000003</v>
      </c>
      <c r="W29" s="66">
        <f t="shared" si="9"/>
        <v>25</v>
      </c>
      <c r="X29" s="65">
        <f>VLOOKUP($A29,'Return Data'!$B$7:$R$1700,14,0)</f>
        <v>-1.1114999999999999</v>
      </c>
      <c r="Y29" s="66">
        <f t="shared" si="10"/>
        <v>25</v>
      </c>
      <c r="Z29" s="65">
        <f>VLOOKUP($A29,'Return Data'!$B$7:$R$1700,16,0)</f>
        <v>4.9447999999999999</v>
      </c>
      <c r="AA29" s="67">
        <f t="shared" si="11"/>
        <v>24</v>
      </c>
    </row>
    <row r="30" spans="1:27" x14ac:dyDescent="0.3">
      <c r="A30" s="63" t="s">
        <v>1096</v>
      </c>
      <c r="B30" s="64">
        <f>VLOOKUP($A30,'Return Data'!$B$7:$R$1700,3,0)</f>
        <v>44015</v>
      </c>
      <c r="C30" s="65">
        <f>VLOOKUP($A30,'Return Data'!$B$7:$R$1700,4,0)</f>
        <v>2705.2294000000002</v>
      </c>
      <c r="D30" s="65">
        <f>VLOOKUP($A30,'Return Data'!$B$7:$R$1700,5,0)</f>
        <v>21.223700000000001</v>
      </c>
      <c r="E30" s="66">
        <f t="shared" si="0"/>
        <v>12</v>
      </c>
      <c r="F30" s="65">
        <f>VLOOKUP($A30,'Return Data'!$B$7:$R$1700,6,0)</f>
        <v>18.3323</v>
      </c>
      <c r="G30" s="66">
        <f t="shared" si="1"/>
        <v>14</v>
      </c>
      <c r="H30" s="65">
        <f>VLOOKUP($A30,'Return Data'!$B$7:$R$1700,7,0)</f>
        <v>10.7371</v>
      </c>
      <c r="I30" s="66">
        <f t="shared" si="2"/>
        <v>17</v>
      </c>
      <c r="J30" s="65">
        <f>VLOOKUP($A30,'Return Data'!$B$7:$R$1700,8,0)</f>
        <v>11.510400000000001</v>
      </c>
      <c r="K30" s="66">
        <f t="shared" si="3"/>
        <v>18</v>
      </c>
      <c r="L30" s="65">
        <f>VLOOKUP($A30,'Return Data'!$B$7:$R$1700,9,0)</f>
        <v>12.1502</v>
      </c>
      <c r="M30" s="66">
        <f t="shared" si="4"/>
        <v>19</v>
      </c>
      <c r="N30" s="65">
        <f>VLOOKUP($A30,'Return Data'!$B$7:$R$1700,10,0)</f>
        <v>11.2872</v>
      </c>
      <c r="O30" s="66">
        <f t="shared" si="5"/>
        <v>8</v>
      </c>
      <c r="P30" s="65">
        <f>VLOOKUP($A30,'Return Data'!$B$7:$R$1700,11,0)</f>
        <v>9.0556999999999999</v>
      </c>
      <c r="Q30" s="66">
        <f t="shared" si="6"/>
        <v>11</v>
      </c>
      <c r="R30" s="65">
        <f>VLOOKUP($A30,'Return Data'!$B$7:$R$1700,12,0)</f>
        <v>8.7326999999999995</v>
      </c>
      <c r="S30" s="66">
        <f t="shared" si="7"/>
        <v>9</v>
      </c>
      <c r="T30" s="65">
        <f>VLOOKUP($A30,'Return Data'!$B$7:$R$1700,13,0)</f>
        <v>9.0713000000000008</v>
      </c>
      <c r="U30" s="66">
        <f t="shared" si="8"/>
        <v>9</v>
      </c>
      <c r="V30" s="65">
        <f>VLOOKUP($A30,'Return Data'!$B$7:$R$1700,17,0)</f>
        <v>8.7189999999999994</v>
      </c>
      <c r="W30" s="66">
        <f t="shared" si="9"/>
        <v>7</v>
      </c>
      <c r="X30" s="65">
        <f>VLOOKUP($A30,'Return Data'!$B$7:$R$1700,14,0)</f>
        <v>8.0221</v>
      </c>
      <c r="Y30" s="66">
        <f t="shared" si="10"/>
        <v>9</v>
      </c>
      <c r="Z30" s="65">
        <f>VLOOKUP($A30,'Return Data'!$B$7:$R$1700,16,0)</f>
        <v>8.4126999999999992</v>
      </c>
      <c r="AA30" s="67">
        <f t="shared" si="11"/>
        <v>10</v>
      </c>
    </row>
    <row r="31" spans="1:27" x14ac:dyDescent="0.3">
      <c r="A31" s="63" t="s">
        <v>1097</v>
      </c>
      <c r="B31" s="64">
        <f>VLOOKUP($A31,'Return Data'!$B$7:$R$1700,3,0)</f>
        <v>44015</v>
      </c>
      <c r="C31" s="65">
        <f>VLOOKUP($A31,'Return Data'!$B$7:$R$1700,4,0)</f>
        <v>26.2821</v>
      </c>
      <c r="D31" s="65">
        <f>VLOOKUP($A31,'Return Data'!$B$7:$R$1700,5,0)</f>
        <v>13.3371</v>
      </c>
      <c r="E31" s="66">
        <f t="shared" si="0"/>
        <v>22</v>
      </c>
      <c r="F31" s="65">
        <f>VLOOKUP($A31,'Return Data'!$B$7:$R$1700,6,0)</f>
        <v>13.6717</v>
      </c>
      <c r="G31" s="66">
        <f t="shared" si="1"/>
        <v>22</v>
      </c>
      <c r="H31" s="65">
        <f>VLOOKUP($A31,'Return Data'!$B$7:$R$1700,7,0)</f>
        <v>8.9631000000000007</v>
      </c>
      <c r="I31" s="66">
        <f t="shared" si="2"/>
        <v>23</v>
      </c>
      <c r="J31" s="65">
        <f>VLOOKUP($A31,'Return Data'!$B$7:$R$1700,8,0)</f>
        <v>11.748200000000001</v>
      </c>
      <c r="K31" s="66">
        <f t="shared" si="3"/>
        <v>17</v>
      </c>
      <c r="L31" s="65">
        <f>VLOOKUP($A31,'Return Data'!$B$7:$R$1700,9,0)</f>
        <v>12.4445</v>
      </c>
      <c r="M31" s="66">
        <f t="shared" si="4"/>
        <v>18</v>
      </c>
      <c r="N31" s="65">
        <f>VLOOKUP($A31,'Return Data'!$B$7:$R$1700,10,0)</f>
        <v>9.6826000000000008</v>
      </c>
      <c r="O31" s="66">
        <f t="shared" si="5"/>
        <v>16</v>
      </c>
      <c r="P31" s="65">
        <f>VLOOKUP($A31,'Return Data'!$B$7:$R$1700,11,0)</f>
        <v>8.3513999999999999</v>
      </c>
      <c r="Q31" s="66">
        <f t="shared" si="6"/>
        <v>16</v>
      </c>
      <c r="R31" s="65">
        <f>VLOOKUP($A31,'Return Data'!$B$7:$R$1700,12,0)</f>
        <v>8.0271000000000008</v>
      </c>
      <c r="S31" s="66">
        <f t="shared" si="7"/>
        <v>15</v>
      </c>
      <c r="T31" s="65">
        <f>VLOOKUP($A31,'Return Data'!$B$7:$R$1700,13,0)</f>
        <v>3.7595000000000001</v>
      </c>
      <c r="U31" s="66">
        <f t="shared" si="8"/>
        <v>21</v>
      </c>
      <c r="V31" s="65">
        <f>VLOOKUP($A31,'Return Data'!$B$7:$R$1700,17,0)</f>
        <v>3.0274000000000001</v>
      </c>
      <c r="W31" s="66">
        <f t="shared" si="9"/>
        <v>18</v>
      </c>
      <c r="X31" s="65">
        <f>VLOOKUP($A31,'Return Data'!$B$7:$R$1700,14,0)</f>
        <v>4.3501000000000003</v>
      </c>
      <c r="Y31" s="66">
        <f t="shared" si="10"/>
        <v>18</v>
      </c>
      <c r="Z31" s="65">
        <f>VLOOKUP($A31,'Return Data'!$B$7:$R$1700,16,0)</f>
        <v>7.1547999999999998</v>
      </c>
      <c r="AA31" s="67">
        <f t="shared" si="11"/>
        <v>18</v>
      </c>
    </row>
    <row r="32" spans="1:27" x14ac:dyDescent="0.3">
      <c r="A32" s="63" t="s">
        <v>1101</v>
      </c>
      <c r="B32" s="64">
        <f>VLOOKUP($A32,'Return Data'!$B$7:$R$1700,3,0)</f>
        <v>44015</v>
      </c>
      <c r="C32" s="65">
        <f>VLOOKUP($A32,'Return Data'!$B$7:$R$1700,4,0)</f>
        <v>3009.7831999999999</v>
      </c>
      <c r="D32" s="65">
        <f>VLOOKUP($A32,'Return Data'!$B$7:$R$1700,5,0)</f>
        <v>27.172799999999999</v>
      </c>
      <c r="E32" s="66">
        <f t="shared" si="0"/>
        <v>8</v>
      </c>
      <c r="F32" s="65">
        <f>VLOOKUP($A32,'Return Data'!$B$7:$R$1700,6,0)</f>
        <v>21.7196</v>
      </c>
      <c r="G32" s="66">
        <f t="shared" si="1"/>
        <v>12</v>
      </c>
      <c r="H32" s="65">
        <f>VLOOKUP($A32,'Return Data'!$B$7:$R$1700,7,0)</f>
        <v>11.0579</v>
      </c>
      <c r="I32" s="66">
        <f t="shared" si="2"/>
        <v>15</v>
      </c>
      <c r="J32" s="65">
        <f>VLOOKUP($A32,'Return Data'!$B$7:$R$1700,8,0)</f>
        <v>12.7897</v>
      </c>
      <c r="K32" s="66">
        <f t="shared" si="3"/>
        <v>9</v>
      </c>
      <c r="L32" s="65">
        <f>VLOOKUP($A32,'Return Data'!$B$7:$R$1700,9,0)</f>
        <v>13.4521</v>
      </c>
      <c r="M32" s="66">
        <f t="shared" si="4"/>
        <v>13</v>
      </c>
      <c r="N32" s="65">
        <f>VLOOKUP($A32,'Return Data'!$B$7:$R$1700,10,0)</f>
        <v>11.703799999999999</v>
      </c>
      <c r="O32" s="66">
        <f t="shared" si="5"/>
        <v>7</v>
      </c>
      <c r="P32" s="65">
        <f>VLOOKUP($A32,'Return Data'!$B$7:$R$1700,11,0)</f>
        <v>9.1714000000000002</v>
      </c>
      <c r="Q32" s="66">
        <f t="shared" si="6"/>
        <v>8</v>
      </c>
      <c r="R32" s="65">
        <f>VLOOKUP($A32,'Return Data'!$B$7:$R$1700,12,0)</f>
        <v>8.5823</v>
      </c>
      <c r="S32" s="66">
        <f t="shared" si="7"/>
        <v>11</v>
      </c>
      <c r="T32" s="65">
        <f>VLOOKUP($A32,'Return Data'!$B$7:$R$1700,13,0)</f>
        <v>8.8198000000000008</v>
      </c>
      <c r="U32" s="66">
        <f t="shared" si="8"/>
        <v>13</v>
      </c>
      <c r="V32" s="65">
        <f>VLOOKUP($A32,'Return Data'!$B$7:$R$1700,17,0)</f>
        <v>5.5320999999999998</v>
      </c>
      <c r="W32" s="66">
        <f t="shared" si="9"/>
        <v>17</v>
      </c>
      <c r="X32" s="65">
        <f>VLOOKUP($A32,'Return Data'!$B$7:$R$1700,14,0)</f>
        <v>5.9889000000000001</v>
      </c>
      <c r="Y32" s="66">
        <f t="shared" si="10"/>
        <v>17</v>
      </c>
      <c r="Z32" s="65">
        <f>VLOOKUP($A32,'Return Data'!$B$7:$R$1700,16,0)</f>
        <v>7.7305000000000001</v>
      </c>
      <c r="AA32" s="67">
        <f t="shared" si="11"/>
        <v>16</v>
      </c>
    </row>
    <row r="33" spans="1:27" x14ac:dyDescent="0.3">
      <c r="A33" s="63" t="s">
        <v>1102</v>
      </c>
      <c r="B33" s="64">
        <f>VLOOKUP($A33,'Return Data'!$B$7:$R$1700,3,0)</f>
        <v>44015</v>
      </c>
      <c r="C33" s="65">
        <f>VLOOKUP($A33,'Return Data'!$B$7:$R$1700,4,0)</f>
        <v>33.8429</v>
      </c>
      <c r="D33" s="65">
        <f>VLOOKUP($A33,'Return Data'!$B$7:$R$1700,5,0)</f>
        <v>0</v>
      </c>
      <c r="E33" s="66">
        <f t="shared" si="0"/>
        <v>26</v>
      </c>
      <c r="F33" s="65">
        <f>VLOOKUP($A33,'Return Data'!$B$7:$R$1700,6,0)</f>
        <v>0</v>
      </c>
      <c r="G33" s="66">
        <f t="shared" si="1"/>
        <v>26</v>
      </c>
      <c r="H33" s="65">
        <f>VLOOKUP($A33,'Return Data'!$B$7:$R$1700,7,0)</f>
        <v>0</v>
      </c>
      <c r="I33" s="66">
        <f t="shared" si="2"/>
        <v>26</v>
      </c>
      <c r="J33" s="65">
        <f>VLOOKUP($A33,'Return Data'!$B$7:$R$1700,8,0)</f>
        <v>0</v>
      </c>
      <c r="K33" s="66">
        <f t="shared" si="3"/>
        <v>26</v>
      </c>
      <c r="L33" s="65">
        <f>VLOOKUP($A33,'Return Data'!$B$7:$R$1700,9,0)</f>
        <v>0</v>
      </c>
      <c r="M33" s="66">
        <f t="shared" si="4"/>
        <v>26</v>
      </c>
      <c r="N33" s="65">
        <f>VLOOKUP($A33,'Return Data'!$B$7:$R$1700,10,0)</f>
        <v>-58.591700000000003</v>
      </c>
      <c r="O33" s="66">
        <f t="shared" si="5"/>
        <v>27</v>
      </c>
      <c r="P33" s="65">
        <f>VLOOKUP($A33,'Return Data'!$B$7:$R$1700,11,0)</f>
        <v>-30.1814</v>
      </c>
      <c r="Q33" s="66">
        <f t="shared" si="6"/>
        <v>26</v>
      </c>
      <c r="R33" s="65">
        <f>VLOOKUP($A33,'Return Data'!$B$7:$R$1700,12,0)</f>
        <v>-33.922400000000003</v>
      </c>
      <c r="S33" s="66">
        <f t="shared" si="7"/>
        <v>26</v>
      </c>
      <c r="T33" s="65">
        <f>VLOOKUP($A33,'Return Data'!$B$7:$R$1700,13,0)</f>
        <v>-27.655999999999999</v>
      </c>
      <c r="U33" s="66">
        <f t="shared" si="8"/>
        <v>26</v>
      </c>
      <c r="V33" s="65"/>
      <c r="W33" s="66"/>
      <c r="X33" s="65"/>
      <c r="Y33" s="66"/>
      <c r="Z33" s="65">
        <f>VLOOKUP($A33,'Return Data'!$B$7:$R$1700,16,0)</f>
        <v>-26.413900000000002</v>
      </c>
      <c r="AA33" s="67">
        <f t="shared" si="11"/>
        <v>27</v>
      </c>
    </row>
    <row r="34" spans="1:27" x14ac:dyDescent="0.3">
      <c r="A34" s="63" t="s">
        <v>1103</v>
      </c>
      <c r="B34" s="64">
        <f>VLOOKUP($A34,'Return Data'!$B$7:$R$1700,3,0)</f>
        <v>44015</v>
      </c>
      <c r="C34" s="65">
        <f>VLOOKUP($A34,'Return Data'!$B$7:$R$1700,4,0)</f>
        <v>2559.6624000000002</v>
      </c>
      <c r="D34" s="65">
        <f>VLOOKUP($A34,'Return Data'!$B$7:$R$1700,5,0)</f>
        <v>26.8765</v>
      </c>
      <c r="E34" s="66">
        <f t="shared" si="0"/>
        <v>9</v>
      </c>
      <c r="F34" s="65">
        <f>VLOOKUP($A34,'Return Data'!$B$7:$R$1700,6,0)</f>
        <v>24.2379</v>
      </c>
      <c r="G34" s="66">
        <f t="shared" si="1"/>
        <v>4</v>
      </c>
      <c r="H34" s="65">
        <f>VLOOKUP($A34,'Return Data'!$B$7:$R$1700,7,0)</f>
        <v>14.831</v>
      </c>
      <c r="I34" s="66">
        <f t="shared" si="2"/>
        <v>4</v>
      </c>
      <c r="J34" s="65">
        <f>VLOOKUP($A34,'Return Data'!$B$7:$R$1700,8,0)</f>
        <v>13.225</v>
      </c>
      <c r="K34" s="66">
        <f t="shared" si="3"/>
        <v>8</v>
      </c>
      <c r="L34" s="65">
        <f>VLOOKUP($A34,'Return Data'!$B$7:$R$1700,9,0)</f>
        <v>13.491400000000001</v>
      </c>
      <c r="M34" s="66">
        <f t="shared" si="4"/>
        <v>12</v>
      </c>
      <c r="N34" s="65">
        <f>VLOOKUP($A34,'Return Data'!$B$7:$R$1700,10,0)</f>
        <v>12.109500000000001</v>
      </c>
      <c r="O34" s="66">
        <f t="shared" si="5"/>
        <v>5</v>
      </c>
      <c r="P34" s="65">
        <f>VLOOKUP($A34,'Return Data'!$B$7:$R$1700,11,0)</f>
        <v>9.3110999999999997</v>
      </c>
      <c r="Q34" s="66">
        <f t="shared" si="6"/>
        <v>5</v>
      </c>
      <c r="R34" s="65">
        <f>VLOOKUP($A34,'Return Data'!$B$7:$R$1700,12,0)</f>
        <v>8.7706999999999997</v>
      </c>
      <c r="S34" s="66">
        <f t="shared" si="7"/>
        <v>8</v>
      </c>
      <c r="T34" s="65">
        <f>VLOOKUP($A34,'Return Data'!$B$7:$R$1700,13,0)</f>
        <v>9.0464000000000002</v>
      </c>
      <c r="U34" s="66">
        <f t="shared" si="8"/>
        <v>10</v>
      </c>
      <c r="V34" s="65">
        <f>VLOOKUP($A34,'Return Data'!$B$7:$R$1700,17,0)</f>
        <v>2.1888000000000001</v>
      </c>
      <c r="W34" s="66">
        <f>RANK(V34,V$8:V$34,0)</f>
        <v>19</v>
      </c>
      <c r="X34" s="65">
        <f>VLOOKUP($A34,'Return Data'!$B$7:$R$1700,14,0)</f>
        <v>3.6631999999999998</v>
      </c>
      <c r="Y34" s="66">
        <f>RANK(X34,X$8:X$34,0)</f>
        <v>19</v>
      </c>
      <c r="Z34" s="65">
        <f>VLOOKUP($A34,'Return Data'!$B$7:$R$1700,16,0)</f>
        <v>6.9006999999999996</v>
      </c>
      <c r="AA34" s="67">
        <f t="shared" si="11"/>
        <v>19</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8.7215259259259241</v>
      </c>
      <c r="E36" s="74"/>
      <c r="F36" s="75">
        <f>AVERAGE(F8:F34)</f>
        <v>14.520844444444446</v>
      </c>
      <c r="G36" s="74"/>
      <c r="H36" s="75">
        <f>AVERAGE(H8:H34)</f>
        <v>9.6116592592592589</v>
      </c>
      <c r="I36" s="74"/>
      <c r="J36" s="75">
        <f>AVERAGE(J8:J34)</f>
        <v>10.817107407407407</v>
      </c>
      <c r="K36" s="74"/>
      <c r="L36" s="75">
        <f>AVERAGE(L8:L34)</f>
        <v>11.667318518518517</v>
      </c>
      <c r="M36" s="74"/>
      <c r="N36" s="75">
        <f>AVERAGE(N8:N34)</f>
        <v>3.5371037037037039</v>
      </c>
      <c r="O36" s="74"/>
      <c r="P36" s="75">
        <f>AVERAGE(P8:P34)</f>
        <v>2.2083407407407409</v>
      </c>
      <c r="Q36" s="74"/>
      <c r="R36" s="75">
        <f>AVERAGE(R8:R34)</f>
        <v>2.8820999999999999</v>
      </c>
      <c r="S36" s="74"/>
      <c r="T36" s="75">
        <f>AVERAGE(T8:T34)</f>
        <v>3.9569481481481485</v>
      </c>
      <c r="U36" s="74"/>
      <c r="V36" s="75">
        <f>AVERAGE(V8:V34)</f>
        <v>4.2051576923076928</v>
      </c>
      <c r="W36" s="74"/>
      <c r="X36" s="75">
        <f>AVERAGE(X8:X34)</f>
        <v>4.9954615384615373</v>
      </c>
      <c r="Y36" s="74"/>
      <c r="Z36" s="75">
        <f>AVERAGE(Z8:Z34)</f>
        <v>5.9831370370370349</v>
      </c>
      <c r="AA36" s="76"/>
    </row>
    <row r="37" spans="1:27" x14ac:dyDescent="0.3">
      <c r="A37" s="73" t="s">
        <v>28</v>
      </c>
      <c r="B37" s="74"/>
      <c r="C37" s="74"/>
      <c r="D37" s="75">
        <f>MIN(D8:D34)</f>
        <v>-295.75450000000001</v>
      </c>
      <c r="E37" s="74"/>
      <c r="F37" s="75">
        <f>MIN(F8:F34)</f>
        <v>-94.059200000000004</v>
      </c>
      <c r="G37" s="74"/>
      <c r="H37" s="75">
        <f>MIN(H8:H34)</f>
        <v>-38.754800000000003</v>
      </c>
      <c r="I37" s="74"/>
      <c r="J37" s="75">
        <f>MIN(J8:J34)</f>
        <v>-19.397400000000001</v>
      </c>
      <c r="K37" s="74"/>
      <c r="L37" s="75">
        <f>MIN(L8:L34)</f>
        <v>-24.3781</v>
      </c>
      <c r="M37" s="74"/>
      <c r="N37" s="75">
        <f>MIN(N8:N34)</f>
        <v>-58.591700000000003</v>
      </c>
      <c r="O37" s="74"/>
      <c r="P37" s="75">
        <f>MIN(P8:P34)</f>
        <v>-66.041300000000007</v>
      </c>
      <c r="Q37" s="74"/>
      <c r="R37" s="75">
        <f>MIN(R8:R34)</f>
        <v>-44.893000000000001</v>
      </c>
      <c r="S37" s="74"/>
      <c r="T37" s="75">
        <f>MIN(T8:T34)</f>
        <v>-35.728200000000001</v>
      </c>
      <c r="U37" s="74"/>
      <c r="V37" s="75">
        <f>MIN(V8:V34)</f>
        <v>-24.9133</v>
      </c>
      <c r="W37" s="74"/>
      <c r="X37" s="75">
        <f>MIN(X8:X34)</f>
        <v>-15.491199999999999</v>
      </c>
      <c r="Y37" s="74"/>
      <c r="Z37" s="75">
        <f>MIN(Z8:Z34)</f>
        <v>-26.413900000000002</v>
      </c>
      <c r="AA37" s="76"/>
    </row>
    <row r="38" spans="1:27" ht="15" thickBot="1" x14ac:dyDescent="0.35">
      <c r="A38" s="77" t="s">
        <v>29</v>
      </c>
      <c r="B38" s="78"/>
      <c r="C38" s="78"/>
      <c r="D38" s="79">
        <f>MAX(D8:D34)</f>
        <v>34.255899999999997</v>
      </c>
      <c r="E38" s="78"/>
      <c r="F38" s="79">
        <f>MAX(F8:F34)</f>
        <v>31.635899999999999</v>
      </c>
      <c r="G38" s="78"/>
      <c r="H38" s="79">
        <f>MAX(H8:H34)</f>
        <v>18.973099999999999</v>
      </c>
      <c r="I38" s="78"/>
      <c r="J38" s="79">
        <f>MAX(J8:J34)</f>
        <v>19.016100000000002</v>
      </c>
      <c r="K38" s="78"/>
      <c r="L38" s="79">
        <f>MAX(L8:L34)</f>
        <v>18.149799999999999</v>
      </c>
      <c r="M38" s="78"/>
      <c r="N38" s="79">
        <f>MAX(N8:N34)</f>
        <v>12.9011</v>
      </c>
      <c r="O38" s="78"/>
      <c r="P38" s="79">
        <f>MAX(P8:P34)</f>
        <v>10.2484</v>
      </c>
      <c r="Q38" s="78"/>
      <c r="R38" s="79">
        <f>MAX(R8:R34)</f>
        <v>9.9060000000000006</v>
      </c>
      <c r="S38" s="78"/>
      <c r="T38" s="79">
        <f>MAX(T8:T34)</f>
        <v>10.228</v>
      </c>
      <c r="U38" s="78"/>
      <c r="V38" s="79">
        <f>MAX(V8:V34)</f>
        <v>9.3582000000000001</v>
      </c>
      <c r="W38" s="78"/>
      <c r="X38" s="79">
        <f>MAX(X8:X34)</f>
        <v>8.7286999999999999</v>
      </c>
      <c r="Y38" s="78"/>
      <c r="Z38" s="79">
        <f>MAX(Z8:Z34)</f>
        <v>9.0009999999999994</v>
      </c>
      <c r="AA38" s="80"/>
    </row>
    <row r="39" spans="1:27" x14ac:dyDescent="0.3">
      <c r="A39" s="112" t="s">
        <v>434</v>
      </c>
    </row>
    <row r="40" spans="1:27" x14ac:dyDescent="0.3">
      <c r="A40" s="14" t="s">
        <v>340</v>
      </c>
    </row>
  </sheetData>
  <sheetProtection algorithmName="SHA-512" hashValue="Nr0knoWKy9XifEq6u6nPha3kf8sHDLj1a5Q3Z7j1X2NJ8ss9SOe4QNHxfB2Zi/1t3MNcSoQWT5usJApSMOu/bQ==" saltValue="biatmJ6bdaB1HwIiGnAet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C6A183E-5787-42D6-8B6E-07917D64560C}"/>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dimension ref="A1:AA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1680</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1045</v>
      </c>
      <c r="B8" s="64">
        <f>VLOOKUP($A8,'Return Data'!$B$7:$R$1700,3,0)</f>
        <v>44015</v>
      </c>
      <c r="C8" s="65">
        <f>VLOOKUP($A8,'Return Data'!$B$7:$R$1700,4,0)</f>
        <v>497.8888</v>
      </c>
      <c r="D8" s="65">
        <f>VLOOKUP($A8,'Return Data'!$B$7:$R$1700,5,0)</f>
        <v>28.561699999999998</v>
      </c>
      <c r="E8" s="66">
        <f t="shared" ref="E8:E34" si="0">RANK(D8,D$8:D$34,0)</f>
        <v>6</v>
      </c>
      <c r="F8" s="65">
        <f>VLOOKUP($A8,'Return Data'!$B$7:$R$1700,6,0)</f>
        <v>21.9101</v>
      </c>
      <c r="G8" s="66">
        <f t="shared" ref="G8:G34" si="1">RANK(F8,F$8:F$34,0)</f>
        <v>6</v>
      </c>
      <c r="H8" s="65">
        <f>VLOOKUP($A8,'Return Data'!$B$7:$R$1700,7,0)</f>
        <v>12.0863</v>
      </c>
      <c r="I8" s="66">
        <f t="shared" ref="I8:I34" si="2">RANK(H8,H$8:H$34,0)</f>
        <v>10</v>
      </c>
      <c r="J8" s="65">
        <f>VLOOKUP($A8,'Return Data'!$B$7:$R$1700,8,0)</f>
        <v>13.9269</v>
      </c>
      <c r="K8" s="66">
        <f t="shared" ref="K8:K34" si="3">RANK(J8,J$8:J$34,0)</f>
        <v>5</v>
      </c>
      <c r="L8" s="65">
        <f>VLOOKUP($A8,'Return Data'!$B$7:$R$1700,9,0)</f>
        <v>15.2996</v>
      </c>
      <c r="M8" s="66">
        <f t="shared" ref="M8:M34" si="4">RANK(L8,L$8:L$34,0)</f>
        <v>4</v>
      </c>
      <c r="N8" s="65">
        <f>VLOOKUP($A8,'Return Data'!$B$7:$R$1700,10,0)</f>
        <v>11.601100000000001</v>
      </c>
      <c r="O8" s="66">
        <f t="shared" ref="O8:O34" si="5">RANK(N8,N$8:N$34,0)</f>
        <v>5</v>
      </c>
      <c r="P8" s="65">
        <f>VLOOKUP($A8,'Return Data'!$B$7:$R$1700,11,0)</f>
        <v>9.0656999999999996</v>
      </c>
      <c r="Q8" s="66">
        <f t="shared" ref="Q8:Q34" si="6">RANK(P8,P$8:P$34,0)</f>
        <v>5</v>
      </c>
      <c r="R8" s="65">
        <f>VLOOKUP($A8,'Return Data'!$B$7:$R$1700,12,0)</f>
        <v>8.4190000000000005</v>
      </c>
      <c r="S8" s="66">
        <f t="shared" ref="S8:S34" si="7">RANK(R8,R$8:R$34,0)</f>
        <v>8</v>
      </c>
      <c r="T8" s="65">
        <f>VLOOKUP($A8,'Return Data'!$B$7:$R$1700,13,0)</f>
        <v>8.8293999999999997</v>
      </c>
      <c r="U8" s="66">
        <f t="shared" ref="U8:U34" si="8">RANK(T8,T$8:T$34,0)</f>
        <v>9</v>
      </c>
      <c r="V8" s="65">
        <f>VLOOKUP($A8,'Return Data'!$B$7:$R$1700,17,0)</f>
        <v>8.4248999999999992</v>
      </c>
      <c r="W8" s="66">
        <f t="shared" ref="W8:W32" si="9">RANK(V8,V$8:V$34,0)</f>
        <v>7</v>
      </c>
      <c r="X8" s="65">
        <f>VLOOKUP($A8,'Return Data'!$B$7:$R$1700,14,0)</f>
        <v>7.6512000000000002</v>
      </c>
      <c r="Y8" s="66">
        <f t="shared" ref="Y8:Y32" si="10">RANK(X8,X$8:X$34,0)</f>
        <v>8</v>
      </c>
      <c r="Z8" s="65">
        <f>VLOOKUP($A8,'Return Data'!$B$7:$R$1700,16,0)</f>
        <v>7.5148000000000001</v>
      </c>
      <c r="AA8" s="67">
        <f t="shared" ref="AA8:AA34" si="11">RANK(Z8,Z$8:Z$34,0)</f>
        <v>13</v>
      </c>
    </row>
    <row r="9" spans="1:27" x14ac:dyDescent="0.3">
      <c r="A9" s="63" t="s">
        <v>1048</v>
      </c>
      <c r="B9" s="64">
        <f>VLOOKUP($A9,'Return Data'!$B$7:$R$1700,3,0)</f>
        <v>44015</v>
      </c>
      <c r="C9" s="65">
        <f>VLOOKUP($A9,'Return Data'!$B$7:$R$1700,4,0)</f>
        <v>2321.1080999999999</v>
      </c>
      <c r="D9" s="65">
        <f>VLOOKUP($A9,'Return Data'!$B$7:$R$1700,5,0)</f>
        <v>20.240200000000002</v>
      </c>
      <c r="E9" s="66">
        <f t="shared" si="0"/>
        <v>13</v>
      </c>
      <c r="F9" s="65">
        <f>VLOOKUP($A9,'Return Data'!$B$7:$R$1700,6,0)</f>
        <v>21.847999999999999</v>
      </c>
      <c r="G9" s="66">
        <f t="shared" si="1"/>
        <v>7</v>
      </c>
      <c r="H9" s="65">
        <f>VLOOKUP($A9,'Return Data'!$B$7:$R$1700,7,0)</f>
        <v>12.499599999999999</v>
      </c>
      <c r="I9" s="66">
        <f t="shared" si="2"/>
        <v>7</v>
      </c>
      <c r="J9" s="65">
        <f>VLOOKUP($A9,'Return Data'!$B$7:$R$1700,8,0)</f>
        <v>13.092599999999999</v>
      </c>
      <c r="K9" s="66">
        <f t="shared" si="3"/>
        <v>8</v>
      </c>
      <c r="L9" s="65">
        <f>VLOOKUP($A9,'Return Data'!$B$7:$R$1700,9,0)</f>
        <v>14.433999999999999</v>
      </c>
      <c r="M9" s="66">
        <f t="shared" si="4"/>
        <v>8</v>
      </c>
      <c r="N9" s="65">
        <f>VLOOKUP($A9,'Return Data'!$B$7:$R$1700,10,0)</f>
        <v>11.4376</v>
      </c>
      <c r="O9" s="66">
        <f t="shared" si="5"/>
        <v>7</v>
      </c>
      <c r="P9" s="65">
        <f>VLOOKUP($A9,'Return Data'!$B$7:$R$1700,11,0)</f>
        <v>8.9602000000000004</v>
      </c>
      <c r="Q9" s="66">
        <f t="shared" si="6"/>
        <v>7</v>
      </c>
      <c r="R9" s="65">
        <f>VLOOKUP($A9,'Return Data'!$B$7:$R$1700,12,0)</f>
        <v>8.4771999999999998</v>
      </c>
      <c r="S9" s="66">
        <f t="shared" si="7"/>
        <v>6</v>
      </c>
      <c r="T9" s="65">
        <f>VLOOKUP($A9,'Return Data'!$B$7:$R$1700,13,0)</f>
        <v>8.9352999999999998</v>
      </c>
      <c r="U9" s="66">
        <f t="shared" si="8"/>
        <v>5</v>
      </c>
      <c r="V9" s="65">
        <f>VLOOKUP($A9,'Return Data'!$B$7:$R$1700,17,0)</f>
        <v>8.6715999999999998</v>
      </c>
      <c r="W9" s="66">
        <f t="shared" si="9"/>
        <v>3</v>
      </c>
      <c r="X9" s="65">
        <f>VLOOKUP($A9,'Return Data'!$B$7:$R$1700,14,0)</f>
        <v>7.9273999999999996</v>
      </c>
      <c r="Y9" s="66">
        <f t="shared" si="10"/>
        <v>2</v>
      </c>
      <c r="Z9" s="65">
        <f>VLOOKUP($A9,'Return Data'!$B$7:$R$1700,16,0)</f>
        <v>8.1560000000000006</v>
      </c>
      <c r="AA9" s="67">
        <f t="shared" si="11"/>
        <v>1</v>
      </c>
    </row>
    <row r="10" spans="1:27" x14ac:dyDescent="0.3">
      <c r="A10" s="63" t="s">
        <v>1049</v>
      </c>
      <c r="B10" s="64">
        <f>VLOOKUP($A10,'Return Data'!$B$7:$R$1700,3,0)</f>
        <v>44015</v>
      </c>
      <c r="C10" s="65">
        <f>VLOOKUP($A10,'Return Data'!$B$7:$R$1700,4,0)</f>
        <v>1155.2358999999999</v>
      </c>
      <c r="D10" s="65">
        <f>VLOOKUP($A10,'Return Data'!$B$7:$R$1700,5,0)</f>
        <v>8.9595000000000002</v>
      </c>
      <c r="E10" s="66">
        <f t="shared" si="0"/>
        <v>24</v>
      </c>
      <c r="F10" s="65">
        <f>VLOOKUP($A10,'Return Data'!$B$7:$R$1700,6,0)</f>
        <v>9.8657000000000004</v>
      </c>
      <c r="G10" s="66">
        <f t="shared" si="1"/>
        <v>25</v>
      </c>
      <c r="H10" s="65">
        <f>VLOOKUP($A10,'Return Data'!$B$7:$R$1700,7,0)</f>
        <v>9.4713999999999992</v>
      </c>
      <c r="I10" s="66">
        <f t="shared" si="2"/>
        <v>20</v>
      </c>
      <c r="J10" s="65">
        <f>VLOOKUP($A10,'Return Data'!$B$7:$R$1700,8,0)</f>
        <v>9.2510999999999992</v>
      </c>
      <c r="K10" s="66">
        <f t="shared" si="3"/>
        <v>23</v>
      </c>
      <c r="L10" s="65">
        <f>VLOOKUP($A10,'Return Data'!$B$7:$R$1700,9,0)</f>
        <v>14.1214</v>
      </c>
      <c r="M10" s="66">
        <f t="shared" si="4"/>
        <v>10</v>
      </c>
      <c r="N10" s="65">
        <f>VLOOKUP($A10,'Return Data'!$B$7:$R$1700,10,0)</f>
        <v>-23.096299999999999</v>
      </c>
      <c r="O10" s="66">
        <f t="shared" si="5"/>
        <v>25</v>
      </c>
      <c r="P10" s="65">
        <f>VLOOKUP($A10,'Return Data'!$B$7:$R$1700,11,0)</f>
        <v>-66.238299999999995</v>
      </c>
      <c r="Q10" s="66">
        <f t="shared" si="6"/>
        <v>27</v>
      </c>
      <c r="R10" s="65">
        <f>VLOOKUP($A10,'Return Data'!$B$7:$R$1700,12,0)</f>
        <v>-45.091000000000001</v>
      </c>
      <c r="S10" s="66">
        <f t="shared" si="7"/>
        <v>27</v>
      </c>
      <c r="T10" s="65">
        <f>VLOOKUP($A10,'Return Data'!$B$7:$R$1700,13,0)</f>
        <v>-35.921399999999998</v>
      </c>
      <c r="U10" s="66">
        <f t="shared" si="8"/>
        <v>27</v>
      </c>
      <c r="V10" s="65">
        <f>VLOOKUP($A10,'Return Data'!$B$7:$R$1700,17,0)</f>
        <v>-25.1371</v>
      </c>
      <c r="W10" s="66">
        <f t="shared" si="9"/>
        <v>26</v>
      </c>
      <c r="X10" s="65">
        <f>VLOOKUP($A10,'Return Data'!$B$7:$R$1700,14,0)</f>
        <v>-15.7407</v>
      </c>
      <c r="Y10" s="66">
        <f t="shared" si="10"/>
        <v>26</v>
      </c>
      <c r="Z10" s="65">
        <f>VLOOKUP($A10,'Return Data'!$B$7:$R$1700,16,0)</f>
        <v>1.3165</v>
      </c>
      <c r="AA10" s="67">
        <f t="shared" si="11"/>
        <v>26</v>
      </c>
    </row>
    <row r="11" spans="1:27" x14ac:dyDescent="0.3">
      <c r="A11" s="63" t="s">
        <v>1053</v>
      </c>
      <c r="B11" s="64">
        <f>VLOOKUP($A11,'Return Data'!$B$7:$R$1700,3,0)</f>
        <v>44015</v>
      </c>
      <c r="C11" s="65">
        <f>VLOOKUP($A11,'Return Data'!$B$7:$R$1700,4,0)</f>
        <v>30.777799999999999</v>
      </c>
      <c r="D11" s="65">
        <f>VLOOKUP($A11,'Return Data'!$B$7:$R$1700,5,0)</f>
        <v>6.8795999999999999</v>
      </c>
      <c r="E11" s="66">
        <f t="shared" si="0"/>
        <v>25</v>
      </c>
      <c r="F11" s="65">
        <f>VLOOKUP($A11,'Return Data'!$B$7:$R$1700,6,0)</f>
        <v>13.376099999999999</v>
      </c>
      <c r="G11" s="66">
        <f t="shared" si="1"/>
        <v>21</v>
      </c>
      <c r="H11" s="65">
        <f>VLOOKUP($A11,'Return Data'!$B$7:$R$1700,7,0)</f>
        <v>9.6577000000000002</v>
      </c>
      <c r="I11" s="66">
        <f t="shared" si="2"/>
        <v>18</v>
      </c>
      <c r="J11" s="65">
        <f>VLOOKUP($A11,'Return Data'!$B$7:$R$1700,8,0)</f>
        <v>10.059699999999999</v>
      </c>
      <c r="K11" s="66">
        <f t="shared" si="3"/>
        <v>20</v>
      </c>
      <c r="L11" s="65">
        <f>VLOOKUP($A11,'Return Data'!$B$7:$R$1700,9,0)</f>
        <v>12.338900000000001</v>
      </c>
      <c r="M11" s="66">
        <f t="shared" si="4"/>
        <v>16</v>
      </c>
      <c r="N11" s="65">
        <f>VLOOKUP($A11,'Return Data'!$B$7:$R$1700,10,0)</f>
        <v>10.046900000000001</v>
      </c>
      <c r="O11" s="66">
        <f t="shared" si="5"/>
        <v>13</v>
      </c>
      <c r="P11" s="65">
        <f>VLOOKUP($A11,'Return Data'!$B$7:$R$1700,11,0)</f>
        <v>9.3706999999999994</v>
      </c>
      <c r="Q11" s="66">
        <f t="shared" si="6"/>
        <v>2</v>
      </c>
      <c r="R11" s="65">
        <f>VLOOKUP($A11,'Return Data'!$B$7:$R$1700,12,0)</f>
        <v>8.5667000000000009</v>
      </c>
      <c r="S11" s="66">
        <f t="shared" si="7"/>
        <v>4</v>
      </c>
      <c r="T11" s="65">
        <f>VLOOKUP($A11,'Return Data'!$B$7:$R$1700,13,0)</f>
        <v>8.8701000000000008</v>
      </c>
      <c r="U11" s="66">
        <f t="shared" si="8"/>
        <v>7</v>
      </c>
      <c r="V11" s="65">
        <f>VLOOKUP($A11,'Return Data'!$B$7:$R$1700,17,0)</f>
        <v>7.8247</v>
      </c>
      <c r="W11" s="66">
        <f t="shared" si="9"/>
        <v>11</v>
      </c>
      <c r="X11" s="65">
        <f>VLOOKUP($A11,'Return Data'!$B$7:$R$1700,14,0)</f>
        <v>7.3010000000000002</v>
      </c>
      <c r="Y11" s="66">
        <f t="shared" si="10"/>
        <v>10</v>
      </c>
      <c r="Z11" s="65">
        <f>VLOOKUP($A11,'Return Data'!$B$7:$R$1700,16,0)</f>
        <v>7.9423000000000004</v>
      </c>
      <c r="AA11" s="67">
        <f t="shared" si="11"/>
        <v>7</v>
      </c>
    </row>
    <row r="12" spans="1:27" x14ac:dyDescent="0.3">
      <c r="A12" s="63" t="s">
        <v>1056</v>
      </c>
      <c r="B12" s="64">
        <f>VLOOKUP($A12,'Return Data'!$B$7:$R$1700,3,0)</f>
        <v>44015</v>
      </c>
      <c r="C12" s="65">
        <f>VLOOKUP($A12,'Return Data'!$B$7:$R$1700,4,0)</f>
        <v>32.206400000000002</v>
      </c>
      <c r="D12" s="65">
        <f>VLOOKUP($A12,'Return Data'!$B$7:$R$1700,5,0)</f>
        <v>17.121099999999998</v>
      </c>
      <c r="E12" s="66">
        <f t="shared" si="0"/>
        <v>14</v>
      </c>
      <c r="F12" s="65">
        <f>VLOOKUP($A12,'Return Data'!$B$7:$R$1700,6,0)</f>
        <v>13.9558</v>
      </c>
      <c r="G12" s="66">
        <f t="shared" si="1"/>
        <v>20</v>
      </c>
      <c r="H12" s="65">
        <f>VLOOKUP($A12,'Return Data'!$B$7:$R$1700,7,0)</f>
        <v>8.9522999999999993</v>
      </c>
      <c r="I12" s="66">
        <f t="shared" si="2"/>
        <v>21</v>
      </c>
      <c r="J12" s="65">
        <f>VLOOKUP($A12,'Return Data'!$B$7:$R$1700,8,0)</f>
        <v>9.6689000000000007</v>
      </c>
      <c r="K12" s="66">
        <f t="shared" si="3"/>
        <v>22</v>
      </c>
      <c r="L12" s="65">
        <f>VLOOKUP($A12,'Return Data'!$B$7:$R$1700,9,0)</f>
        <v>11.1242</v>
      </c>
      <c r="M12" s="66">
        <f t="shared" si="4"/>
        <v>22</v>
      </c>
      <c r="N12" s="65">
        <f>VLOOKUP($A12,'Return Data'!$B$7:$R$1700,10,0)</f>
        <v>10.334899999999999</v>
      </c>
      <c r="O12" s="66">
        <f t="shared" si="5"/>
        <v>12</v>
      </c>
      <c r="P12" s="65">
        <f>VLOOKUP($A12,'Return Data'!$B$7:$R$1700,11,0)</f>
        <v>8.2484999999999999</v>
      </c>
      <c r="Q12" s="66">
        <f t="shared" si="6"/>
        <v>13</v>
      </c>
      <c r="R12" s="65">
        <f>VLOOKUP($A12,'Return Data'!$B$7:$R$1700,12,0)</f>
        <v>7.6703999999999999</v>
      </c>
      <c r="S12" s="66">
        <f t="shared" si="7"/>
        <v>14</v>
      </c>
      <c r="T12" s="65">
        <f>VLOOKUP($A12,'Return Data'!$B$7:$R$1700,13,0)</f>
        <v>8.06</v>
      </c>
      <c r="U12" s="66">
        <f t="shared" si="8"/>
        <v>14</v>
      </c>
      <c r="V12" s="65">
        <f>VLOOKUP($A12,'Return Data'!$B$7:$R$1700,17,0)</f>
        <v>8.0086999999999993</v>
      </c>
      <c r="W12" s="66">
        <f t="shared" si="9"/>
        <v>10</v>
      </c>
      <c r="X12" s="65">
        <f>VLOOKUP($A12,'Return Data'!$B$7:$R$1700,14,0)</f>
        <v>7.4561999999999999</v>
      </c>
      <c r="Y12" s="66">
        <f t="shared" si="10"/>
        <v>9</v>
      </c>
      <c r="Z12" s="65">
        <f>VLOOKUP($A12,'Return Data'!$B$7:$R$1700,16,0)</f>
        <v>7.9211999999999998</v>
      </c>
      <c r="AA12" s="67">
        <f t="shared" si="11"/>
        <v>8</v>
      </c>
    </row>
    <row r="13" spans="1:27" x14ac:dyDescent="0.3">
      <c r="A13" s="63" t="s">
        <v>1058</v>
      </c>
      <c r="B13" s="64">
        <f>VLOOKUP($A13,'Return Data'!$B$7:$R$1700,3,0)</f>
        <v>44015</v>
      </c>
      <c r="C13" s="65">
        <f>VLOOKUP($A13,'Return Data'!$B$7:$R$1700,4,0)</f>
        <v>15.063000000000001</v>
      </c>
      <c r="D13" s="65">
        <f>VLOOKUP($A13,'Return Data'!$B$7:$R$1700,5,0)</f>
        <v>16.4849</v>
      </c>
      <c r="E13" s="66">
        <f t="shared" si="0"/>
        <v>16</v>
      </c>
      <c r="F13" s="65">
        <f>VLOOKUP($A13,'Return Data'!$B$7:$R$1700,6,0)</f>
        <v>12.370699999999999</v>
      </c>
      <c r="G13" s="66">
        <f t="shared" si="1"/>
        <v>23</v>
      </c>
      <c r="H13" s="65">
        <f>VLOOKUP($A13,'Return Data'!$B$7:$R$1700,7,0)</f>
        <v>7.2449000000000003</v>
      </c>
      <c r="I13" s="66">
        <f t="shared" si="2"/>
        <v>24</v>
      </c>
      <c r="J13" s="65">
        <f>VLOOKUP($A13,'Return Data'!$B$7:$R$1700,8,0)</f>
        <v>9.7113999999999994</v>
      </c>
      <c r="K13" s="66">
        <f t="shared" si="3"/>
        <v>21</v>
      </c>
      <c r="L13" s="65">
        <f>VLOOKUP($A13,'Return Data'!$B$7:$R$1700,9,0)</f>
        <v>11.3154</v>
      </c>
      <c r="M13" s="66">
        <f t="shared" si="4"/>
        <v>21</v>
      </c>
      <c r="N13" s="65">
        <f>VLOOKUP($A13,'Return Data'!$B$7:$R$1700,10,0)</f>
        <v>10.756399999999999</v>
      </c>
      <c r="O13" s="66">
        <f t="shared" si="5"/>
        <v>9</v>
      </c>
      <c r="P13" s="65">
        <f>VLOOKUP($A13,'Return Data'!$B$7:$R$1700,11,0)</f>
        <v>8.3285</v>
      </c>
      <c r="Q13" s="66">
        <f t="shared" si="6"/>
        <v>12</v>
      </c>
      <c r="R13" s="65">
        <f>VLOOKUP($A13,'Return Data'!$B$7:$R$1700,12,0)</f>
        <v>7.9824999999999999</v>
      </c>
      <c r="S13" s="66">
        <f t="shared" si="7"/>
        <v>13</v>
      </c>
      <c r="T13" s="65">
        <f>VLOOKUP($A13,'Return Data'!$B$7:$R$1700,13,0)</f>
        <v>9.718</v>
      </c>
      <c r="U13" s="66">
        <f t="shared" si="8"/>
        <v>1</v>
      </c>
      <c r="V13" s="65">
        <f>VLOOKUP($A13,'Return Data'!$B$7:$R$1700,17,0)</f>
        <v>8.5070999999999994</v>
      </c>
      <c r="W13" s="66">
        <f t="shared" si="9"/>
        <v>5</v>
      </c>
      <c r="X13" s="65">
        <f>VLOOKUP($A13,'Return Data'!$B$7:$R$1700,14,0)</f>
        <v>7.7862999999999998</v>
      </c>
      <c r="Y13" s="66">
        <f t="shared" si="10"/>
        <v>5</v>
      </c>
      <c r="Z13" s="65">
        <f>VLOOKUP($A13,'Return Data'!$B$7:$R$1700,16,0)</f>
        <v>8.0037000000000003</v>
      </c>
      <c r="AA13" s="67">
        <f t="shared" si="11"/>
        <v>6</v>
      </c>
    </row>
    <row r="14" spans="1:27" x14ac:dyDescent="0.3">
      <c r="A14" s="63" t="s">
        <v>1060</v>
      </c>
      <c r="B14" s="64">
        <f>VLOOKUP($A14,'Return Data'!$B$7:$R$1700,3,0)</f>
        <v>44015</v>
      </c>
      <c r="C14" s="65">
        <f>VLOOKUP($A14,'Return Data'!$B$7:$R$1700,4,0)</f>
        <v>2087.1853999999998</v>
      </c>
      <c r="D14" s="65">
        <f>VLOOKUP($A14,'Return Data'!$B$7:$R$1700,5,0)</f>
        <v>-296.5471</v>
      </c>
      <c r="E14" s="66">
        <f t="shared" si="0"/>
        <v>27</v>
      </c>
      <c r="F14" s="65">
        <f>VLOOKUP($A14,'Return Data'!$B$7:$R$1700,6,0)</f>
        <v>-94.852800000000002</v>
      </c>
      <c r="G14" s="66">
        <f t="shared" si="1"/>
        <v>27</v>
      </c>
      <c r="H14" s="65">
        <f>VLOOKUP($A14,'Return Data'!$B$7:$R$1700,7,0)</f>
        <v>-39.548400000000001</v>
      </c>
      <c r="I14" s="66">
        <f t="shared" si="2"/>
        <v>27</v>
      </c>
      <c r="J14" s="65">
        <f>VLOOKUP($A14,'Return Data'!$B$7:$R$1700,8,0)</f>
        <v>-20.191299999999998</v>
      </c>
      <c r="K14" s="66">
        <f t="shared" si="3"/>
        <v>27</v>
      </c>
      <c r="L14" s="65">
        <f>VLOOKUP($A14,'Return Data'!$B$7:$R$1700,9,0)</f>
        <v>-25.161799999999999</v>
      </c>
      <c r="M14" s="66">
        <f t="shared" si="4"/>
        <v>27</v>
      </c>
      <c r="N14" s="65">
        <f>VLOOKUP($A14,'Return Data'!$B$7:$R$1700,10,0)</f>
        <v>-2.9571000000000001</v>
      </c>
      <c r="O14" s="66">
        <f t="shared" si="5"/>
        <v>23</v>
      </c>
      <c r="P14" s="65">
        <f>VLOOKUP($A14,'Return Data'!$B$7:$R$1700,11,0)</f>
        <v>1.5246999999999999</v>
      </c>
      <c r="Q14" s="66">
        <f t="shared" si="6"/>
        <v>22</v>
      </c>
      <c r="R14" s="65">
        <f>VLOOKUP($A14,'Return Data'!$B$7:$R$1700,12,0)</f>
        <v>3.3570000000000002</v>
      </c>
      <c r="S14" s="66">
        <f t="shared" si="7"/>
        <v>21</v>
      </c>
      <c r="T14" s="65">
        <f>VLOOKUP($A14,'Return Data'!$B$7:$R$1700,13,0)</f>
        <v>4.4992999999999999</v>
      </c>
      <c r="U14" s="66">
        <f t="shared" si="8"/>
        <v>20</v>
      </c>
      <c r="V14" s="65">
        <f>VLOOKUP($A14,'Return Data'!$B$7:$R$1700,17,0)</f>
        <v>-0.53149999999999997</v>
      </c>
      <c r="W14" s="66">
        <f t="shared" si="9"/>
        <v>21</v>
      </c>
      <c r="X14" s="65">
        <f>VLOOKUP($A14,'Return Data'!$B$7:$R$1700,14,0)</f>
        <v>1.8075000000000001</v>
      </c>
      <c r="Y14" s="66">
        <f t="shared" si="10"/>
        <v>21</v>
      </c>
      <c r="Z14" s="65">
        <f>VLOOKUP($A14,'Return Data'!$B$7:$R$1700,16,0)</f>
        <v>5.6791999999999998</v>
      </c>
      <c r="AA14" s="67">
        <f t="shared" si="11"/>
        <v>23</v>
      </c>
    </row>
    <row r="15" spans="1:27" x14ac:dyDescent="0.3">
      <c r="A15" s="63" t="s">
        <v>1061</v>
      </c>
      <c r="B15" s="64">
        <f>VLOOKUP($A15,'Return Data'!$B$7:$R$1700,3,0)</f>
        <v>44015</v>
      </c>
      <c r="C15" s="65">
        <f>VLOOKUP($A15,'Return Data'!$B$7:$R$1700,4,0)</f>
        <v>39.059762082505003</v>
      </c>
      <c r="D15" s="65">
        <f>VLOOKUP($A15,'Return Data'!$B$7:$R$1700,5,0)</f>
        <v>34.243000000000002</v>
      </c>
      <c r="E15" s="66">
        <f t="shared" si="0"/>
        <v>1</v>
      </c>
      <c r="F15" s="65">
        <f>VLOOKUP($A15,'Return Data'!$B$7:$R$1700,6,0)</f>
        <v>31.2836</v>
      </c>
      <c r="G15" s="66">
        <f t="shared" si="1"/>
        <v>1</v>
      </c>
      <c r="H15" s="65">
        <f>VLOOKUP($A15,'Return Data'!$B$7:$R$1700,7,0)</f>
        <v>12.3278</v>
      </c>
      <c r="I15" s="66">
        <f t="shared" si="2"/>
        <v>8</v>
      </c>
      <c r="J15" s="65">
        <f>VLOOKUP($A15,'Return Data'!$B$7:$R$1700,8,0)</f>
        <v>12.1944</v>
      </c>
      <c r="K15" s="66">
        <f t="shared" si="3"/>
        <v>11</v>
      </c>
      <c r="L15" s="65">
        <f>VLOOKUP($A15,'Return Data'!$B$7:$R$1700,9,0)</f>
        <v>16.074400000000001</v>
      </c>
      <c r="M15" s="66">
        <f t="shared" si="4"/>
        <v>3</v>
      </c>
      <c r="N15" s="65">
        <f>VLOOKUP($A15,'Return Data'!$B$7:$R$1700,10,0)</f>
        <v>8.4320000000000004</v>
      </c>
      <c r="O15" s="66">
        <f t="shared" si="5"/>
        <v>20</v>
      </c>
      <c r="P15" s="65">
        <f>VLOOKUP($A15,'Return Data'!$B$7:$R$1700,11,0)</f>
        <v>-11.6303</v>
      </c>
      <c r="Q15" s="66">
        <f t="shared" si="6"/>
        <v>24</v>
      </c>
      <c r="R15" s="65">
        <f>VLOOKUP($A15,'Return Data'!$B$7:$R$1700,12,0)</f>
        <v>-8.8383000000000003</v>
      </c>
      <c r="S15" s="66">
        <f t="shared" si="7"/>
        <v>25</v>
      </c>
      <c r="T15" s="65">
        <f>VLOOKUP($A15,'Return Data'!$B$7:$R$1700,13,0)</f>
        <v>-5.141</v>
      </c>
      <c r="U15" s="66">
        <f t="shared" si="8"/>
        <v>25</v>
      </c>
      <c r="V15" s="65">
        <f>VLOOKUP($A15,'Return Data'!$B$7:$R$1700,17,0)</f>
        <v>0.15409999999999999</v>
      </c>
      <c r="W15" s="66">
        <f t="shared" si="9"/>
        <v>20</v>
      </c>
      <c r="X15" s="65">
        <f>VLOOKUP($A15,'Return Data'!$B$7:$R$1700,14,0)</f>
        <v>1.8152999999999999</v>
      </c>
      <c r="Y15" s="66">
        <f t="shared" si="10"/>
        <v>20</v>
      </c>
      <c r="Z15" s="65">
        <f>VLOOKUP($A15,'Return Data'!$B$7:$R$1700,16,0)</f>
        <v>6.9013</v>
      </c>
      <c r="AA15" s="67">
        <f t="shared" si="11"/>
        <v>18</v>
      </c>
    </row>
    <row r="16" spans="1:27" x14ac:dyDescent="0.3">
      <c r="A16" s="63" t="s">
        <v>1067</v>
      </c>
      <c r="B16" s="64">
        <f>VLOOKUP($A16,'Return Data'!$B$7:$R$1700,3,0)</f>
        <v>44015</v>
      </c>
      <c r="C16" s="65">
        <f>VLOOKUP($A16,'Return Data'!$B$7:$R$1700,4,0)</f>
        <v>43.191000000000003</v>
      </c>
      <c r="D16" s="65">
        <f>VLOOKUP($A16,'Return Data'!$B$7:$R$1700,5,0)</f>
        <v>32.226100000000002</v>
      </c>
      <c r="E16" s="66">
        <f t="shared" si="0"/>
        <v>3</v>
      </c>
      <c r="F16" s="65">
        <f>VLOOKUP($A16,'Return Data'!$B$7:$R$1700,6,0)</f>
        <v>24.528600000000001</v>
      </c>
      <c r="G16" s="66">
        <f t="shared" si="1"/>
        <v>3</v>
      </c>
      <c r="H16" s="65">
        <f>VLOOKUP($A16,'Return Data'!$B$7:$R$1700,7,0)</f>
        <v>15.013199999999999</v>
      </c>
      <c r="I16" s="66">
        <f t="shared" si="2"/>
        <v>3</v>
      </c>
      <c r="J16" s="65">
        <f>VLOOKUP($A16,'Return Data'!$B$7:$R$1700,8,0)</f>
        <v>14.9466</v>
      </c>
      <c r="K16" s="66">
        <f t="shared" si="3"/>
        <v>3</v>
      </c>
      <c r="L16" s="65">
        <f>VLOOKUP($A16,'Return Data'!$B$7:$R$1700,9,0)</f>
        <v>14.9796</v>
      </c>
      <c r="M16" s="66">
        <f t="shared" si="4"/>
        <v>5</v>
      </c>
      <c r="N16" s="65">
        <f>VLOOKUP($A16,'Return Data'!$B$7:$R$1700,10,0)</f>
        <v>10.4099</v>
      </c>
      <c r="O16" s="66">
        <f t="shared" si="5"/>
        <v>11</v>
      </c>
      <c r="P16" s="65">
        <f>VLOOKUP($A16,'Return Data'!$B$7:$R$1700,11,0)</f>
        <v>8.5053000000000001</v>
      </c>
      <c r="Q16" s="66">
        <f t="shared" si="6"/>
        <v>10</v>
      </c>
      <c r="R16" s="65">
        <f>VLOOKUP($A16,'Return Data'!$B$7:$R$1700,12,0)</f>
        <v>7.9958999999999998</v>
      </c>
      <c r="S16" s="66">
        <f t="shared" si="7"/>
        <v>12</v>
      </c>
      <c r="T16" s="65">
        <f>VLOOKUP($A16,'Return Data'!$B$7:$R$1700,13,0)</f>
        <v>8.3005999999999993</v>
      </c>
      <c r="U16" s="66">
        <f t="shared" si="8"/>
        <v>13</v>
      </c>
      <c r="V16" s="65">
        <f>VLOOKUP($A16,'Return Data'!$B$7:$R$1700,17,0)</f>
        <v>8.0373000000000001</v>
      </c>
      <c r="W16" s="66">
        <f t="shared" si="9"/>
        <v>9</v>
      </c>
      <c r="X16" s="65">
        <f>VLOOKUP($A16,'Return Data'!$B$7:$R$1700,14,0)</f>
        <v>7.2740999999999998</v>
      </c>
      <c r="Y16" s="66">
        <f t="shared" si="10"/>
        <v>11</v>
      </c>
      <c r="Z16" s="65">
        <f>VLOOKUP($A16,'Return Data'!$B$7:$R$1700,16,0)</f>
        <v>7.3463000000000003</v>
      </c>
      <c r="AA16" s="67">
        <f t="shared" si="11"/>
        <v>14</v>
      </c>
    </row>
    <row r="17" spans="1:27" x14ac:dyDescent="0.3">
      <c r="A17" s="63" t="s">
        <v>1069</v>
      </c>
      <c r="B17" s="64">
        <f>VLOOKUP($A17,'Return Data'!$B$7:$R$1700,3,0)</f>
        <v>44015</v>
      </c>
      <c r="C17" s="65">
        <f>VLOOKUP($A17,'Return Data'!$B$7:$R$1700,4,0)</f>
        <v>14.609400000000001</v>
      </c>
      <c r="D17" s="65">
        <f>VLOOKUP($A17,'Return Data'!$B$7:$R$1700,5,0)</f>
        <v>14.2464</v>
      </c>
      <c r="E17" s="66">
        <f t="shared" si="0"/>
        <v>20</v>
      </c>
      <c r="F17" s="65">
        <f>VLOOKUP($A17,'Return Data'!$B$7:$R$1700,6,0)</f>
        <v>14.2575</v>
      </c>
      <c r="G17" s="66">
        <f t="shared" si="1"/>
        <v>19</v>
      </c>
      <c r="H17" s="65">
        <f>VLOOKUP($A17,'Return Data'!$B$7:$R$1700,7,0)</f>
        <v>8.2935999999999996</v>
      </c>
      <c r="I17" s="66">
        <f t="shared" si="2"/>
        <v>23</v>
      </c>
      <c r="J17" s="65">
        <f>VLOOKUP($A17,'Return Data'!$B$7:$R$1700,8,0)</f>
        <v>11.7776</v>
      </c>
      <c r="K17" s="66">
        <f t="shared" si="3"/>
        <v>14</v>
      </c>
      <c r="L17" s="65">
        <f>VLOOKUP($A17,'Return Data'!$B$7:$R$1700,9,0)</f>
        <v>14.290100000000001</v>
      </c>
      <c r="M17" s="66">
        <f t="shared" si="4"/>
        <v>9</v>
      </c>
      <c r="N17" s="65">
        <f>VLOOKUP($A17,'Return Data'!$B$7:$R$1700,10,0)</f>
        <v>-28.900700000000001</v>
      </c>
      <c r="O17" s="66">
        <f t="shared" si="5"/>
        <v>26</v>
      </c>
      <c r="P17" s="65">
        <f>VLOOKUP($A17,'Return Data'!$B$7:$R$1700,11,0)</f>
        <v>-12.577</v>
      </c>
      <c r="Q17" s="66">
        <f t="shared" si="6"/>
        <v>25</v>
      </c>
      <c r="R17" s="65">
        <f>VLOOKUP($A17,'Return Data'!$B$7:$R$1700,12,0)</f>
        <v>-6.5278</v>
      </c>
      <c r="S17" s="66">
        <f t="shared" si="7"/>
        <v>24</v>
      </c>
      <c r="T17" s="65">
        <f>VLOOKUP($A17,'Return Data'!$B$7:$R$1700,13,0)</f>
        <v>-2.9716999999999998</v>
      </c>
      <c r="U17" s="66">
        <f t="shared" si="8"/>
        <v>24</v>
      </c>
      <c r="V17" s="65">
        <f>VLOOKUP($A17,'Return Data'!$B$7:$R$1700,17,0)</f>
        <v>-2.7852000000000001</v>
      </c>
      <c r="W17" s="66">
        <f t="shared" si="9"/>
        <v>24</v>
      </c>
      <c r="X17" s="65">
        <f>VLOOKUP($A17,'Return Data'!$B$7:$R$1700,14,0)</f>
        <v>1.8499999999999999E-2</v>
      </c>
      <c r="Y17" s="66">
        <f t="shared" si="10"/>
        <v>24</v>
      </c>
      <c r="Z17" s="65">
        <f>VLOOKUP($A17,'Return Data'!$B$7:$R$1700,16,0)</f>
        <v>2.8014000000000001</v>
      </c>
      <c r="AA17" s="67">
        <f t="shared" si="11"/>
        <v>25</v>
      </c>
    </row>
    <row r="18" spans="1:27" x14ac:dyDescent="0.3">
      <c r="A18" s="63" t="s">
        <v>1071</v>
      </c>
      <c r="B18" s="64">
        <f>VLOOKUP($A18,'Return Data'!$B$7:$R$1700,3,0)</f>
        <v>44015</v>
      </c>
      <c r="C18" s="65">
        <f>VLOOKUP($A18,'Return Data'!$B$7:$R$1700,4,0)</f>
        <v>399.82220000000001</v>
      </c>
      <c r="D18" s="65">
        <f>VLOOKUP($A18,'Return Data'!$B$7:$R$1700,5,0)</f>
        <v>30.2788</v>
      </c>
      <c r="E18" s="66">
        <f t="shared" si="0"/>
        <v>4</v>
      </c>
      <c r="F18" s="65">
        <f>VLOOKUP($A18,'Return Data'!$B$7:$R$1700,6,0)</f>
        <v>26.058299999999999</v>
      </c>
      <c r="G18" s="66">
        <f t="shared" si="1"/>
        <v>2</v>
      </c>
      <c r="H18" s="65">
        <f>VLOOKUP($A18,'Return Data'!$B$7:$R$1700,7,0)</f>
        <v>18.8752</v>
      </c>
      <c r="I18" s="66">
        <f t="shared" si="2"/>
        <v>1</v>
      </c>
      <c r="J18" s="65">
        <f>VLOOKUP($A18,'Return Data'!$B$7:$R$1700,8,0)</f>
        <v>18.921299999999999</v>
      </c>
      <c r="K18" s="66">
        <f t="shared" si="3"/>
        <v>1</v>
      </c>
      <c r="L18" s="65">
        <f>VLOOKUP($A18,'Return Data'!$B$7:$R$1700,9,0)</f>
        <v>16.598199999999999</v>
      </c>
      <c r="M18" s="66">
        <f t="shared" si="4"/>
        <v>2</v>
      </c>
      <c r="N18" s="65">
        <f>VLOOKUP($A18,'Return Data'!$B$7:$R$1700,10,0)</f>
        <v>12.807399999999999</v>
      </c>
      <c r="O18" s="66">
        <f t="shared" si="5"/>
        <v>1</v>
      </c>
      <c r="P18" s="65">
        <f>VLOOKUP($A18,'Return Data'!$B$7:$R$1700,11,0)</f>
        <v>9.2794000000000008</v>
      </c>
      <c r="Q18" s="66">
        <f t="shared" si="6"/>
        <v>3</v>
      </c>
      <c r="R18" s="65">
        <f>VLOOKUP($A18,'Return Data'!$B$7:$R$1700,12,0)</f>
        <v>9.0096000000000007</v>
      </c>
      <c r="S18" s="66">
        <f t="shared" si="7"/>
        <v>2</v>
      </c>
      <c r="T18" s="65">
        <f>VLOOKUP($A18,'Return Data'!$B$7:$R$1700,13,0)</f>
        <v>9.2004999999999999</v>
      </c>
      <c r="U18" s="66">
        <f t="shared" si="8"/>
        <v>3</v>
      </c>
      <c r="V18" s="65">
        <f>VLOOKUP($A18,'Return Data'!$B$7:$R$1700,17,0)</f>
        <v>8.7861999999999991</v>
      </c>
      <c r="W18" s="66">
        <f t="shared" si="9"/>
        <v>1</v>
      </c>
      <c r="X18" s="65">
        <f>VLOOKUP($A18,'Return Data'!$B$7:$R$1700,14,0)</f>
        <v>8.0198</v>
      </c>
      <c r="Y18" s="66">
        <f t="shared" si="10"/>
        <v>1</v>
      </c>
      <c r="Z18" s="65">
        <f>VLOOKUP($A18,'Return Data'!$B$7:$R$1700,16,0)</f>
        <v>8.1072000000000006</v>
      </c>
      <c r="AA18" s="67">
        <f t="shared" si="11"/>
        <v>3</v>
      </c>
    </row>
    <row r="19" spans="1:27" x14ac:dyDescent="0.3">
      <c r="A19" s="63" t="s">
        <v>1074</v>
      </c>
      <c r="B19" s="64">
        <f>VLOOKUP($A19,'Return Data'!$B$7:$R$1700,3,0)</f>
        <v>44015</v>
      </c>
      <c r="C19" s="65">
        <f>VLOOKUP($A19,'Return Data'!$B$7:$R$1700,4,0)</f>
        <v>29.355399999999999</v>
      </c>
      <c r="D19" s="65">
        <f>VLOOKUP($A19,'Return Data'!$B$7:$R$1700,5,0)</f>
        <v>16.171099999999999</v>
      </c>
      <c r="E19" s="66">
        <f t="shared" si="0"/>
        <v>17</v>
      </c>
      <c r="F19" s="65">
        <f>VLOOKUP($A19,'Return Data'!$B$7:$R$1700,6,0)</f>
        <v>16.3933</v>
      </c>
      <c r="G19" s="66">
        <f t="shared" si="1"/>
        <v>18</v>
      </c>
      <c r="H19" s="65">
        <f>VLOOKUP($A19,'Return Data'!$B$7:$R$1700,7,0)</f>
        <v>11.000500000000001</v>
      </c>
      <c r="I19" s="66">
        <f t="shared" si="2"/>
        <v>14</v>
      </c>
      <c r="J19" s="65">
        <f>VLOOKUP($A19,'Return Data'!$B$7:$R$1700,8,0)</f>
        <v>13.1661</v>
      </c>
      <c r="K19" s="66">
        <f t="shared" si="3"/>
        <v>6</v>
      </c>
      <c r="L19" s="65">
        <f>VLOOKUP($A19,'Return Data'!$B$7:$R$1700,9,0)</f>
        <v>14.859500000000001</v>
      </c>
      <c r="M19" s="66">
        <f t="shared" si="4"/>
        <v>6</v>
      </c>
      <c r="N19" s="65">
        <f>VLOOKUP($A19,'Return Data'!$B$7:$R$1700,10,0)</f>
        <v>10.934100000000001</v>
      </c>
      <c r="O19" s="66">
        <f t="shared" si="5"/>
        <v>8</v>
      </c>
      <c r="P19" s="65">
        <f>VLOOKUP($A19,'Return Data'!$B$7:$R$1700,11,0)</f>
        <v>8.9314999999999998</v>
      </c>
      <c r="Q19" s="66">
        <f t="shared" si="6"/>
        <v>9</v>
      </c>
      <c r="R19" s="65">
        <f>VLOOKUP($A19,'Return Data'!$B$7:$R$1700,12,0)</f>
        <v>8.3376000000000001</v>
      </c>
      <c r="S19" s="66">
        <f t="shared" si="7"/>
        <v>9</v>
      </c>
      <c r="T19" s="65">
        <f>VLOOKUP($A19,'Return Data'!$B$7:$R$1700,13,0)</f>
        <v>8.6798000000000002</v>
      </c>
      <c r="U19" s="66">
        <f t="shared" si="8"/>
        <v>10</v>
      </c>
      <c r="V19" s="65">
        <f>VLOOKUP($A19,'Return Data'!$B$7:$R$1700,17,0)</f>
        <v>8.4819999999999993</v>
      </c>
      <c r="W19" s="66">
        <f t="shared" si="9"/>
        <v>6</v>
      </c>
      <c r="X19" s="65">
        <f>VLOOKUP($A19,'Return Data'!$B$7:$R$1700,14,0)</f>
        <v>7.7560000000000002</v>
      </c>
      <c r="Y19" s="66">
        <f t="shared" si="10"/>
        <v>6</v>
      </c>
      <c r="Z19" s="65">
        <f>VLOOKUP($A19,'Return Data'!$B$7:$R$1700,16,0)</f>
        <v>7.7270000000000003</v>
      </c>
      <c r="AA19" s="67">
        <f t="shared" si="11"/>
        <v>11</v>
      </c>
    </row>
    <row r="20" spans="1:27" x14ac:dyDescent="0.3">
      <c r="A20" s="63" t="s">
        <v>1075</v>
      </c>
      <c r="B20" s="64">
        <f>VLOOKUP($A20,'Return Data'!$B$7:$R$1700,3,0)</f>
        <v>44015</v>
      </c>
      <c r="C20" s="65">
        <f>VLOOKUP($A20,'Return Data'!$B$7:$R$1700,4,0)</f>
        <v>2873.6253000000002</v>
      </c>
      <c r="D20" s="65">
        <f>VLOOKUP($A20,'Return Data'!$B$7:$R$1700,5,0)</f>
        <v>32.686700000000002</v>
      </c>
      <c r="E20" s="66">
        <f t="shared" si="0"/>
        <v>2</v>
      </c>
      <c r="F20" s="65">
        <f>VLOOKUP($A20,'Return Data'!$B$7:$R$1700,6,0)</f>
        <v>23.732399999999998</v>
      </c>
      <c r="G20" s="66">
        <f t="shared" si="1"/>
        <v>5</v>
      </c>
      <c r="H20" s="65">
        <f>VLOOKUP($A20,'Return Data'!$B$7:$R$1700,7,0)</f>
        <v>11.7439</v>
      </c>
      <c r="I20" s="66">
        <f t="shared" si="2"/>
        <v>11</v>
      </c>
      <c r="J20" s="65">
        <f>VLOOKUP($A20,'Return Data'!$B$7:$R$1700,8,0)</f>
        <v>11.6572</v>
      </c>
      <c r="K20" s="66">
        <f t="shared" si="3"/>
        <v>15</v>
      </c>
      <c r="L20" s="65">
        <f>VLOOKUP($A20,'Return Data'!$B$7:$R$1700,9,0)</f>
        <v>12.9564</v>
      </c>
      <c r="M20" s="66">
        <f t="shared" si="4"/>
        <v>14</v>
      </c>
      <c r="N20" s="65">
        <f>VLOOKUP($A20,'Return Data'!$B$7:$R$1700,10,0)</f>
        <v>11.9236</v>
      </c>
      <c r="O20" s="66">
        <f t="shared" si="5"/>
        <v>3</v>
      </c>
      <c r="P20" s="65">
        <f>VLOOKUP($A20,'Return Data'!$B$7:$R$1700,11,0)</f>
        <v>8.9601000000000006</v>
      </c>
      <c r="Q20" s="66">
        <f t="shared" si="6"/>
        <v>8</v>
      </c>
      <c r="R20" s="65">
        <f>VLOOKUP($A20,'Return Data'!$B$7:$R$1700,12,0)</f>
        <v>8.5533999999999999</v>
      </c>
      <c r="S20" s="66">
        <f t="shared" si="7"/>
        <v>5</v>
      </c>
      <c r="T20" s="65">
        <f>VLOOKUP($A20,'Return Data'!$B$7:$R$1700,13,0)</f>
        <v>8.9577000000000009</v>
      </c>
      <c r="U20" s="66">
        <f t="shared" si="8"/>
        <v>4</v>
      </c>
      <c r="V20" s="65">
        <f>VLOOKUP($A20,'Return Data'!$B$7:$R$1700,17,0)</f>
        <v>8.7322000000000006</v>
      </c>
      <c r="W20" s="66">
        <f t="shared" si="9"/>
        <v>2</v>
      </c>
      <c r="X20" s="65">
        <f>VLOOKUP($A20,'Return Data'!$B$7:$R$1700,14,0)</f>
        <v>7.8529999999999998</v>
      </c>
      <c r="Y20" s="66">
        <f t="shared" si="10"/>
        <v>4</v>
      </c>
      <c r="Z20" s="65">
        <f>VLOOKUP($A20,'Return Data'!$B$7:$R$1700,16,0)</f>
        <v>8.1527999999999992</v>
      </c>
      <c r="AA20" s="67">
        <f t="shared" si="11"/>
        <v>2</v>
      </c>
    </row>
    <row r="21" spans="1:27" x14ac:dyDescent="0.3">
      <c r="A21" s="63" t="s">
        <v>1077</v>
      </c>
      <c r="B21" s="64">
        <f>VLOOKUP($A21,'Return Data'!$B$7:$R$1700,3,0)</f>
        <v>44015</v>
      </c>
      <c r="C21" s="65">
        <f>VLOOKUP($A21,'Return Data'!$B$7:$R$1700,4,0)</f>
        <v>23.7362</v>
      </c>
      <c r="D21" s="65">
        <f>VLOOKUP($A21,'Return Data'!$B$7:$R$1700,5,0)</f>
        <v>15.383800000000001</v>
      </c>
      <c r="E21" s="66">
        <f t="shared" si="0"/>
        <v>18</v>
      </c>
      <c r="F21" s="65">
        <f>VLOOKUP($A21,'Return Data'!$B$7:$R$1700,6,0)</f>
        <v>17.658300000000001</v>
      </c>
      <c r="G21" s="66">
        <f t="shared" si="1"/>
        <v>15</v>
      </c>
      <c r="H21" s="65">
        <f>VLOOKUP($A21,'Return Data'!$B$7:$R$1700,7,0)</f>
        <v>10.7644</v>
      </c>
      <c r="I21" s="66">
        <f t="shared" si="2"/>
        <v>16</v>
      </c>
      <c r="J21" s="65">
        <f>VLOOKUP($A21,'Return Data'!$B$7:$R$1700,8,0)</f>
        <v>10.9971</v>
      </c>
      <c r="K21" s="66">
        <f t="shared" si="3"/>
        <v>18</v>
      </c>
      <c r="L21" s="65">
        <f>VLOOKUP($A21,'Return Data'!$B$7:$R$1700,9,0)</f>
        <v>11.9726</v>
      </c>
      <c r="M21" s="66">
        <f t="shared" si="4"/>
        <v>17</v>
      </c>
      <c r="N21" s="65">
        <f>VLOOKUP($A21,'Return Data'!$B$7:$R$1700,10,0)</f>
        <v>9.0051000000000005</v>
      </c>
      <c r="O21" s="66">
        <f t="shared" si="5"/>
        <v>17</v>
      </c>
      <c r="P21" s="65">
        <f>VLOOKUP($A21,'Return Data'!$B$7:$R$1700,11,0)</f>
        <v>7.1961000000000004</v>
      </c>
      <c r="Q21" s="66">
        <f t="shared" si="6"/>
        <v>19</v>
      </c>
      <c r="R21" s="65">
        <f>VLOOKUP($A21,'Return Data'!$B$7:$R$1700,12,0)</f>
        <v>0.8921</v>
      </c>
      <c r="S21" s="66">
        <f t="shared" si="7"/>
        <v>22</v>
      </c>
      <c r="T21" s="65">
        <f>VLOOKUP($A21,'Return Data'!$B$7:$R$1700,13,0)</f>
        <v>-1.3633999999999999</v>
      </c>
      <c r="U21" s="66">
        <f t="shared" si="8"/>
        <v>23</v>
      </c>
      <c r="V21" s="65">
        <f>VLOOKUP($A21,'Return Data'!$B$7:$R$1700,17,0)</f>
        <v>-2.7433999999999998</v>
      </c>
      <c r="W21" s="66">
        <f t="shared" si="9"/>
        <v>23</v>
      </c>
      <c r="X21" s="65">
        <f>VLOOKUP($A21,'Return Data'!$B$7:$R$1700,14,0)</f>
        <v>0.18690000000000001</v>
      </c>
      <c r="Y21" s="66">
        <f t="shared" si="10"/>
        <v>23</v>
      </c>
      <c r="Z21" s="65">
        <f>VLOOKUP($A21,'Return Data'!$B$7:$R$1700,16,0)</f>
        <v>6.4762000000000004</v>
      </c>
      <c r="AA21" s="67">
        <f t="shared" si="11"/>
        <v>21</v>
      </c>
    </row>
    <row r="22" spans="1:27" x14ac:dyDescent="0.3">
      <c r="A22" s="63" t="s">
        <v>1079</v>
      </c>
      <c r="B22" s="64">
        <f>VLOOKUP($A22,'Return Data'!$B$7:$R$1700,3,0)</f>
        <v>44015</v>
      </c>
      <c r="C22" s="65">
        <f>VLOOKUP($A22,'Return Data'!$B$7:$R$1700,4,0)</f>
        <v>2538.9178000000002</v>
      </c>
      <c r="D22" s="65">
        <f>VLOOKUP($A22,'Return Data'!$B$7:$R$1700,5,0)</f>
        <v>24.385400000000001</v>
      </c>
      <c r="E22" s="66">
        <f t="shared" si="0"/>
        <v>10</v>
      </c>
      <c r="F22" s="65">
        <f>VLOOKUP($A22,'Return Data'!$B$7:$R$1700,6,0)</f>
        <v>21.686299999999999</v>
      </c>
      <c r="G22" s="66">
        <f t="shared" si="1"/>
        <v>8</v>
      </c>
      <c r="H22" s="65">
        <f>VLOOKUP($A22,'Return Data'!$B$7:$R$1700,7,0)</f>
        <v>12.1424</v>
      </c>
      <c r="I22" s="66">
        <f t="shared" si="2"/>
        <v>9</v>
      </c>
      <c r="J22" s="65">
        <f>VLOOKUP($A22,'Return Data'!$B$7:$R$1700,8,0)</f>
        <v>15.2705</v>
      </c>
      <c r="K22" s="66">
        <f t="shared" si="3"/>
        <v>2</v>
      </c>
      <c r="L22" s="65">
        <f>VLOOKUP($A22,'Return Data'!$B$7:$R$1700,9,0)</f>
        <v>17.398499999999999</v>
      </c>
      <c r="M22" s="66">
        <f t="shared" si="4"/>
        <v>1</v>
      </c>
      <c r="N22" s="65">
        <f>VLOOKUP($A22,'Return Data'!$B$7:$R$1700,10,0)</f>
        <v>11.7187</v>
      </c>
      <c r="O22" s="66">
        <f t="shared" si="5"/>
        <v>4</v>
      </c>
      <c r="P22" s="65">
        <f>VLOOKUP($A22,'Return Data'!$B$7:$R$1700,11,0)</f>
        <v>9.3999000000000006</v>
      </c>
      <c r="Q22" s="66">
        <f t="shared" si="6"/>
        <v>1</v>
      </c>
      <c r="R22" s="65">
        <f>VLOOKUP($A22,'Return Data'!$B$7:$R$1700,12,0)</f>
        <v>9.1007999999999996</v>
      </c>
      <c r="S22" s="66">
        <f t="shared" si="7"/>
        <v>1</v>
      </c>
      <c r="T22" s="65">
        <f>VLOOKUP($A22,'Return Data'!$B$7:$R$1700,13,0)</f>
        <v>9.4062000000000001</v>
      </c>
      <c r="U22" s="66">
        <f t="shared" si="8"/>
        <v>2</v>
      </c>
      <c r="V22" s="65">
        <f>VLOOKUP($A22,'Return Data'!$B$7:$R$1700,17,0)</f>
        <v>8.5444999999999993</v>
      </c>
      <c r="W22" s="66">
        <f t="shared" si="9"/>
        <v>4</v>
      </c>
      <c r="X22" s="65">
        <f>VLOOKUP($A22,'Return Data'!$B$7:$R$1700,14,0)</f>
        <v>7.9226999999999999</v>
      </c>
      <c r="Y22" s="66">
        <f t="shared" si="10"/>
        <v>3</v>
      </c>
      <c r="Z22" s="65">
        <f>VLOOKUP($A22,'Return Data'!$B$7:$R$1700,16,0)</f>
        <v>7.8467000000000002</v>
      </c>
      <c r="AA22" s="67">
        <f t="shared" si="11"/>
        <v>10</v>
      </c>
    </row>
    <row r="23" spans="1:27" x14ac:dyDescent="0.3">
      <c r="A23" s="63" t="s">
        <v>1082</v>
      </c>
      <c r="B23" s="64">
        <f>VLOOKUP($A23,'Return Data'!$B$7:$R$1700,3,0)</f>
        <v>44015</v>
      </c>
      <c r="C23" s="65">
        <f>VLOOKUP($A23,'Return Data'!$B$7:$R$1700,4,0)</f>
        <v>21.024799999999999</v>
      </c>
      <c r="D23" s="65">
        <f>VLOOKUP($A23,'Return Data'!$B$7:$R$1700,5,0)</f>
        <v>29.1889</v>
      </c>
      <c r="E23" s="66">
        <f t="shared" si="0"/>
        <v>5</v>
      </c>
      <c r="F23" s="65">
        <f>VLOOKUP($A23,'Return Data'!$B$7:$R$1700,6,0)</f>
        <v>21.6813</v>
      </c>
      <c r="G23" s="66">
        <f t="shared" si="1"/>
        <v>9</v>
      </c>
      <c r="H23" s="65">
        <f>VLOOKUP($A23,'Return Data'!$B$7:$R$1700,7,0)</f>
        <v>11.6326</v>
      </c>
      <c r="I23" s="66">
        <f t="shared" si="2"/>
        <v>12</v>
      </c>
      <c r="J23" s="65">
        <f>VLOOKUP($A23,'Return Data'!$B$7:$R$1700,8,0)</f>
        <v>12.2593</v>
      </c>
      <c r="K23" s="66">
        <f t="shared" si="3"/>
        <v>10</v>
      </c>
      <c r="L23" s="65">
        <f>VLOOKUP($A23,'Return Data'!$B$7:$R$1700,9,0)</f>
        <v>13.877000000000001</v>
      </c>
      <c r="M23" s="66">
        <f t="shared" si="4"/>
        <v>11</v>
      </c>
      <c r="N23" s="65">
        <f>VLOOKUP($A23,'Return Data'!$B$7:$R$1700,10,0)</f>
        <v>0.77029999999999998</v>
      </c>
      <c r="O23" s="66">
        <f t="shared" si="5"/>
        <v>22</v>
      </c>
      <c r="P23" s="65">
        <f>VLOOKUP($A23,'Return Data'!$B$7:$R$1700,11,0)</f>
        <v>3.9003999999999999</v>
      </c>
      <c r="Q23" s="66">
        <f t="shared" si="6"/>
        <v>21</v>
      </c>
      <c r="R23" s="65">
        <f>VLOOKUP($A23,'Return Data'!$B$7:$R$1700,12,0)</f>
        <v>5.1372</v>
      </c>
      <c r="S23" s="66">
        <f t="shared" si="7"/>
        <v>20</v>
      </c>
      <c r="T23" s="65">
        <f>VLOOKUP($A23,'Return Data'!$B$7:$R$1700,13,0)</f>
        <v>5.6441999999999997</v>
      </c>
      <c r="U23" s="66">
        <f t="shared" si="8"/>
        <v>19</v>
      </c>
      <c r="V23" s="65">
        <f>VLOOKUP($A23,'Return Data'!$B$7:$R$1700,17,0)</f>
        <v>5.5119999999999996</v>
      </c>
      <c r="W23" s="66">
        <f t="shared" si="9"/>
        <v>16</v>
      </c>
      <c r="X23" s="65">
        <f>VLOOKUP($A23,'Return Data'!$B$7:$R$1700,14,0)</f>
        <v>5.7065999999999999</v>
      </c>
      <c r="Y23" s="66">
        <f t="shared" si="10"/>
        <v>17</v>
      </c>
      <c r="Z23" s="65">
        <f>VLOOKUP($A23,'Return Data'!$B$7:$R$1700,16,0)</f>
        <v>8.0602</v>
      </c>
      <c r="AA23" s="67">
        <f t="shared" si="11"/>
        <v>5</v>
      </c>
    </row>
    <row r="24" spans="1:27" x14ac:dyDescent="0.3">
      <c r="A24" s="63" t="s">
        <v>1083</v>
      </c>
      <c r="B24" s="64">
        <f>VLOOKUP($A24,'Return Data'!$B$7:$R$1700,3,0)</f>
        <v>44015</v>
      </c>
      <c r="C24" s="65">
        <f>VLOOKUP($A24,'Return Data'!$B$7:$R$1700,4,0)</f>
        <v>30.0365</v>
      </c>
      <c r="D24" s="65">
        <f>VLOOKUP($A24,'Return Data'!$B$7:$R$1700,5,0)</f>
        <v>12.642300000000001</v>
      </c>
      <c r="E24" s="66">
        <f t="shared" si="0"/>
        <v>23</v>
      </c>
      <c r="F24" s="65">
        <f>VLOOKUP($A24,'Return Data'!$B$7:$R$1700,6,0)</f>
        <v>21.343699999999998</v>
      </c>
      <c r="G24" s="66">
        <f t="shared" si="1"/>
        <v>12</v>
      </c>
      <c r="H24" s="65">
        <f>VLOOKUP($A24,'Return Data'!$B$7:$R$1700,7,0)</f>
        <v>13.5236</v>
      </c>
      <c r="I24" s="66">
        <f t="shared" si="2"/>
        <v>5</v>
      </c>
      <c r="J24" s="65">
        <f>VLOOKUP($A24,'Return Data'!$B$7:$R$1700,8,0)</f>
        <v>11.8584</v>
      </c>
      <c r="K24" s="66">
        <f t="shared" si="3"/>
        <v>12</v>
      </c>
      <c r="L24" s="65">
        <f>VLOOKUP($A24,'Return Data'!$B$7:$R$1700,9,0)</f>
        <v>12.3985</v>
      </c>
      <c r="M24" s="66">
        <f t="shared" si="4"/>
        <v>15</v>
      </c>
      <c r="N24" s="65">
        <f>VLOOKUP($A24,'Return Data'!$B$7:$R$1700,10,0)</f>
        <v>9.8745999999999992</v>
      </c>
      <c r="O24" s="66">
        <f t="shared" si="5"/>
        <v>14</v>
      </c>
      <c r="P24" s="65">
        <f>VLOOKUP($A24,'Return Data'!$B$7:$R$1700,11,0)</f>
        <v>7.2789999999999999</v>
      </c>
      <c r="Q24" s="66">
        <f t="shared" si="6"/>
        <v>17</v>
      </c>
      <c r="R24" s="65">
        <f>VLOOKUP($A24,'Return Data'!$B$7:$R$1700,12,0)</f>
        <v>7.2112999999999996</v>
      </c>
      <c r="S24" s="66">
        <f t="shared" si="7"/>
        <v>17</v>
      </c>
      <c r="T24" s="65">
        <f>VLOOKUP($A24,'Return Data'!$B$7:$R$1700,13,0)</f>
        <v>7.6494999999999997</v>
      </c>
      <c r="U24" s="66">
        <f t="shared" si="8"/>
        <v>16</v>
      </c>
      <c r="V24" s="65">
        <f>VLOOKUP($A24,'Return Data'!$B$7:$R$1700,17,0)</f>
        <v>5.5415999999999999</v>
      </c>
      <c r="W24" s="66">
        <f t="shared" si="9"/>
        <v>15</v>
      </c>
      <c r="X24" s="65">
        <f>VLOOKUP($A24,'Return Data'!$B$7:$R$1700,14,0)</f>
        <v>5.8387000000000002</v>
      </c>
      <c r="Y24" s="66">
        <f t="shared" si="10"/>
        <v>15</v>
      </c>
      <c r="Z24" s="65">
        <f>VLOOKUP($A24,'Return Data'!$B$7:$R$1700,16,0)</f>
        <v>6.6458000000000004</v>
      </c>
      <c r="AA24" s="67">
        <f t="shared" si="11"/>
        <v>19</v>
      </c>
    </row>
    <row r="25" spans="1:27" x14ac:dyDescent="0.3">
      <c r="A25" s="63" t="s">
        <v>1086</v>
      </c>
      <c r="B25" s="64">
        <f>VLOOKUP($A25,'Return Data'!$B$7:$R$1700,3,0)</f>
        <v>44015</v>
      </c>
      <c r="C25" s="65">
        <f>VLOOKUP($A25,'Return Data'!$B$7:$R$1700,4,0)</f>
        <v>1258.9129</v>
      </c>
      <c r="D25" s="65">
        <f>VLOOKUP($A25,'Return Data'!$B$7:$R$1700,5,0)</f>
        <v>16.844200000000001</v>
      </c>
      <c r="E25" s="66">
        <f t="shared" si="0"/>
        <v>15</v>
      </c>
      <c r="F25" s="65">
        <f>VLOOKUP($A25,'Return Data'!$B$7:$R$1700,6,0)</f>
        <v>17.021599999999999</v>
      </c>
      <c r="G25" s="66">
        <f t="shared" si="1"/>
        <v>16</v>
      </c>
      <c r="H25" s="65">
        <f>VLOOKUP($A25,'Return Data'!$B$7:$R$1700,7,0)</f>
        <v>11.480499999999999</v>
      </c>
      <c r="I25" s="66">
        <f t="shared" si="2"/>
        <v>13</v>
      </c>
      <c r="J25" s="65">
        <f>VLOOKUP($A25,'Return Data'!$B$7:$R$1700,8,0)</f>
        <v>11.813599999999999</v>
      </c>
      <c r="K25" s="66">
        <f t="shared" si="3"/>
        <v>13</v>
      </c>
      <c r="L25" s="65">
        <f>VLOOKUP($A25,'Return Data'!$B$7:$R$1700,9,0)</f>
        <v>11.716799999999999</v>
      </c>
      <c r="M25" s="66">
        <f t="shared" si="4"/>
        <v>19</v>
      </c>
      <c r="N25" s="65">
        <f>VLOOKUP($A25,'Return Data'!$B$7:$R$1700,10,0)</f>
        <v>9.0690000000000008</v>
      </c>
      <c r="O25" s="66">
        <f t="shared" si="5"/>
        <v>16</v>
      </c>
      <c r="P25" s="65">
        <f>VLOOKUP($A25,'Return Data'!$B$7:$R$1700,11,0)</f>
        <v>7.7866</v>
      </c>
      <c r="Q25" s="66">
        <f t="shared" si="6"/>
        <v>16</v>
      </c>
      <c r="R25" s="65">
        <f>VLOOKUP($A25,'Return Data'!$B$7:$R$1700,12,0)</f>
        <v>7.5109000000000004</v>
      </c>
      <c r="S25" s="66">
        <f t="shared" si="7"/>
        <v>16</v>
      </c>
      <c r="T25" s="65">
        <f>VLOOKUP($A25,'Return Data'!$B$7:$R$1700,13,0)</f>
        <v>7.7759999999999998</v>
      </c>
      <c r="U25" s="66">
        <f t="shared" si="8"/>
        <v>15</v>
      </c>
      <c r="V25" s="65">
        <f>VLOOKUP($A25,'Return Data'!$B$7:$R$1700,17,0)</f>
        <v>7.7503000000000002</v>
      </c>
      <c r="W25" s="66">
        <f t="shared" si="9"/>
        <v>12</v>
      </c>
      <c r="X25" s="65">
        <f>VLOOKUP($A25,'Return Data'!$B$7:$R$1700,14,0)</f>
        <v>7.0697999999999999</v>
      </c>
      <c r="Y25" s="66">
        <f t="shared" si="10"/>
        <v>13</v>
      </c>
      <c r="Z25" s="65">
        <f>VLOOKUP($A25,'Return Data'!$B$7:$R$1700,16,0)</f>
        <v>7.0476999999999999</v>
      </c>
      <c r="AA25" s="67">
        <f t="shared" si="11"/>
        <v>17</v>
      </c>
    </row>
    <row r="26" spans="1:27" x14ac:dyDescent="0.3">
      <c r="A26" s="63" t="s">
        <v>1088</v>
      </c>
      <c r="B26" s="64">
        <f>VLOOKUP($A26,'Return Data'!$B$7:$R$1700,3,0)</f>
        <v>44015</v>
      </c>
      <c r="C26" s="65">
        <f>VLOOKUP($A26,'Return Data'!$B$7:$R$1700,4,0)</f>
        <v>1722.8140000000001</v>
      </c>
      <c r="D26" s="65">
        <f>VLOOKUP($A26,'Return Data'!$B$7:$R$1700,5,0)</f>
        <v>26.864899999999999</v>
      </c>
      <c r="E26" s="66">
        <f t="shared" si="0"/>
        <v>8</v>
      </c>
      <c r="F26" s="65">
        <f>VLOOKUP($A26,'Return Data'!$B$7:$R$1700,6,0)</f>
        <v>19.914400000000001</v>
      </c>
      <c r="G26" s="66">
        <f t="shared" si="1"/>
        <v>13</v>
      </c>
      <c r="H26" s="65">
        <f>VLOOKUP($A26,'Return Data'!$B$7:$R$1700,7,0)</f>
        <v>13.487500000000001</v>
      </c>
      <c r="I26" s="66">
        <f t="shared" si="2"/>
        <v>6</v>
      </c>
      <c r="J26" s="65">
        <f>VLOOKUP($A26,'Return Data'!$B$7:$R$1700,8,0)</f>
        <v>11.204599999999999</v>
      </c>
      <c r="K26" s="66">
        <f t="shared" si="3"/>
        <v>17</v>
      </c>
      <c r="L26" s="65">
        <f>VLOOKUP($A26,'Return Data'!$B$7:$R$1700,9,0)</f>
        <v>11.0107</v>
      </c>
      <c r="M26" s="66">
        <f t="shared" si="4"/>
        <v>23</v>
      </c>
      <c r="N26" s="65">
        <f>VLOOKUP($A26,'Return Data'!$B$7:$R$1700,10,0)</f>
        <v>8.6310000000000002</v>
      </c>
      <c r="O26" s="66">
        <f t="shared" si="5"/>
        <v>19</v>
      </c>
      <c r="P26" s="65">
        <f>VLOOKUP($A26,'Return Data'!$B$7:$R$1700,11,0)</f>
        <v>7.2759</v>
      </c>
      <c r="Q26" s="66">
        <f t="shared" si="6"/>
        <v>18</v>
      </c>
      <c r="R26" s="65">
        <f>VLOOKUP($A26,'Return Data'!$B$7:$R$1700,12,0)</f>
        <v>6.3305999999999996</v>
      </c>
      <c r="S26" s="66">
        <f t="shared" si="7"/>
        <v>18</v>
      </c>
      <c r="T26" s="65">
        <f>VLOOKUP($A26,'Return Data'!$B$7:$R$1700,13,0)</f>
        <v>6.8045</v>
      </c>
      <c r="U26" s="66">
        <f t="shared" si="8"/>
        <v>17</v>
      </c>
      <c r="V26" s="65">
        <f>VLOOKUP($A26,'Return Data'!$B$7:$R$1700,17,0)</f>
        <v>6.5286</v>
      </c>
      <c r="W26" s="66">
        <f t="shared" si="9"/>
        <v>14</v>
      </c>
      <c r="X26" s="65">
        <f>VLOOKUP($A26,'Return Data'!$B$7:$R$1700,14,0)</f>
        <v>6.2481</v>
      </c>
      <c r="Y26" s="66">
        <f t="shared" si="10"/>
        <v>14</v>
      </c>
      <c r="Z26" s="65">
        <f>VLOOKUP($A26,'Return Data'!$B$7:$R$1700,16,0)</f>
        <v>4.5077999999999996</v>
      </c>
      <c r="AA26" s="67">
        <f t="shared" si="11"/>
        <v>24</v>
      </c>
    </row>
    <row r="27" spans="1:27" x14ac:dyDescent="0.3">
      <c r="A27" s="63" t="s">
        <v>1089</v>
      </c>
      <c r="B27" s="64">
        <f>VLOOKUP($A27,'Return Data'!$B$7:$R$1700,3,0)</f>
        <v>44015</v>
      </c>
      <c r="C27" s="65">
        <f>VLOOKUP($A27,'Return Data'!$B$7:$R$1700,4,0)</f>
        <v>2814.3220999999999</v>
      </c>
      <c r="D27" s="65">
        <f>VLOOKUP($A27,'Return Data'!$B$7:$R$1700,5,0)</f>
        <v>20.7135</v>
      </c>
      <c r="E27" s="66">
        <f t="shared" si="0"/>
        <v>11</v>
      </c>
      <c r="F27" s="65">
        <f>VLOOKUP($A27,'Return Data'!$B$7:$R$1700,6,0)</f>
        <v>21.570399999999999</v>
      </c>
      <c r="G27" s="66">
        <f t="shared" si="1"/>
        <v>10</v>
      </c>
      <c r="H27" s="65">
        <f>VLOOKUP($A27,'Return Data'!$B$7:$R$1700,7,0)</f>
        <v>15.789</v>
      </c>
      <c r="I27" s="66">
        <f t="shared" si="2"/>
        <v>2</v>
      </c>
      <c r="J27" s="65">
        <f>VLOOKUP($A27,'Return Data'!$B$7:$R$1700,8,0)</f>
        <v>14.1052</v>
      </c>
      <c r="K27" s="66">
        <f t="shared" si="3"/>
        <v>4</v>
      </c>
      <c r="L27" s="65">
        <f>VLOOKUP($A27,'Return Data'!$B$7:$R$1700,9,0)</f>
        <v>14.4405</v>
      </c>
      <c r="M27" s="66">
        <f t="shared" si="4"/>
        <v>7</v>
      </c>
      <c r="N27" s="65">
        <f>VLOOKUP($A27,'Return Data'!$B$7:$R$1700,10,0)</f>
        <v>8.8844999999999992</v>
      </c>
      <c r="O27" s="66">
        <f t="shared" si="5"/>
        <v>18</v>
      </c>
      <c r="P27" s="65">
        <f>VLOOKUP($A27,'Return Data'!$B$7:$R$1700,11,0)</f>
        <v>8.1859999999999999</v>
      </c>
      <c r="Q27" s="66">
        <f t="shared" si="6"/>
        <v>14</v>
      </c>
      <c r="R27" s="65">
        <f>VLOOKUP($A27,'Return Data'!$B$7:$R$1700,12,0)</f>
        <v>8.3236000000000008</v>
      </c>
      <c r="S27" s="66">
        <f t="shared" si="7"/>
        <v>10</v>
      </c>
      <c r="T27" s="65">
        <f>VLOOKUP($A27,'Return Data'!$B$7:$R$1700,13,0)</f>
        <v>8.8407</v>
      </c>
      <c r="U27" s="66">
        <f t="shared" si="8"/>
        <v>8</v>
      </c>
      <c r="V27" s="65">
        <f>VLOOKUP($A27,'Return Data'!$B$7:$R$1700,17,0)</f>
        <v>7.6287000000000003</v>
      </c>
      <c r="W27" s="66">
        <f t="shared" si="9"/>
        <v>13</v>
      </c>
      <c r="X27" s="65">
        <f>VLOOKUP($A27,'Return Data'!$B$7:$R$1700,14,0)</f>
        <v>7.2237</v>
      </c>
      <c r="Y27" s="66">
        <f t="shared" si="10"/>
        <v>12</v>
      </c>
      <c r="Z27" s="65">
        <f>VLOOKUP($A27,'Return Data'!$B$7:$R$1700,16,0)</f>
        <v>8.0914000000000001</v>
      </c>
      <c r="AA27" s="67">
        <f t="shared" si="11"/>
        <v>4</v>
      </c>
    </row>
    <row r="28" spans="1:27" x14ac:dyDescent="0.3">
      <c r="A28" s="63" t="s">
        <v>1091</v>
      </c>
      <c r="B28" s="64">
        <f>VLOOKUP($A28,'Return Data'!$B$7:$R$1700,3,0)</f>
        <v>44015</v>
      </c>
      <c r="C28" s="65">
        <f>VLOOKUP($A28,'Return Data'!$B$7:$R$1700,4,0)</f>
        <v>23.096</v>
      </c>
      <c r="D28" s="65">
        <f>VLOOKUP($A28,'Return Data'!$B$7:$R$1700,5,0)</f>
        <v>15.019600000000001</v>
      </c>
      <c r="E28" s="66">
        <f t="shared" si="0"/>
        <v>19</v>
      </c>
      <c r="F28" s="65">
        <f>VLOOKUP($A28,'Return Data'!$B$7:$R$1700,6,0)</f>
        <v>16.6693</v>
      </c>
      <c r="G28" s="66">
        <f t="shared" si="1"/>
        <v>17</v>
      </c>
      <c r="H28" s="65">
        <f>VLOOKUP($A28,'Return Data'!$B$7:$R$1700,7,0)</f>
        <v>9.6127000000000002</v>
      </c>
      <c r="I28" s="66">
        <f t="shared" si="2"/>
        <v>19</v>
      </c>
      <c r="J28" s="65">
        <f>VLOOKUP($A28,'Return Data'!$B$7:$R$1700,8,0)</f>
        <v>8.3119999999999994</v>
      </c>
      <c r="K28" s="66">
        <f t="shared" si="3"/>
        <v>24</v>
      </c>
      <c r="L28" s="65">
        <f>VLOOKUP($A28,'Return Data'!$B$7:$R$1700,9,0)</f>
        <v>7.7827000000000002</v>
      </c>
      <c r="M28" s="66">
        <f t="shared" si="4"/>
        <v>25</v>
      </c>
      <c r="N28" s="65">
        <f>VLOOKUP($A28,'Return Data'!$B$7:$R$1700,10,0)</f>
        <v>2.2704</v>
      </c>
      <c r="O28" s="66">
        <f t="shared" si="5"/>
        <v>21</v>
      </c>
      <c r="P28" s="65">
        <f>VLOOKUP($A28,'Return Data'!$B$7:$R$1700,11,0)</f>
        <v>4.0068000000000001</v>
      </c>
      <c r="Q28" s="66">
        <f t="shared" si="6"/>
        <v>20</v>
      </c>
      <c r="R28" s="65">
        <f>VLOOKUP($A28,'Return Data'!$B$7:$R$1700,12,0)</f>
        <v>5.2175000000000002</v>
      </c>
      <c r="S28" s="66">
        <f t="shared" si="7"/>
        <v>19</v>
      </c>
      <c r="T28" s="65">
        <f>VLOOKUP($A28,'Return Data'!$B$7:$R$1700,13,0)</f>
        <v>6.7404000000000002</v>
      </c>
      <c r="U28" s="66">
        <f t="shared" si="8"/>
        <v>18</v>
      </c>
      <c r="V28" s="65">
        <f>VLOOKUP($A28,'Return Data'!$B$7:$R$1700,17,0)</f>
        <v>-2.0369000000000002</v>
      </c>
      <c r="W28" s="66">
        <f t="shared" si="9"/>
        <v>22</v>
      </c>
      <c r="X28" s="65">
        <f>VLOOKUP($A28,'Return Data'!$B$7:$R$1700,14,0)</f>
        <v>0.72399999999999998</v>
      </c>
      <c r="Y28" s="66">
        <f t="shared" si="10"/>
        <v>22</v>
      </c>
      <c r="Z28" s="65">
        <f>VLOOKUP($A28,'Return Data'!$B$7:$R$1700,16,0)</f>
        <v>6.6292</v>
      </c>
      <c r="AA28" s="67">
        <f t="shared" si="11"/>
        <v>20</v>
      </c>
    </row>
    <row r="29" spans="1:27" x14ac:dyDescent="0.3">
      <c r="A29" s="63" t="s">
        <v>1093</v>
      </c>
      <c r="B29" s="64">
        <f>VLOOKUP($A29,'Return Data'!$B$7:$R$1700,3,0)</f>
        <v>44015</v>
      </c>
      <c r="C29" s="65">
        <f>VLOOKUP($A29,'Return Data'!$B$7:$R$1700,4,0)</f>
        <v>2520.9913000000001</v>
      </c>
      <c r="D29" s="65">
        <f>VLOOKUP($A29,'Return Data'!$B$7:$R$1700,5,0)</f>
        <v>13.561199999999999</v>
      </c>
      <c r="E29" s="66">
        <f t="shared" si="0"/>
        <v>21</v>
      </c>
      <c r="F29" s="65">
        <f>VLOOKUP($A29,'Return Data'!$B$7:$R$1700,6,0)</f>
        <v>10.9328</v>
      </c>
      <c r="G29" s="66">
        <f t="shared" si="1"/>
        <v>24</v>
      </c>
      <c r="H29" s="65">
        <f>VLOOKUP($A29,'Return Data'!$B$7:$R$1700,7,0)</f>
        <v>6.8968999999999996</v>
      </c>
      <c r="I29" s="66">
        <f t="shared" si="2"/>
        <v>25</v>
      </c>
      <c r="J29" s="65">
        <f>VLOOKUP($A29,'Return Data'!$B$7:$R$1700,8,0)</f>
        <v>7.7350000000000003</v>
      </c>
      <c r="K29" s="66">
        <f t="shared" si="3"/>
        <v>25</v>
      </c>
      <c r="L29" s="65">
        <f>VLOOKUP($A29,'Return Data'!$B$7:$R$1700,9,0)</f>
        <v>8.6077999999999992</v>
      </c>
      <c r="M29" s="66">
        <f t="shared" si="4"/>
        <v>24</v>
      </c>
      <c r="N29" s="65">
        <f>VLOOKUP($A29,'Return Data'!$B$7:$R$1700,10,0)</f>
        <v>-15.711499999999999</v>
      </c>
      <c r="O29" s="66">
        <f t="shared" si="5"/>
        <v>24</v>
      </c>
      <c r="P29" s="65">
        <f>VLOOKUP($A29,'Return Data'!$B$7:$R$1700,11,0)</f>
        <v>-2.9725999999999999</v>
      </c>
      <c r="Q29" s="66">
        <f t="shared" si="6"/>
        <v>23</v>
      </c>
      <c r="R29" s="65">
        <f>VLOOKUP($A29,'Return Data'!$B$7:$R$1700,12,0)</f>
        <v>-1.1397999999999999</v>
      </c>
      <c r="S29" s="66">
        <f t="shared" si="7"/>
        <v>23</v>
      </c>
      <c r="T29" s="65">
        <f>VLOOKUP($A29,'Return Data'!$B$7:$R$1700,13,0)</f>
        <v>0.97040000000000004</v>
      </c>
      <c r="U29" s="66">
        <f t="shared" si="8"/>
        <v>22</v>
      </c>
      <c r="V29" s="65">
        <f>VLOOKUP($A29,'Return Data'!$B$7:$R$1700,17,0)</f>
        <v>-5.3038999999999996</v>
      </c>
      <c r="W29" s="66">
        <f t="shared" si="9"/>
        <v>25</v>
      </c>
      <c r="X29" s="65">
        <f>VLOOKUP($A29,'Return Data'!$B$7:$R$1700,14,0)</f>
        <v>-1.4157</v>
      </c>
      <c r="Y29" s="66">
        <f t="shared" si="10"/>
        <v>25</v>
      </c>
      <c r="Z29" s="65">
        <f>VLOOKUP($A29,'Return Data'!$B$7:$R$1700,16,0)</f>
        <v>6.0225999999999997</v>
      </c>
      <c r="AA29" s="67">
        <f t="shared" si="11"/>
        <v>22</v>
      </c>
    </row>
    <row r="30" spans="1:27" x14ac:dyDescent="0.3">
      <c r="A30" s="63" t="s">
        <v>1095</v>
      </c>
      <c r="B30" s="64">
        <f>VLOOKUP($A30,'Return Data'!$B$7:$R$1700,3,0)</f>
        <v>44015</v>
      </c>
      <c r="C30" s="65">
        <f>VLOOKUP($A30,'Return Data'!$B$7:$R$1700,4,0)</f>
        <v>2672.8348000000001</v>
      </c>
      <c r="D30" s="65">
        <f>VLOOKUP($A30,'Return Data'!$B$7:$R$1700,5,0)</f>
        <v>20.571899999999999</v>
      </c>
      <c r="E30" s="66">
        <f t="shared" si="0"/>
        <v>12</v>
      </c>
      <c r="F30" s="65">
        <f>VLOOKUP($A30,'Return Data'!$B$7:$R$1700,6,0)</f>
        <v>17.6814</v>
      </c>
      <c r="G30" s="66">
        <f t="shared" si="1"/>
        <v>14</v>
      </c>
      <c r="H30" s="65">
        <f>VLOOKUP($A30,'Return Data'!$B$7:$R$1700,7,0)</f>
        <v>10.083500000000001</v>
      </c>
      <c r="I30" s="66">
        <f t="shared" si="2"/>
        <v>17</v>
      </c>
      <c r="J30" s="65">
        <f>VLOOKUP($A30,'Return Data'!$B$7:$R$1700,8,0)</f>
        <v>10.8558</v>
      </c>
      <c r="K30" s="66">
        <f t="shared" si="3"/>
        <v>19</v>
      </c>
      <c r="L30" s="65">
        <f>VLOOKUP($A30,'Return Data'!$B$7:$R$1700,9,0)</f>
        <v>11.492599999999999</v>
      </c>
      <c r="M30" s="66">
        <f t="shared" si="4"/>
        <v>20</v>
      </c>
      <c r="N30" s="65">
        <f>VLOOKUP($A30,'Return Data'!$B$7:$R$1700,10,0)</f>
        <v>10.6181</v>
      </c>
      <c r="O30" s="66">
        <f t="shared" si="5"/>
        <v>10</v>
      </c>
      <c r="P30" s="65">
        <f>VLOOKUP($A30,'Return Data'!$B$7:$R$1700,11,0)</f>
        <v>8.4572000000000003</v>
      </c>
      <c r="Q30" s="66">
        <f t="shared" si="6"/>
        <v>11</v>
      </c>
      <c r="R30" s="65">
        <f>VLOOKUP($A30,'Return Data'!$B$7:$R$1700,12,0)</f>
        <v>8.1201000000000008</v>
      </c>
      <c r="S30" s="66">
        <f t="shared" si="7"/>
        <v>11</v>
      </c>
      <c r="T30" s="65">
        <f>VLOOKUP($A30,'Return Data'!$B$7:$R$1700,13,0)</f>
        <v>8.4517000000000007</v>
      </c>
      <c r="U30" s="66">
        <f t="shared" si="8"/>
        <v>12</v>
      </c>
      <c r="V30" s="65">
        <f>VLOOKUP($A30,'Return Data'!$B$7:$R$1700,17,0)</f>
        <v>8.3246000000000002</v>
      </c>
      <c r="W30" s="66">
        <f t="shared" si="9"/>
        <v>8</v>
      </c>
      <c r="X30" s="65">
        <f>VLOOKUP($A30,'Return Data'!$B$7:$R$1700,14,0)</f>
        <v>7.7251000000000003</v>
      </c>
      <c r="Y30" s="66">
        <f t="shared" si="10"/>
        <v>7</v>
      </c>
      <c r="Z30" s="65">
        <f>VLOOKUP($A30,'Return Data'!$B$7:$R$1700,16,0)</f>
        <v>7.8887</v>
      </c>
      <c r="AA30" s="67">
        <f t="shared" si="11"/>
        <v>9</v>
      </c>
    </row>
    <row r="31" spans="1:27" x14ac:dyDescent="0.3">
      <c r="A31" s="63" t="s">
        <v>1098</v>
      </c>
      <c r="B31" s="64">
        <f>VLOOKUP($A31,'Return Data'!$B$7:$R$1700,3,0)</f>
        <v>44015</v>
      </c>
      <c r="C31" s="65">
        <f>VLOOKUP($A31,'Return Data'!$B$7:$R$1700,4,0)</f>
        <v>25.286000000000001</v>
      </c>
      <c r="D31" s="65">
        <f>VLOOKUP($A31,'Return Data'!$B$7:$R$1700,5,0)</f>
        <v>12.996</v>
      </c>
      <c r="E31" s="66">
        <f t="shared" si="0"/>
        <v>22</v>
      </c>
      <c r="F31" s="65">
        <f>VLOOKUP($A31,'Return Data'!$B$7:$R$1700,6,0)</f>
        <v>13.149900000000001</v>
      </c>
      <c r="G31" s="66">
        <f t="shared" si="1"/>
        <v>22</v>
      </c>
      <c r="H31" s="65">
        <f>VLOOKUP($A31,'Return Data'!$B$7:$R$1700,7,0)</f>
        <v>8.4684000000000008</v>
      </c>
      <c r="I31" s="66">
        <f t="shared" si="2"/>
        <v>22</v>
      </c>
      <c r="J31" s="65">
        <f>VLOOKUP($A31,'Return Data'!$B$7:$R$1700,8,0)</f>
        <v>11.2456</v>
      </c>
      <c r="K31" s="66">
        <f t="shared" si="3"/>
        <v>16</v>
      </c>
      <c r="L31" s="65">
        <f>VLOOKUP($A31,'Return Data'!$B$7:$R$1700,9,0)</f>
        <v>11.943099999999999</v>
      </c>
      <c r="M31" s="66">
        <f t="shared" si="4"/>
        <v>18</v>
      </c>
      <c r="N31" s="65">
        <f>VLOOKUP($A31,'Return Data'!$B$7:$R$1700,10,0)</f>
        <v>9.2667000000000002</v>
      </c>
      <c r="O31" s="66">
        <f t="shared" si="5"/>
        <v>15</v>
      </c>
      <c r="P31" s="65">
        <f>VLOOKUP($A31,'Return Data'!$B$7:$R$1700,11,0)</f>
        <v>7.9256000000000002</v>
      </c>
      <c r="Q31" s="66">
        <f t="shared" si="6"/>
        <v>15</v>
      </c>
      <c r="R31" s="65">
        <f>VLOOKUP($A31,'Return Data'!$B$7:$R$1700,12,0)</f>
        <v>7.5660999999999996</v>
      </c>
      <c r="S31" s="66">
        <f t="shared" si="7"/>
        <v>15</v>
      </c>
      <c r="T31" s="65">
        <f>VLOOKUP($A31,'Return Data'!$B$7:$R$1700,13,0)</f>
        <v>3.2953000000000001</v>
      </c>
      <c r="U31" s="66">
        <f t="shared" si="8"/>
        <v>21</v>
      </c>
      <c r="V31" s="65">
        <f>VLOOKUP($A31,'Return Data'!$B$7:$R$1700,17,0)</f>
        <v>2.5034999999999998</v>
      </c>
      <c r="W31" s="66">
        <f t="shared" si="9"/>
        <v>18</v>
      </c>
      <c r="X31" s="65">
        <f>VLOOKUP($A31,'Return Data'!$B$7:$R$1700,14,0)</f>
        <v>3.7660999999999998</v>
      </c>
      <c r="Y31" s="66">
        <f t="shared" si="10"/>
        <v>18</v>
      </c>
      <c r="Z31" s="65">
        <f>VLOOKUP($A31,'Return Data'!$B$7:$R$1700,16,0)</f>
        <v>7.2774999999999999</v>
      </c>
      <c r="AA31" s="67">
        <f t="shared" si="11"/>
        <v>16</v>
      </c>
    </row>
    <row r="32" spans="1:27" x14ac:dyDescent="0.3">
      <c r="A32" s="63" t="s">
        <v>1099</v>
      </c>
      <c r="B32" s="64">
        <f>VLOOKUP($A32,'Return Data'!$B$7:$R$1700,3,0)</f>
        <v>44015</v>
      </c>
      <c r="C32" s="65">
        <f>VLOOKUP($A32,'Return Data'!$B$7:$R$1700,4,0)</f>
        <v>2971.4418000000001</v>
      </c>
      <c r="D32" s="65">
        <f>VLOOKUP($A32,'Return Data'!$B$7:$R$1700,5,0)</f>
        <v>26.994700000000002</v>
      </c>
      <c r="E32" s="66">
        <f t="shared" si="0"/>
        <v>7</v>
      </c>
      <c r="F32" s="65">
        <f>VLOOKUP($A32,'Return Data'!$B$7:$R$1700,6,0)</f>
        <v>21.540500000000002</v>
      </c>
      <c r="G32" s="66">
        <f t="shared" si="1"/>
        <v>11</v>
      </c>
      <c r="H32" s="65">
        <f>VLOOKUP($A32,'Return Data'!$B$7:$R$1700,7,0)</f>
        <v>10.8636</v>
      </c>
      <c r="I32" s="66">
        <f t="shared" si="2"/>
        <v>15</v>
      </c>
      <c r="J32" s="65">
        <f>VLOOKUP($A32,'Return Data'!$B$7:$R$1700,8,0)</f>
        <v>12.5931</v>
      </c>
      <c r="K32" s="66">
        <f t="shared" si="3"/>
        <v>9</v>
      </c>
      <c r="L32" s="65">
        <f>VLOOKUP($A32,'Return Data'!$B$7:$R$1700,9,0)</f>
        <v>13.245799999999999</v>
      </c>
      <c r="M32" s="66">
        <f t="shared" si="4"/>
        <v>13</v>
      </c>
      <c r="N32" s="65">
        <f>VLOOKUP($A32,'Return Data'!$B$7:$R$1700,10,0)</f>
        <v>11.545</v>
      </c>
      <c r="O32" s="66">
        <f t="shared" si="5"/>
        <v>6</v>
      </c>
      <c r="P32" s="65">
        <f>VLOOKUP($A32,'Return Data'!$B$7:$R$1700,11,0)</f>
        <v>9.0237999999999996</v>
      </c>
      <c r="Q32" s="66">
        <f t="shared" si="6"/>
        <v>6</v>
      </c>
      <c r="R32" s="65">
        <f>VLOOKUP($A32,'Return Data'!$B$7:$R$1700,12,0)</f>
        <v>8.4210999999999991</v>
      </c>
      <c r="S32" s="66">
        <f t="shared" si="7"/>
        <v>7</v>
      </c>
      <c r="T32" s="65">
        <f>VLOOKUP($A32,'Return Data'!$B$7:$R$1700,13,0)</f>
        <v>8.6410999999999998</v>
      </c>
      <c r="U32" s="66">
        <f t="shared" si="8"/>
        <v>11</v>
      </c>
      <c r="V32" s="65">
        <f>VLOOKUP($A32,'Return Data'!$B$7:$R$1700,17,0)</f>
        <v>5.3440000000000003</v>
      </c>
      <c r="W32" s="66">
        <f t="shared" si="9"/>
        <v>17</v>
      </c>
      <c r="X32" s="65">
        <f>VLOOKUP($A32,'Return Data'!$B$7:$R$1700,14,0)</f>
        <v>5.7891000000000004</v>
      </c>
      <c r="Y32" s="66">
        <f t="shared" si="10"/>
        <v>16</v>
      </c>
      <c r="Z32" s="65">
        <f>VLOOKUP($A32,'Return Data'!$B$7:$R$1700,16,0)</f>
        <v>7.6184000000000003</v>
      </c>
      <c r="AA32" s="67">
        <f t="shared" si="11"/>
        <v>12</v>
      </c>
    </row>
    <row r="33" spans="1:27" x14ac:dyDescent="0.3">
      <c r="A33" s="63" t="s">
        <v>1100</v>
      </c>
      <c r="B33" s="64">
        <f>VLOOKUP($A33,'Return Data'!$B$7:$R$1700,3,0)</f>
        <v>44015</v>
      </c>
      <c r="C33" s="65">
        <f>VLOOKUP($A33,'Return Data'!$B$7:$R$1700,4,0)</f>
        <v>33.471400000000003</v>
      </c>
      <c r="D33" s="65">
        <f>VLOOKUP($A33,'Return Data'!$B$7:$R$1700,5,0)</f>
        <v>0</v>
      </c>
      <c r="E33" s="66">
        <f t="shared" si="0"/>
        <v>26</v>
      </c>
      <c r="F33" s="65">
        <f>VLOOKUP($A33,'Return Data'!$B$7:$R$1700,6,0)</f>
        <v>0</v>
      </c>
      <c r="G33" s="66">
        <f t="shared" si="1"/>
        <v>26</v>
      </c>
      <c r="H33" s="65">
        <f>VLOOKUP($A33,'Return Data'!$B$7:$R$1700,7,0)</f>
        <v>0</v>
      </c>
      <c r="I33" s="66">
        <f t="shared" si="2"/>
        <v>26</v>
      </c>
      <c r="J33" s="65">
        <f>VLOOKUP($A33,'Return Data'!$B$7:$R$1700,8,0)</f>
        <v>0</v>
      </c>
      <c r="K33" s="66">
        <f t="shared" si="3"/>
        <v>26</v>
      </c>
      <c r="L33" s="65">
        <f>VLOOKUP($A33,'Return Data'!$B$7:$R$1700,9,0)</f>
        <v>0</v>
      </c>
      <c r="M33" s="66">
        <f t="shared" si="4"/>
        <v>26</v>
      </c>
      <c r="N33" s="65">
        <f>VLOOKUP($A33,'Return Data'!$B$7:$R$1700,10,0)</f>
        <v>-58.592100000000002</v>
      </c>
      <c r="O33" s="66">
        <f t="shared" si="5"/>
        <v>27</v>
      </c>
      <c r="P33" s="65">
        <f>VLOOKUP($A33,'Return Data'!$B$7:$R$1700,11,0)</f>
        <v>-30.1814</v>
      </c>
      <c r="Q33" s="66">
        <f t="shared" si="6"/>
        <v>26</v>
      </c>
      <c r="R33" s="65">
        <f>VLOOKUP($A33,'Return Data'!$B$7:$R$1700,12,0)</f>
        <v>-33.922499999999999</v>
      </c>
      <c r="S33" s="66">
        <f t="shared" si="7"/>
        <v>26</v>
      </c>
      <c r="T33" s="65">
        <f>VLOOKUP($A33,'Return Data'!$B$7:$R$1700,13,0)</f>
        <v>-27.653300000000002</v>
      </c>
      <c r="U33" s="66">
        <f t="shared" si="8"/>
        <v>26</v>
      </c>
      <c r="V33" s="65"/>
      <c r="W33" s="66"/>
      <c r="X33" s="65"/>
      <c r="Y33" s="66"/>
      <c r="Z33" s="65">
        <f>VLOOKUP($A33,'Return Data'!$B$7:$R$1700,16,0)</f>
        <v>-26.411300000000001</v>
      </c>
      <c r="AA33" s="67">
        <f t="shared" si="11"/>
        <v>27</v>
      </c>
    </row>
    <row r="34" spans="1:27" x14ac:dyDescent="0.3">
      <c r="A34" s="63" t="s">
        <v>1104</v>
      </c>
      <c r="B34" s="64">
        <f>VLOOKUP($A34,'Return Data'!$B$7:$R$1700,3,0)</f>
        <v>44015</v>
      </c>
      <c r="C34" s="65">
        <f>VLOOKUP($A34,'Return Data'!$B$7:$R$1700,4,0)</f>
        <v>2532.5682999999999</v>
      </c>
      <c r="D34" s="65">
        <f>VLOOKUP($A34,'Return Data'!$B$7:$R$1700,5,0)</f>
        <v>26.786100000000001</v>
      </c>
      <c r="E34" s="66">
        <f t="shared" si="0"/>
        <v>9</v>
      </c>
      <c r="F34" s="65">
        <f>VLOOKUP($A34,'Return Data'!$B$7:$R$1700,6,0)</f>
        <v>24.147500000000001</v>
      </c>
      <c r="G34" s="66">
        <f t="shared" si="1"/>
        <v>4</v>
      </c>
      <c r="H34" s="65">
        <f>VLOOKUP($A34,'Return Data'!$B$7:$R$1700,7,0)</f>
        <v>14.740600000000001</v>
      </c>
      <c r="I34" s="66">
        <f t="shared" si="2"/>
        <v>4</v>
      </c>
      <c r="J34" s="65">
        <f>VLOOKUP($A34,'Return Data'!$B$7:$R$1700,8,0)</f>
        <v>13.134499999999999</v>
      </c>
      <c r="K34" s="66">
        <f t="shared" si="3"/>
        <v>7</v>
      </c>
      <c r="L34" s="65">
        <f>VLOOKUP($A34,'Return Data'!$B$7:$R$1700,9,0)</f>
        <v>13.400399999999999</v>
      </c>
      <c r="M34" s="66">
        <f t="shared" si="4"/>
        <v>12</v>
      </c>
      <c r="N34" s="65">
        <f>VLOOKUP($A34,'Return Data'!$B$7:$R$1700,10,0)</f>
        <v>12.0154</v>
      </c>
      <c r="O34" s="66">
        <f t="shared" si="5"/>
        <v>2</v>
      </c>
      <c r="P34" s="65">
        <f>VLOOKUP($A34,'Return Data'!$B$7:$R$1700,11,0)</f>
        <v>9.2111000000000001</v>
      </c>
      <c r="Q34" s="66">
        <f t="shared" si="6"/>
        <v>4</v>
      </c>
      <c r="R34" s="65">
        <f>VLOOKUP($A34,'Return Data'!$B$7:$R$1700,12,0)</f>
        <v>8.6661999999999999</v>
      </c>
      <c r="S34" s="66">
        <f t="shared" si="7"/>
        <v>3</v>
      </c>
      <c r="T34" s="65">
        <f>VLOOKUP($A34,'Return Data'!$B$7:$R$1700,13,0)</f>
        <v>8.9335000000000004</v>
      </c>
      <c r="U34" s="66">
        <f t="shared" si="8"/>
        <v>6</v>
      </c>
      <c r="V34" s="65">
        <f>VLOOKUP($A34,'Return Data'!$B$7:$R$1700,17,0)</f>
        <v>2.0569000000000002</v>
      </c>
      <c r="W34" s="66">
        <f>RANK(V34,V$8:V$34,0)</f>
        <v>19</v>
      </c>
      <c r="X34" s="65">
        <f>VLOOKUP($A34,'Return Data'!$B$7:$R$1700,14,0)</f>
        <v>3.5232000000000001</v>
      </c>
      <c r="Y34" s="66">
        <f>RANK(X34,X$8:X$34,0)</f>
        <v>19</v>
      </c>
      <c r="Z34" s="65">
        <f>VLOOKUP($A34,'Return Data'!$B$7:$R$1700,16,0)</f>
        <v>7.2901999999999996</v>
      </c>
      <c r="AA34" s="67">
        <f t="shared" si="11"/>
        <v>15</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8.2779444444444454</v>
      </c>
      <c r="E36" s="74"/>
      <c r="F36" s="75">
        <f>AVERAGE(F8:F34)</f>
        <v>14.063877777777774</v>
      </c>
      <c r="G36" s="74"/>
      <c r="H36" s="75">
        <f>AVERAGE(H8:H34)</f>
        <v>9.1519888888888854</v>
      </c>
      <c r="I36" s="74"/>
      <c r="J36" s="75">
        <f>AVERAGE(J8:J34)</f>
        <v>10.35434074074074</v>
      </c>
      <c r="K36" s="74"/>
      <c r="L36" s="75">
        <f>AVERAGE(L8:L34)</f>
        <v>11.20432962962963</v>
      </c>
      <c r="M36" s="74"/>
      <c r="N36" s="75">
        <f>AVERAGE(N8:N34)</f>
        <v>3.077592592592592</v>
      </c>
      <c r="O36" s="74"/>
      <c r="P36" s="75">
        <f>AVERAGE(P8:P34)</f>
        <v>1.7490148148148152</v>
      </c>
      <c r="Q36" s="74"/>
      <c r="R36" s="75">
        <f>AVERAGE(R8:R34)</f>
        <v>2.4202740740740745</v>
      </c>
      <c r="S36" s="74"/>
      <c r="T36" s="75">
        <f>AVERAGE(T8:T34)</f>
        <v>3.4871629629629619</v>
      </c>
      <c r="U36" s="74"/>
      <c r="V36" s="75">
        <f>AVERAGE(V8:V34)</f>
        <v>3.7240576923076913</v>
      </c>
      <c r="W36" s="74"/>
      <c r="X36" s="75">
        <f>AVERAGE(X8:X34)</f>
        <v>4.5089961538461543</v>
      </c>
      <c r="Y36" s="74"/>
      <c r="Z36" s="75">
        <f>AVERAGE(Z8:Z34)</f>
        <v>5.6504000000000003</v>
      </c>
      <c r="AA36" s="76"/>
    </row>
    <row r="37" spans="1:27" x14ac:dyDescent="0.3">
      <c r="A37" s="73" t="s">
        <v>28</v>
      </c>
      <c r="B37" s="74"/>
      <c r="C37" s="74"/>
      <c r="D37" s="75">
        <f>MIN(D8:D34)</f>
        <v>-296.5471</v>
      </c>
      <c r="E37" s="74"/>
      <c r="F37" s="75">
        <f>MIN(F8:F34)</f>
        <v>-94.852800000000002</v>
      </c>
      <c r="G37" s="74"/>
      <c r="H37" s="75">
        <f>MIN(H8:H34)</f>
        <v>-39.548400000000001</v>
      </c>
      <c r="I37" s="74"/>
      <c r="J37" s="75">
        <f>MIN(J8:J34)</f>
        <v>-20.191299999999998</v>
      </c>
      <c r="K37" s="74"/>
      <c r="L37" s="75">
        <f>MIN(L8:L34)</f>
        <v>-25.161799999999999</v>
      </c>
      <c r="M37" s="74"/>
      <c r="N37" s="75">
        <f>MIN(N8:N34)</f>
        <v>-58.592100000000002</v>
      </c>
      <c r="O37" s="74"/>
      <c r="P37" s="75">
        <f>MIN(P8:P34)</f>
        <v>-66.238299999999995</v>
      </c>
      <c r="Q37" s="74"/>
      <c r="R37" s="75">
        <f>MIN(R8:R34)</f>
        <v>-45.091000000000001</v>
      </c>
      <c r="S37" s="74"/>
      <c r="T37" s="75">
        <f>MIN(T8:T34)</f>
        <v>-35.921399999999998</v>
      </c>
      <c r="U37" s="74"/>
      <c r="V37" s="75">
        <f>MIN(V8:V34)</f>
        <v>-25.1371</v>
      </c>
      <c r="W37" s="74"/>
      <c r="X37" s="75">
        <f>MIN(X8:X34)</f>
        <v>-15.7407</v>
      </c>
      <c r="Y37" s="74"/>
      <c r="Z37" s="75">
        <f>MIN(Z8:Z34)</f>
        <v>-26.411300000000001</v>
      </c>
      <c r="AA37" s="76"/>
    </row>
    <row r="38" spans="1:27" ht="15" thickBot="1" x14ac:dyDescent="0.35">
      <c r="A38" s="77" t="s">
        <v>29</v>
      </c>
      <c r="B38" s="78"/>
      <c r="C38" s="78"/>
      <c r="D38" s="79">
        <f>MAX(D8:D34)</f>
        <v>34.243000000000002</v>
      </c>
      <c r="E38" s="78"/>
      <c r="F38" s="79">
        <f>MAX(F8:F34)</f>
        <v>31.2836</v>
      </c>
      <c r="G38" s="78"/>
      <c r="H38" s="79">
        <f>MAX(H8:H34)</f>
        <v>18.8752</v>
      </c>
      <c r="I38" s="78"/>
      <c r="J38" s="79">
        <f>MAX(J8:J34)</f>
        <v>18.921299999999999</v>
      </c>
      <c r="K38" s="78"/>
      <c r="L38" s="79">
        <f>MAX(L8:L34)</f>
        <v>17.398499999999999</v>
      </c>
      <c r="M38" s="78"/>
      <c r="N38" s="79">
        <f>MAX(N8:N34)</f>
        <v>12.807399999999999</v>
      </c>
      <c r="O38" s="78"/>
      <c r="P38" s="79">
        <f>MAX(P8:P34)</f>
        <v>9.3999000000000006</v>
      </c>
      <c r="Q38" s="78"/>
      <c r="R38" s="79">
        <f>MAX(R8:R34)</f>
        <v>9.1007999999999996</v>
      </c>
      <c r="S38" s="78"/>
      <c r="T38" s="79">
        <f>MAX(T8:T34)</f>
        <v>9.718</v>
      </c>
      <c r="U38" s="78"/>
      <c r="V38" s="79">
        <f>MAX(V8:V34)</f>
        <v>8.7861999999999991</v>
      </c>
      <c r="W38" s="78"/>
      <c r="X38" s="79">
        <f>MAX(X8:X34)</f>
        <v>8.0198</v>
      </c>
      <c r="Y38" s="78"/>
      <c r="Z38" s="79">
        <f>MAX(Z8:Z34)</f>
        <v>8.1560000000000006</v>
      </c>
      <c r="AA38" s="80"/>
    </row>
    <row r="39" spans="1:27" x14ac:dyDescent="0.3">
      <c r="A39" s="112" t="s">
        <v>434</v>
      </c>
    </row>
    <row r="40" spans="1:27" x14ac:dyDescent="0.3">
      <c r="A40" s="14" t="s">
        <v>340</v>
      </c>
    </row>
  </sheetData>
  <sheetProtection algorithmName="SHA-512" hashValue="S2cYQM0/geF54tDqegZKZCkfjcdNAoBZjefWgnzTv00lu/n3+xwxLYi2X8BpYwV2SRAxPtNCqjt0L24GOJQTIQ==" saltValue="jKfHWz8gdqxgbgHJRpm+q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4A457FB-0D2F-4BE0-8375-D5B1BAAB35F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dimension ref="A1:T4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975</v>
      </c>
      <c r="B8" s="64">
        <f>VLOOKUP($A8,'Return Data'!$B$7:$R$1700,3,0)</f>
        <v>44015</v>
      </c>
      <c r="C8" s="65">
        <f>VLOOKUP($A8,'Return Data'!$B$7:$R$1700,4,0)</f>
        <v>201.67</v>
      </c>
      <c r="D8" s="65">
        <f>VLOOKUP($A8,'Return Data'!$B$7:$R$1700,10,0)</f>
        <v>28.5505</v>
      </c>
      <c r="E8" s="66">
        <f>RANK(D8,D$8:D$36,0)</f>
        <v>10</v>
      </c>
      <c r="F8" s="65">
        <f>VLOOKUP($A8,'Return Data'!$B$7:$R$1700,11,0)</f>
        <v>-13.8788</v>
      </c>
      <c r="G8" s="66">
        <f>RANK(F8,F$8:F$36,0)</f>
        <v>23</v>
      </c>
      <c r="H8" s="65">
        <f>VLOOKUP($A8,'Return Data'!$B$7:$R$1700,12,0)</f>
        <v>-7.0688000000000004</v>
      </c>
      <c r="I8" s="66">
        <f>RANK(H8,H$8:H$36,0)</f>
        <v>19</v>
      </c>
      <c r="J8" s="65">
        <f>VLOOKUP($A8,'Return Data'!$B$7:$R$1700,13,0)</f>
        <v>-12.1187</v>
      </c>
      <c r="K8" s="66">
        <f>RANK(J8,J$8:J$36,0)</f>
        <v>23</v>
      </c>
      <c r="L8" s="65">
        <f>VLOOKUP($A8,'Return Data'!$B$7:$R$1700,17,0)</f>
        <v>-2.8107000000000002</v>
      </c>
      <c r="M8" s="66">
        <f>RANK(L8,L$8:L$36,0)</f>
        <v>25</v>
      </c>
      <c r="N8" s="65">
        <f>VLOOKUP($A8,'Return Data'!$B$7:$R$1700,14,0)</f>
        <v>-0.2432</v>
      </c>
      <c r="O8" s="66">
        <f>RANK(N8,N$8:N$36,0)</f>
        <v>23</v>
      </c>
      <c r="P8" s="65">
        <f>VLOOKUP($A8,'Return Data'!$B$7:$R$1700,15,0)</f>
        <v>4.0316999999999998</v>
      </c>
      <c r="Q8" s="66">
        <f>RANK(P8,P$8:P$36,0)</f>
        <v>15</v>
      </c>
      <c r="R8" s="65">
        <f>VLOOKUP($A8,'Return Data'!$B$7:$R$1700,16,0)</f>
        <v>18.3231</v>
      </c>
      <c r="S8" s="67">
        <f>RANK(R8,R$8:R$36,0)</f>
        <v>5</v>
      </c>
    </row>
    <row r="9" spans="1:20" x14ac:dyDescent="0.3">
      <c r="A9" s="63" t="s">
        <v>978</v>
      </c>
      <c r="B9" s="64">
        <f>VLOOKUP($A9,'Return Data'!$B$7:$R$1700,3,0)</f>
        <v>44015</v>
      </c>
      <c r="C9" s="65">
        <f>VLOOKUP($A9,'Return Data'!$B$7:$R$1700,4,0)</f>
        <v>29.11</v>
      </c>
      <c r="D9" s="65">
        <f>VLOOKUP($A9,'Return Data'!$B$7:$R$1700,10,0)</f>
        <v>18.7194</v>
      </c>
      <c r="E9" s="66">
        <f t="shared" ref="E9:E36" si="0">RANK(D9,D$8:D$36,0)</f>
        <v>28</v>
      </c>
      <c r="F9" s="65">
        <f>VLOOKUP($A9,'Return Data'!$B$7:$R$1700,11,0)</f>
        <v>-9.0881000000000007</v>
      </c>
      <c r="G9" s="66">
        <f t="shared" ref="G9:G36" si="1">RANK(F9,F$8:F$36,0)</f>
        <v>4</v>
      </c>
      <c r="H9" s="65">
        <f>VLOOKUP($A9,'Return Data'!$B$7:$R$1700,12,0)</f>
        <v>-5.2717000000000001</v>
      </c>
      <c r="I9" s="66">
        <f t="shared" ref="I9:I36" si="2">RANK(H9,H$8:H$36,0)</f>
        <v>13</v>
      </c>
      <c r="J9" s="65">
        <f>VLOOKUP($A9,'Return Data'!$B$7:$R$1700,13,0)</f>
        <v>-3.6730999999999998</v>
      </c>
      <c r="K9" s="66">
        <f t="shared" ref="K9:K36" si="3">RANK(J9,J$8:J$36,0)</f>
        <v>4</v>
      </c>
      <c r="L9" s="65">
        <f>VLOOKUP($A9,'Return Data'!$B$7:$R$1700,17,0)</f>
        <v>3.3329</v>
      </c>
      <c r="M9" s="66">
        <f t="shared" ref="M9:M36" si="4">RANK(L9,L$8:L$36,0)</f>
        <v>3</v>
      </c>
      <c r="N9" s="65">
        <f>VLOOKUP($A9,'Return Data'!$B$7:$R$1700,14,0)</f>
        <v>9.0208999999999993</v>
      </c>
      <c r="O9" s="66">
        <f t="shared" ref="O9:O36" si="5">RANK(N9,N$8:N$36,0)</f>
        <v>1</v>
      </c>
      <c r="P9" s="65">
        <f>VLOOKUP($A9,'Return Data'!$B$7:$R$1700,15,0)</f>
        <v>8.1898999999999997</v>
      </c>
      <c r="Q9" s="66">
        <f t="shared" ref="Q9:Q36" si="6">RANK(P9,P$8:P$36,0)</f>
        <v>1</v>
      </c>
      <c r="R9" s="65">
        <f>VLOOKUP($A9,'Return Data'!$B$7:$R$1700,16,0)</f>
        <v>10.7134</v>
      </c>
      <c r="S9" s="67">
        <f t="shared" ref="S9:S36" si="7">RANK(R9,R$8:R$36,0)</f>
        <v>15</v>
      </c>
    </row>
    <row r="10" spans="1:20" x14ac:dyDescent="0.3">
      <c r="A10" s="63" t="s">
        <v>979</v>
      </c>
      <c r="B10" s="64">
        <f>VLOOKUP($A10,'Return Data'!$B$7:$R$1700,3,0)</f>
        <v>44015</v>
      </c>
      <c r="C10" s="65">
        <f>VLOOKUP($A10,'Return Data'!$B$7:$R$1700,4,0)</f>
        <v>13.72</v>
      </c>
      <c r="D10" s="65">
        <f>VLOOKUP($A10,'Return Data'!$B$7:$R$1700,10,0)</f>
        <v>24.954499999999999</v>
      </c>
      <c r="E10" s="66">
        <f t="shared" si="0"/>
        <v>25</v>
      </c>
      <c r="F10" s="65">
        <f>VLOOKUP($A10,'Return Data'!$B$7:$R$1700,11,0)</f>
        <v>-10.8512</v>
      </c>
      <c r="G10" s="66">
        <f t="shared" si="1"/>
        <v>9</v>
      </c>
      <c r="H10" s="65">
        <f>VLOOKUP($A10,'Return Data'!$B$7:$R$1700,12,0)</f>
        <v>-4.9203000000000001</v>
      </c>
      <c r="I10" s="66">
        <f t="shared" si="2"/>
        <v>10</v>
      </c>
      <c r="J10" s="65">
        <f>VLOOKUP($A10,'Return Data'!$B$7:$R$1700,13,0)</f>
        <v>-8.1660000000000004</v>
      </c>
      <c r="K10" s="66">
        <f t="shared" si="3"/>
        <v>12</v>
      </c>
      <c r="L10" s="65">
        <f>VLOOKUP($A10,'Return Data'!$B$7:$R$1700,17,0)</f>
        <v>0.25569999999999998</v>
      </c>
      <c r="M10" s="66">
        <f t="shared" si="4"/>
        <v>8</v>
      </c>
      <c r="N10" s="65">
        <f>VLOOKUP($A10,'Return Data'!$B$7:$R$1700,14,0)</f>
        <v>1.2695000000000001</v>
      </c>
      <c r="O10" s="66">
        <f t="shared" si="5"/>
        <v>15</v>
      </c>
      <c r="P10" s="65">
        <f>VLOOKUP($A10,'Return Data'!$B$7:$R$1700,15,0)</f>
        <v>2.8151000000000002</v>
      </c>
      <c r="Q10" s="66">
        <f t="shared" si="6"/>
        <v>25</v>
      </c>
      <c r="R10" s="65">
        <f>VLOOKUP($A10,'Return Data'!$B$7:$R$1700,16,0)</f>
        <v>3.2008000000000001</v>
      </c>
      <c r="S10" s="67">
        <f t="shared" si="7"/>
        <v>27</v>
      </c>
    </row>
    <row r="11" spans="1:20" x14ac:dyDescent="0.3">
      <c r="A11" s="63" t="s">
        <v>981</v>
      </c>
      <c r="B11" s="64">
        <f>VLOOKUP($A11,'Return Data'!$B$7:$R$1700,3,0)</f>
        <v>44015</v>
      </c>
      <c r="C11" s="65">
        <f>VLOOKUP($A11,'Return Data'!$B$7:$R$1700,4,0)</f>
        <v>89.55</v>
      </c>
      <c r="D11" s="65">
        <f>VLOOKUP($A11,'Return Data'!$B$7:$R$1700,10,0)</f>
        <v>25.3324</v>
      </c>
      <c r="E11" s="66">
        <f t="shared" si="0"/>
        <v>22</v>
      </c>
      <c r="F11" s="65">
        <f>VLOOKUP($A11,'Return Data'!$B$7:$R$1700,11,0)</f>
        <v>-8.4824000000000002</v>
      </c>
      <c r="G11" s="66">
        <f t="shared" si="1"/>
        <v>3</v>
      </c>
      <c r="H11" s="65">
        <f>VLOOKUP($A11,'Return Data'!$B$7:$R$1700,12,0)</f>
        <v>-3.9575</v>
      </c>
      <c r="I11" s="66">
        <f t="shared" si="2"/>
        <v>5</v>
      </c>
      <c r="J11" s="65">
        <f>VLOOKUP($A11,'Return Data'!$B$7:$R$1700,13,0)</f>
        <v>-3.1473</v>
      </c>
      <c r="K11" s="66">
        <f t="shared" si="3"/>
        <v>3</v>
      </c>
      <c r="L11" s="65">
        <f>VLOOKUP($A11,'Return Data'!$B$7:$R$1700,17,0)</f>
        <v>3.4617</v>
      </c>
      <c r="M11" s="66">
        <f t="shared" si="4"/>
        <v>2</v>
      </c>
      <c r="N11" s="65">
        <f>VLOOKUP($A11,'Return Data'!$B$7:$R$1700,14,0)</f>
        <v>3.7924000000000002</v>
      </c>
      <c r="O11" s="66">
        <f t="shared" si="5"/>
        <v>4</v>
      </c>
      <c r="P11" s="65">
        <f>VLOOKUP($A11,'Return Data'!$B$7:$R$1700,15,0)</f>
        <v>5.1520000000000001</v>
      </c>
      <c r="Q11" s="66">
        <f t="shared" si="6"/>
        <v>7</v>
      </c>
      <c r="R11" s="65">
        <f>VLOOKUP($A11,'Return Data'!$B$7:$R$1700,16,0)</f>
        <v>14.8972</v>
      </c>
      <c r="S11" s="67">
        <f t="shared" si="7"/>
        <v>9</v>
      </c>
    </row>
    <row r="12" spans="1:20" x14ac:dyDescent="0.3">
      <c r="A12" s="63" t="s">
        <v>984</v>
      </c>
      <c r="B12" s="64">
        <f>VLOOKUP($A12,'Return Data'!$B$7:$R$1700,3,0)</f>
        <v>44015</v>
      </c>
      <c r="C12" s="65">
        <f>VLOOKUP($A12,'Return Data'!$B$7:$R$1700,4,0)</f>
        <v>25.7</v>
      </c>
      <c r="D12" s="65">
        <f>VLOOKUP($A12,'Return Data'!$B$7:$R$1700,10,0)</f>
        <v>26.103999999999999</v>
      </c>
      <c r="E12" s="66">
        <f t="shared" si="0"/>
        <v>18</v>
      </c>
      <c r="F12" s="65">
        <f>VLOOKUP($A12,'Return Data'!$B$7:$R$1700,11,0)</f>
        <v>-5.8262999999999998</v>
      </c>
      <c r="G12" s="66">
        <f t="shared" si="1"/>
        <v>2</v>
      </c>
      <c r="H12" s="65">
        <f>VLOOKUP($A12,'Return Data'!$B$7:$R$1700,12,0)</f>
        <v>1.6212</v>
      </c>
      <c r="I12" s="66">
        <f t="shared" si="2"/>
        <v>1</v>
      </c>
      <c r="J12" s="65">
        <f>VLOOKUP($A12,'Return Data'!$B$7:$R$1700,13,0)</f>
        <v>3.8899999999999997E-2</v>
      </c>
      <c r="K12" s="66">
        <f t="shared" si="3"/>
        <v>1</v>
      </c>
      <c r="L12" s="65">
        <f>VLOOKUP($A12,'Return Data'!$B$7:$R$1700,17,0)</f>
        <v>5.2427000000000001</v>
      </c>
      <c r="M12" s="66">
        <f t="shared" si="4"/>
        <v>1</v>
      </c>
      <c r="N12" s="65">
        <f>VLOOKUP($A12,'Return Data'!$B$7:$R$1700,14,0)</f>
        <v>7.2988999999999997</v>
      </c>
      <c r="O12" s="66">
        <f t="shared" si="5"/>
        <v>2</v>
      </c>
      <c r="P12" s="65">
        <f>VLOOKUP($A12,'Return Data'!$B$7:$R$1700,15,0)</f>
        <v>7.6620999999999997</v>
      </c>
      <c r="Q12" s="66">
        <f t="shared" si="6"/>
        <v>2</v>
      </c>
      <c r="R12" s="65">
        <f>VLOOKUP($A12,'Return Data'!$B$7:$R$1700,16,0)</f>
        <v>10.028499999999999</v>
      </c>
      <c r="S12" s="67">
        <f t="shared" si="7"/>
        <v>16</v>
      </c>
    </row>
    <row r="13" spans="1:20" x14ac:dyDescent="0.3">
      <c r="A13" s="63" t="s">
        <v>986</v>
      </c>
      <c r="B13" s="64">
        <f>VLOOKUP($A13,'Return Data'!$B$7:$R$1700,3,0)</f>
        <v>44015</v>
      </c>
      <c r="C13" s="65">
        <f>VLOOKUP($A13,'Return Data'!$B$7:$R$1700,4,0)</f>
        <v>188.59700000000001</v>
      </c>
      <c r="D13" s="65">
        <f>VLOOKUP($A13,'Return Data'!$B$7:$R$1700,10,0)</f>
        <v>29.4011</v>
      </c>
      <c r="E13" s="66">
        <f t="shared" si="0"/>
        <v>5</v>
      </c>
      <c r="F13" s="65">
        <f>VLOOKUP($A13,'Return Data'!$B$7:$R$1700,11,0)</f>
        <v>-16.920500000000001</v>
      </c>
      <c r="G13" s="66">
        <f t="shared" si="1"/>
        <v>27</v>
      </c>
      <c r="H13" s="65">
        <f>VLOOKUP($A13,'Return Data'!$B$7:$R$1700,12,0)</f>
        <v>-9.4859000000000009</v>
      </c>
      <c r="I13" s="66">
        <f t="shared" si="2"/>
        <v>26</v>
      </c>
      <c r="J13" s="65">
        <f>VLOOKUP($A13,'Return Data'!$B$7:$R$1700,13,0)</f>
        <v>-12.2339</v>
      </c>
      <c r="K13" s="66">
        <f t="shared" si="3"/>
        <v>25</v>
      </c>
      <c r="L13" s="65">
        <f>VLOOKUP($A13,'Return Data'!$B$7:$R$1700,17,0)</f>
        <v>-2.4653</v>
      </c>
      <c r="M13" s="66">
        <f t="shared" si="4"/>
        <v>24</v>
      </c>
      <c r="N13" s="65">
        <f>VLOOKUP($A13,'Return Data'!$B$7:$R$1700,14,0)</f>
        <v>0.38450000000000001</v>
      </c>
      <c r="O13" s="66">
        <f t="shared" si="5"/>
        <v>20</v>
      </c>
      <c r="P13" s="65">
        <f>VLOOKUP($A13,'Return Data'!$B$7:$R$1700,15,0)</f>
        <v>3.3336999999999999</v>
      </c>
      <c r="Q13" s="66">
        <f t="shared" si="6"/>
        <v>21</v>
      </c>
      <c r="R13" s="65">
        <f>VLOOKUP($A13,'Return Data'!$B$7:$R$1700,16,0)</f>
        <v>18.469899999999999</v>
      </c>
      <c r="S13" s="67">
        <f t="shared" si="7"/>
        <v>4</v>
      </c>
    </row>
    <row r="14" spans="1:20" x14ac:dyDescent="0.3">
      <c r="A14" s="63" t="s">
        <v>987</v>
      </c>
      <c r="B14" s="64">
        <f>VLOOKUP($A14,'Return Data'!$B$7:$R$1700,3,0)</f>
        <v>44015</v>
      </c>
      <c r="C14" s="65">
        <f>VLOOKUP($A14,'Return Data'!$B$7:$R$1700,4,0)</f>
        <v>33.619999999999997</v>
      </c>
      <c r="D14" s="65">
        <f>VLOOKUP($A14,'Return Data'!$B$7:$R$1700,10,0)</f>
        <v>26.629000000000001</v>
      </c>
      <c r="E14" s="66">
        <f t="shared" si="0"/>
        <v>16</v>
      </c>
      <c r="F14" s="65">
        <f>VLOOKUP($A14,'Return Data'!$B$7:$R$1700,11,0)</f>
        <v>-11.1287</v>
      </c>
      <c r="G14" s="66">
        <f t="shared" si="1"/>
        <v>10</v>
      </c>
      <c r="H14" s="65">
        <f>VLOOKUP($A14,'Return Data'!$B$7:$R$1700,12,0)</f>
        <v>-5.3224</v>
      </c>
      <c r="I14" s="66">
        <f t="shared" si="2"/>
        <v>14</v>
      </c>
      <c r="J14" s="65">
        <f>VLOOKUP($A14,'Return Data'!$B$7:$R$1700,13,0)</f>
        <v>-8.4422999999999995</v>
      </c>
      <c r="K14" s="66">
        <f t="shared" si="3"/>
        <v>13</v>
      </c>
      <c r="L14" s="65">
        <f>VLOOKUP($A14,'Return Data'!$B$7:$R$1700,17,0)</f>
        <v>-0.83589999999999998</v>
      </c>
      <c r="M14" s="66">
        <f t="shared" si="4"/>
        <v>13</v>
      </c>
      <c r="N14" s="65">
        <f>VLOOKUP($A14,'Return Data'!$B$7:$R$1700,14,0)</f>
        <v>3.89</v>
      </c>
      <c r="O14" s="66">
        <f t="shared" si="5"/>
        <v>3</v>
      </c>
      <c r="P14" s="65">
        <f>VLOOKUP($A14,'Return Data'!$B$7:$R$1700,15,0)</f>
        <v>4.7980999999999998</v>
      </c>
      <c r="Q14" s="66">
        <f t="shared" si="6"/>
        <v>10</v>
      </c>
      <c r="R14" s="65">
        <f>VLOOKUP($A14,'Return Data'!$B$7:$R$1700,16,0)</f>
        <v>11.511200000000001</v>
      </c>
      <c r="S14" s="67">
        <f t="shared" si="7"/>
        <v>13</v>
      </c>
    </row>
    <row r="15" spans="1:20" x14ac:dyDescent="0.3">
      <c r="A15" s="63" t="s">
        <v>989</v>
      </c>
      <c r="B15" s="64">
        <f>VLOOKUP($A15,'Return Data'!$B$7:$R$1700,3,0)</f>
        <v>44015</v>
      </c>
      <c r="C15" s="65">
        <f>VLOOKUP($A15,'Return Data'!$B$7:$R$1700,4,0)</f>
        <v>21.180199999999999</v>
      </c>
      <c r="D15" s="65">
        <f>VLOOKUP($A15,'Return Data'!$B$7:$R$1700,10,0)</f>
        <v>31.7103</v>
      </c>
      <c r="E15" s="66">
        <f t="shared" si="0"/>
        <v>1</v>
      </c>
      <c r="F15" s="65">
        <f>VLOOKUP($A15,'Return Data'!$B$7:$R$1700,11,0)</f>
        <v>-13.1738</v>
      </c>
      <c r="G15" s="66">
        <f t="shared" si="1"/>
        <v>21</v>
      </c>
      <c r="H15" s="65">
        <f>VLOOKUP($A15,'Return Data'!$B$7:$R$1700,12,0)</f>
        <v>-6.9856999999999996</v>
      </c>
      <c r="I15" s="66">
        <f t="shared" si="2"/>
        <v>17</v>
      </c>
      <c r="J15" s="65">
        <f>VLOOKUP($A15,'Return Data'!$B$7:$R$1700,13,0)</f>
        <v>-10.5724</v>
      </c>
      <c r="K15" s="66">
        <f t="shared" si="3"/>
        <v>18</v>
      </c>
      <c r="L15" s="65">
        <f>VLOOKUP($A15,'Return Data'!$B$7:$R$1700,17,0)</f>
        <v>-1.7727999999999999</v>
      </c>
      <c r="M15" s="66">
        <f t="shared" si="4"/>
        <v>20</v>
      </c>
      <c r="N15" s="65">
        <f>VLOOKUP($A15,'Return Data'!$B$7:$R$1700,14,0)</f>
        <v>-0.3463</v>
      </c>
      <c r="O15" s="66">
        <f t="shared" si="5"/>
        <v>24</v>
      </c>
      <c r="P15" s="65">
        <f>VLOOKUP($A15,'Return Data'!$B$7:$R$1700,15,0)</f>
        <v>4.6368999999999998</v>
      </c>
      <c r="Q15" s="66">
        <f t="shared" si="6"/>
        <v>12</v>
      </c>
      <c r="R15" s="65">
        <f>VLOOKUP($A15,'Return Data'!$B$7:$R$1700,16,0)</f>
        <v>8.9343000000000004</v>
      </c>
      <c r="S15" s="67">
        <f t="shared" si="7"/>
        <v>21</v>
      </c>
    </row>
    <row r="16" spans="1:20" x14ac:dyDescent="0.3">
      <c r="A16" s="63" t="s">
        <v>991</v>
      </c>
      <c r="B16" s="64">
        <f>VLOOKUP($A16,'Return Data'!$B$7:$R$1700,3,0)</f>
        <v>44015</v>
      </c>
      <c r="C16" s="65">
        <f>VLOOKUP($A16,'Return Data'!$B$7:$R$1700,4,0)</f>
        <v>993.70918444665995</v>
      </c>
      <c r="D16" s="65">
        <f>VLOOKUP($A16,'Return Data'!$B$7:$R$1700,10,0)</f>
        <v>28.975899999999999</v>
      </c>
      <c r="E16" s="66">
        <f t="shared" si="0"/>
        <v>8</v>
      </c>
      <c r="F16" s="65">
        <f>VLOOKUP($A16,'Return Data'!$B$7:$R$1700,11,0)</f>
        <v>-12.6929</v>
      </c>
      <c r="G16" s="66">
        <f t="shared" si="1"/>
        <v>15</v>
      </c>
      <c r="H16" s="65">
        <f>VLOOKUP($A16,'Return Data'!$B$7:$R$1700,12,0)</f>
        <v>-5.0467000000000004</v>
      </c>
      <c r="I16" s="66">
        <f t="shared" si="2"/>
        <v>11</v>
      </c>
      <c r="J16" s="65">
        <f>VLOOKUP($A16,'Return Data'!$B$7:$R$1700,13,0)</f>
        <v>-11.661099999999999</v>
      </c>
      <c r="K16" s="66">
        <f t="shared" si="3"/>
        <v>22</v>
      </c>
      <c r="L16" s="65">
        <f>VLOOKUP($A16,'Return Data'!$B$7:$R$1700,17,0)</f>
        <v>-3.8090000000000002</v>
      </c>
      <c r="M16" s="66">
        <f t="shared" si="4"/>
        <v>27</v>
      </c>
      <c r="N16" s="65">
        <f>VLOOKUP($A16,'Return Data'!$B$7:$R$1700,14,0)</f>
        <v>-0.69740000000000002</v>
      </c>
      <c r="O16" s="66">
        <f t="shared" si="5"/>
        <v>26</v>
      </c>
      <c r="P16" s="65">
        <f>VLOOKUP($A16,'Return Data'!$B$7:$R$1700,15,0)</f>
        <v>2.7810999999999999</v>
      </c>
      <c r="Q16" s="66">
        <f t="shared" si="6"/>
        <v>26</v>
      </c>
      <c r="R16" s="65">
        <f>VLOOKUP($A16,'Return Data'!$B$7:$R$1700,16,0)</f>
        <v>18.869199999999999</v>
      </c>
      <c r="S16" s="67">
        <f t="shared" si="7"/>
        <v>1</v>
      </c>
    </row>
    <row r="17" spans="1:19" x14ac:dyDescent="0.3">
      <c r="A17" s="63" t="s">
        <v>993</v>
      </c>
      <c r="B17" s="64">
        <f>VLOOKUP($A17,'Return Data'!$B$7:$R$1700,3,0)</f>
        <v>44015</v>
      </c>
      <c r="C17" s="65">
        <f>VLOOKUP($A17,'Return Data'!$B$7:$R$1700,4,0)</f>
        <v>509.26818147894198</v>
      </c>
      <c r="D17" s="65">
        <f>VLOOKUP($A17,'Return Data'!$B$7:$R$1700,10,0)</f>
        <v>26.511800000000001</v>
      </c>
      <c r="E17" s="66">
        <f t="shared" si="0"/>
        <v>17</v>
      </c>
      <c r="F17" s="65">
        <f>VLOOKUP($A17,'Return Data'!$B$7:$R$1700,11,0)</f>
        <v>-17.6004</v>
      </c>
      <c r="G17" s="66">
        <f t="shared" si="1"/>
        <v>28</v>
      </c>
      <c r="H17" s="65">
        <f>VLOOKUP($A17,'Return Data'!$B$7:$R$1700,12,0)</f>
        <v>-11.8286</v>
      </c>
      <c r="I17" s="66">
        <f t="shared" si="2"/>
        <v>28</v>
      </c>
      <c r="J17" s="65">
        <f>VLOOKUP($A17,'Return Data'!$B$7:$R$1700,13,0)</f>
        <v>-20.134499999999999</v>
      </c>
      <c r="K17" s="66">
        <f t="shared" si="3"/>
        <v>28</v>
      </c>
      <c r="L17" s="65">
        <f>VLOOKUP($A17,'Return Data'!$B$7:$R$1700,17,0)</f>
        <v>-2.2843</v>
      </c>
      <c r="M17" s="66">
        <f t="shared" si="4"/>
        <v>22</v>
      </c>
      <c r="N17" s="65">
        <f>VLOOKUP($A17,'Return Data'!$B$7:$R$1700,14,0)</f>
        <v>-0.36159999999999998</v>
      </c>
      <c r="O17" s="66">
        <f t="shared" si="5"/>
        <v>25</v>
      </c>
      <c r="P17" s="65">
        <f>VLOOKUP($A17,'Return Data'!$B$7:$R$1700,15,0)</f>
        <v>3.9016000000000002</v>
      </c>
      <c r="Q17" s="66">
        <f t="shared" si="6"/>
        <v>16</v>
      </c>
      <c r="R17" s="65">
        <f>VLOOKUP($A17,'Return Data'!$B$7:$R$1700,16,0)</f>
        <v>17.918099999999999</v>
      </c>
      <c r="S17" s="67">
        <f t="shared" si="7"/>
        <v>6</v>
      </c>
    </row>
    <row r="18" spans="1:19" x14ac:dyDescent="0.3">
      <c r="A18" s="63" t="s">
        <v>995</v>
      </c>
      <c r="B18" s="64">
        <f>VLOOKUP($A18,'Return Data'!$B$7:$R$1700,3,0)</f>
        <v>44015</v>
      </c>
      <c r="C18" s="65">
        <f>VLOOKUP($A18,'Return Data'!$B$7:$R$1700,4,0)</f>
        <v>200.3467</v>
      </c>
      <c r="D18" s="65">
        <f>VLOOKUP($A18,'Return Data'!$B$7:$R$1700,10,0)</f>
        <v>28.432300000000001</v>
      </c>
      <c r="E18" s="66">
        <f t="shared" si="0"/>
        <v>11</v>
      </c>
      <c r="F18" s="65">
        <f>VLOOKUP($A18,'Return Data'!$B$7:$R$1700,11,0)</f>
        <v>-11.892099999999999</v>
      </c>
      <c r="G18" s="66">
        <f t="shared" si="1"/>
        <v>13</v>
      </c>
      <c r="H18" s="65">
        <f>VLOOKUP($A18,'Return Data'!$B$7:$R$1700,12,0)</f>
        <v>-4.5846999999999998</v>
      </c>
      <c r="I18" s="66">
        <f t="shared" si="2"/>
        <v>8</v>
      </c>
      <c r="J18" s="65">
        <f>VLOOKUP($A18,'Return Data'!$B$7:$R$1700,13,0)</f>
        <v>-7.5038999999999998</v>
      </c>
      <c r="K18" s="66">
        <f t="shared" si="3"/>
        <v>11</v>
      </c>
      <c r="L18" s="65">
        <f>VLOOKUP($A18,'Return Data'!$B$7:$R$1700,17,0)</f>
        <v>-0.31159999999999999</v>
      </c>
      <c r="M18" s="66">
        <f t="shared" si="4"/>
        <v>10</v>
      </c>
      <c r="N18" s="65">
        <f>VLOOKUP($A18,'Return Data'!$B$7:$R$1700,14,0)</f>
        <v>2.5699000000000001</v>
      </c>
      <c r="O18" s="66">
        <f t="shared" si="5"/>
        <v>11</v>
      </c>
      <c r="P18" s="65">
        <f>VLOOKUP($A18,'Return Data'!$B$7:$R$1700,15,0)</f>
        <v>5.6208999999999998</v>
      </c>
      <c r="Q18" s="66">
        <f t="shared" si="6"/>
        <v>5</v>
      </c>
      <c r="R18" s="65">
        <f>VLOOKUP($A18,'Return Data'!$B$7:$R$1700,16,0)</f>
        <v>18.595600000000001</v>
      </c>
      <c r="S18" s="67">
        <f t="shared" si="7"/>
        <v>2</v>
      </c>
    </row>
    <row r="19" spans="1:19" x14ac:dyDescent="0.3">
      <c r="A19" s="63" t="s">
        <v>997</v>
      </c>
      <c r="B19" s="64">
        <f>VLOOKUP($A19,'Return Data'!$B$7:$R$1700,3,0)</f>
        <v>44015</v>
      </c>
      <c r="C19" s="65">
        <f>VLOOKUP($A19,'Return Data'!$B$7:$R$1700,4,0)</f>
        <v>39.03</v>
      </c>
      <c r="D19" s="65">
        <f>VLOOKUP($A19,'Return Data'!$B$7:$R$1700,10,0)</f>
        <v>30.013300000000001</v>
      </c>
      <c r="E19" s="66">
        <f t="shared" si="0"/>
        <v>3</v>
      </c>
      <c r="F19" s="65">
        <f>VLOOKUP($A19,'Return Data'!$B$7:$R$1700,11,0)</f>
        <v>-12.5868</v>
      </c>
      <c r="G19" s="66">
        <f t="shared" si="1"/>
        <v>14</v>
      </c>
      <c r="H19" s="65">
        <f>VLOOKUP($A19,'Return Data'!$B$7:$R$1700,12,0)</f>
        <v>-6.2679999999999998</v>
      </c>
      <c r="I19" s="66">
        <f t="shared" si="2"/>
        <v>16</v>
      </c>
      <c r="J19" s="65">
        <f>VLOOKUP($A19,'Return Data'!$B$7:$R$1700,13,0)</f>
        <v>-10.543200000000001</v>
      </c>
      <c r="K19" s="66">
        <f t="shared" si="3"/>
        <v>17</v>
      </c>
      <c r="L19" s="65">
        <f>VLOOKUP($A19,'Return Data'!$B$7:$R$1700,17,0)</f>
        <v>-0.72130000000000005</v>
      </c>
      <c r="M19" s="66">
        <f t="shared" si="4"/>
        <v>12</v>
      </c>
      <c r="N19" s="65">
        <f>VLOOKUP($A19,'Return Data'!$B$7:$R$1700,14,0)</f>
        <v>2.7563</v>
      </c>
      <c r="O19" s="66">
        <f t="shared" si="5"/>
        <v>9</v>
      </c>
      <c r="P19" s="65">
        <f>VLOOKUP($A19,'Return Data'!$B$7:$R$1700,15,0)</f>
        <v>5.7449000000000003</v>
      </c>
      <c r="Q19" s="66">
        <f t="shared" si="6"/>
        <v>4</v>
      </c>
      <c r="R19" s="65">
        <f>VLOOKUP($A19,'Return Data'!$B$7:$R$1700,16,0)</f>
        <v>11.890499999999999</v>
      </c>
      <c r="S19" s="67">
        <f t="shared" si="7"/>
        <v>12</v>
      </c>
    </row>
    <row r="20" spans="1:19" x14ac:dyDescent="0.3">
      <c r="A20" s="63" t="s">
        <v>999</v>
      </c>
      <c r="B20" s="64">
        <f>VLOOKUP($A20,'Return Data'!$B$7:$R$1700,3,0)</f>
        <v>44015</v>
      </c>
      <c r="C20" s="65">
        <f>VLOOKUP($A20,'Return Data'!$B$7:$R$1700,4,0)</f>
        <v>23.26</v>
      </c>
      <c r="D20" s="65">
        <f>VLOOKUP($A20,'Return Data'!$B$7:$R$1700,10,0)</f>
        <v>25.661799999999999</v>
      </c>
      <c r="E20" s="66">
        <f t="shared" si="0"/>
        <v>20</v>
      </c>
      <c r="F20" s="65">
        <f>VLOOKUP($A20,'Return Data'!$B$7:$R$1700,11,0)</f>
        <v>-10.193099999999999</v>
      </c>
      <c r="G20" s="66">
        <f t="shared" si="1"/>
        <v>7</v>
      </c>
      <c r="H20" s="65">
        <f>VLOOKUP($A20,'Return Data'!$B$7:$R$1700,12,0)</f>
        <v>-4.7111999999999998</v>
      </c>
      <c r="I20" s="66">
        <f t="shared" si="2"/>
        <v>9</v>
      </c>
      <c r="J20" s="65">
        <f>VLOOKUP($A20,'Return Data'!$B$7:$R$1700,13,0)</f>
        <v>-5.1387</v>
      </c>
      <c r="K20" s="66">
        <f t="shared" si="3"/>
        <v>5</v>
      </c>
      <c r="L20" s="65">
        <f>VLOOKUP($A20,'Return Data'!$B$7:$R$1700,17,0)</f>
        <v>0.15060000000000001</v>
      </c>
      <c r="M20" s="66">
        <f t="shared" si="4"/>
        <v>9</v>
      </c>
      <c r="N20" s="65">
        <f>VLOOKUP($A20,'Return Data'!$B$7:$R$1700,14,0)</f>
        <v>0.28799999999999998</v>
      </c>
      <c r="O20" s="66">
        <f t="shared" si="5"/>
        <v>21</v>
      </c>
      <c r="P20" s="65">
        <f>VLOOKUP($A20,'Return Data'!$B$7:$R$1700,15,0)</f>
        <v>3.2803</v>
      </c>
      <c r="Q20" s="66">
        <f t="shared" si="6"/>
        <v>22</v>
      </c>
      <c r="R20" s="65">
        <f>VLOOKUP($A20,'Return Data'!$B$7:$R$1700,16,0)</f>
        <v>10.9276</v>
      </c>
      <c r="S20" s="67">
        <f t="shared" si="7"/>
        <v>14</v>
      </c>
    </row>
    <row r="21" spans="1:19" x14ac:dyDescent="0.3">
      <c r="A21" s="63" t="s">
        <v>1002</v>
      </c>
      <c r="B21" s="64">
        <f>VLOOKUP($A21,'Return Data'!$B$7:$R$1700,3,0)</f>
        <v>44015</v>
      </c>
      <c r="C21" s="65">
        <f>VLOOKUP($A21,'Return Data'!$B$7:$R$1700,4,0)</f>
        <v>30.86</v>
      </c>
      <c r="D21" s="65">
        <f>VLOOKUP($A21,'Return Data'!$B$7:$R$1700,10,0)</f>
        <v>27.468</v>
      </c>
      <c r="E21" s="66">
        <f t="shared" si="0"/>
        <v>13</v>
      </c>
      <c r="F21" s="65">
        <f>VLOOKUP($A21,'Return Data'!$B$7:$R$1700,11,0)</f>
        <v>-9.4748999999999999</v>
      </c>
      <c r="G21" s="66">
        <f t="shared" si="1"/>
        <v>5</v>
      </c>
      <c r="H21" s="65">
        <f>VLOOKUP($A21,'Return Data'!$B$7:$R$1700,12,0)</f>
        <v>-3.5324</v>
      </c>
      <c r="I21" s="66">
        <f t="shared" si="2"/>
        <v>4</v>
      </c>
      <c r="J21" s="65">
        <f>VLOOKUP($A21,'Return Data'!$B$7:$R$1700,13,0)</f>
        <v>-6.8517999999999999</v>
      </c>
      <c r="K21" s="66">
        <f t="shared" si="3"/>
        <v>6</v>
      </c>
      <c r="L21" s="65">
        <f>VLOOKUP($A21,'Return Data'!$B$7:$R$1700,17,0)</f>
        <v>-1.0045999999999999</v>
      </c>
      <c r="M21" s="66">
        <f t="shared" si="4"/>
        <v>15</v>
      </c>
      <c r="N21" s="65">
        <f>VLOOKUP($A21,'Return Data'!$B$7:$R$1700,14,0)</f>
        <v>2.3045</v>
      </c>
      <c r="O21" s="66">
        <f t="shared" si="5"/>
        <v>12</v>
      </c>
      <c r="P21" s="65">
        <f>VLOOKUP($A21,'Return Data'!$B$7:$R$1700,15,0)</f>
        <v>4.5914999999999999</v>
      </c>
      <c r="Q21" s="66">
        <f t="shared" si="6"/>
        <v>13</v>
      </c>
      <c r="R21" s="65">
        <f>VLOOKUP($A21,'Return Data'!$B$7:$R$1700,16,0)</f>
        <v>8.3344000000000005</v>
      </c>
      <c r="S21" s="67">
        <f t="shared" si="7"/>
        <v>23</v>
      </c>
    </row>
    <row r="22" spans="1:19" x14ac:dyDescent="0.3">
      <c r="A22" s="63" t="s">
        <v>1003</v>
      </c>
      <c r="B22" s="64">
        <f>VLOOKUP($A22,'Return Data'!$B$7:$R$1700,3,0)</f>
        <v>44015</v>
      </c>
      <c r="C22" s="65">
        <f>VLOOKUP($A22,'Return Data'!$B$7:$R$1700,4,0)</f>
        <v>18.97</v>
      </c>
      <c r="D22" s="65">
        <f>VLOOKUP($A22,'Return Data'!$B$7:$R$1700,10,0)</f>
        <v>24.230499999999999</v>
      </c>
      <c r="E22" s="66">
        <f t="shared" si="0"/>
        <v>26</v>
      </c>
      <c r="F22" s="65">
        <f>VLOOKUP($A22,'Return Data'!$B$7:$R$1700,11,0)</f>
        <v>-16.2102</v>
      </c>
      <c r="G22" s="66">
        <f t="shared" si="1"/>
        <v>26</v>
      </c>
      <c r="H22" s="65">
        <f>VLOOKUP($A22,'Return Data'!$B$7:$R$1700,12,0)</f>
        <v>-9.3211999999999993</v>
      </c>
      <c r="I22" s="66">
        <f t="shared" si="2"/>
        <v>25</v>
      </c>
      <c r="J22" s="65">
        <f>VLOOKUP($A22,'Return Data'!$B$7:$R$1700,13,0)</f>
        <v>-13.9292</v>
      </c>
      <c r="K22" s="66">
        <f t="shared" si="3"/>
        <v>26</v>
      </c>
      <c r="L22" s="65">
        <f>VLOOKUP($A22,'Return Data'!$B$7:$R$1700,17,0)</f>
        <v>-2.2879</v>
      </c>
      <c r="M22" s="66">
        <f t="shared" si="4"/>
        <v>23</v>
      </c>
      <c r="N22" s="65">
        <f>VLOOKUP($A22,'Return Data'!$B$7:$R$1700,14,0)</f>
        <v>1.2416</v>
      </c>
      <c r="O22" s="66">
        <f t="shared" si="5"/>
        <v>16</v>
      </c>
      <c r="P22" s="65">
        <f>VLOOKUP($A22,'Return Data'!$B$7:$R$1700,15,0)</f>
        <v>5.3558000000000003</v>
      </c>
      <c r="Q22" s="66">
        <f t="shared" si="6"/>
        <v>6</v>
      </c>
      <c r="R22" s="65">
        <f>VLOOKUP($A22,'Return Data'!$B$7:$R$1700,16,0)</f>
        <v>7.9203000000000001</v>
      </c>
      <c r="S22" s="67">
        <f t="shared" si="7"/>
        <v>24</v>
      </c>
    </row>
    <row r="23" spans="1:19" x14ac:dyDescent="0.3">
      <c r="A23" s="63" t="s">
        <v>1005</v>
      </c>
      <c r="B23" s="64">
        <f>VLOOKUP($A23,'Return Data'!$B$7:$R$1700,3,0)</f>
        <v>44015</v>
      </c>
      <c r="C23" s="65">
        <f>VLOOKUP($A23,'Return Data'!$B$7:$R$1700,4,0)</f>
        <v>27.12</v>
      </c>
      <c r="D23" s="65">
        <f>VLOOKUP($A23,'Return Data'!$B$7:$R$1700,10,0)</f>
        <v>28.713799999999999</v>
      </c>
      <c r="E23" s="66">
        <f t="shared" si="0"/>
        <v>9</v>
      </c>
      <c r="F23" s="65">
        <f>VLOOKUP($A23,'Return Data'!$B$7:$R$1700,11,0)</f>
        <v>-9.8103999999999996</v>
      </c>
      <c r="G23" s="66">
        <f t="shared" si="1"/>
        <v>6</v>
      </c>
      <c r="H23" s="65">
        <f>VLOOKUP($A23,'Return Data'!$B$7:$R$1700,12,0)</f>
        <v>-3.4531999999999998</v>
      </c>
      <c r="I23" s="66">
        <f t="shared" si="2"/>
        <v>3</v>
      </c>
      <c r="J23" s="65">
        <f>VLOOKUP($A23,'Return Data'!$B$7:$R$1700,13,0)</f>
        <v>-7.2820999999999998</v>
      </c>
      <c r="K23" s="66">
        <f t="shared" si="3"/>
        <v>8</v>
      </c>
      <c r="L23" s="65">
        <f>VLOOKUP($A23,'Return Data'!$B$7:$R$1700,17,0)</f>
        <v>-0.65629999999999999</v>
      </c>
      <c r="M23" s="66">
        <f t="shared" si="4"/>
        <v>11</v>
      </c>
      <c r="N23" s="65">
        <f>VLOOKUP($A23,'Return Data'!$B$7:$R$1700,14,0)</f>
        <v>2.8026</v>
      </c>
      <c r="O23" s="66">
        <f t="shared" si="5"/>
        <v>8</v>
      </c>
      <c r="P23" s="65">
        <f>VLOOKUP($A23,'Return Data'!$B$7:$R$1700,15,0)</f>
        <v>4.9246999999999996</v>
      </c>
      <c r="Q23" s="66">
        <f t="shared" si="6"/>
        <v>8</v>
      </c>
      <c r="R23" s="65">
        <f>VLOOKUP($A23,'Return Data'!$B$7:$R$1700,16,0)</f>
        <v>9.6090999999999998</v>
      </c>
      <c r="S23" s="67">
        <f t="shared" si="7"/>
        <v>17</v>
      </c>
    </row>
    <row r="24" spans="1:19" x14ac:dyDescent="0.3">
      <c r="A24" s="63" t="s">
        <v>1007</v>
      </c>
      <c r="B24" s="64">
        <f>VLOOKUP($A24,'Return Data'!$B$7:$R$1700,3,0)</f>
        <v>44015</v>
      </c>
      <c r="C24" s="65">
        <f>VLOOKUP($A24,'Return Data'!$B$7:$R$1700,4,0)</f>
        <v>66.851799999999997</v>
      </c>
      <c r="D24" s="65">
        <f>VLOOKUP($A24,'Return Data'!$B$7:$R$1700,10,0)</f>
        <v>14.112500000000001</v>
      </c>
      <c r="E24" s="66">
        <f t="shared" si="0"/>
        <v>29</v>
      </c>
      <c r="F24" s="65">
        <f>VLOOKUP($A24,'Return Data'!$B$7:$R$1700,11,0)</f>
        <v>-2.2507000000000001</v>
      </c>
      <c r="G24" s="66">
        <f t="shared" si="1"/>
        <v>1</v>
      </c>
      <c r="H24" s="65">
        <f>VLOOKUP($A24,'Return Data'!$B$7:$R$1700,12,0)</f>
        <v>1.0699000000000001</v>
      </c>
      <c r="I24" s="66">
        <f t="shared" si="2"/>
        <v>2</v>
      </c>
      <c r="J24" s="65">
        <f>VLOOKUP($A24,'Return Data'!$B$7:$R$1700,13,0)</f>
        <v>-0.31719999999999998</v>
      </c>
      <c r="K24" s="66">
        <f t="shared" si="3"/>
        <v>2</v>
      </c>
      <c r="L24" s="65">
        <f>VLOOKUP($A24,'Return Data'!$B$7:$R$1700,17,0)</f>
        <v>1.9157999999999999</v>
      </c>
      <c r="M24" s="66">
        <f t="shared" si="4"/>
        <v>4</v>
      </c>
      <c r="N24" s="65">
        <f>VLOOKUP($A24,'Return Data'!$B$7:$R$1700,14,0)</f>
        <v>3.202</v>
      </c>
      <c r="O24" s="66">
        <f t="shared" si="5"/>
        <v>6</v>
      </c>
      <c r="P24" s="65">
        <f>VLOOKUP($A24,'Return Data'!$B$7:$R$1700,15,0)</f>
        <v>3.5063</v>
      </c>
      <c r="Q24" s="66">
        <f t="shared" si="6"/>
        <v>20</v>
      </c>
      <c r="R24" s="65">
        <f>VLOOKUP($A24,'Return Data'!$B$7:$R$1700,16,0)</f>
        <v>7.8068999999999997</v>
      </c>
      <c r="S24" s="67">
        <f t="shared" si="7"/>
        <v>25</v>
      </c>
    </row>
    <row r="25" spans="1:19" x14ac:dyDescent="0.3">
      <c r="A25" s="63" t="s">
        <v>1009</v>
      </c>
      <c r="B25" s="64">
        <f>VLOOKUP($A25,'Return Data'!$B$7:$R$1700,3,0)</f>
        <v>44015</v>
      </c>
      <c r="C25" s="65">
        <f>VLOOKUP($A25,'Return Data'!$B$7:$R$1700,4,0)</f>
        <v>299.80057530449301</v>
      </c>
      <c r="D25" s="65">
        <f>VLOOKUP($A25,'Return Data'!$B$7:$R$1700,10,0)</f>
        <v>30.428599999999999</v>
      </c>
      <c r="E25" s="66">
        <f t="shared" si="0"/>
        <v>2</v>
      </c>
      <c r="F25" s="65">
        <f>VLOOKUP($A25,'Return Data'!$B$7:$R$1700,11,0)</f>
        <v>-11.56</v>
      </c>
      <c r="G25" s="66">
        <f t="shared" si="1"/>
        <v>11</v>
      </c>
      <c r="H25" s="65">
        <f>VLOOKUP($A25,'Return Data'!$B$7:$R$1700,12,0)</f>
        <v>-4.5505000000000004</v>
      </c>
      <c r="I25" s="66">
        <f t="shared" si="2"/>
        <v>7</v>
      </c>
      <c r="J25" s="65">
        <f>VLOOKUP($A25,'Return Data'!$B$7:$R$1700,13,0)</f>
        <v>-7.0244999999999997</v>
      </c>
      <c r="K25" s="66">
        <f t="shared" si="3"/>
        <v>7</v>
      </c>
      <c r="L25" s="65">
        <f>VLOOKUP($A25,'Return Data'!$B$7:$R$1700,17,0)</f>
        <v>0.53580000000000005</v>
      </c>
      <c r="M25" s="66">
        <f t="shared" si="4"/>
        <v>6</v>
      </c>
      <c r="N25" s="65">
        <f>VLOOKUP($A25,'Return Data'!$B$7:$R$1700,14,0)</f>
        <v>2.2265000000000001</v>
      </c>
      <c r="O25" s="66">
        <f t="shared" si="5"/>
        <v>13</v>
      </c>
      <c r="P25" s="65">
        <f>VLOOKUP($A25,'Return Data'!$B$7:$R$1700,15,0)</f>
        <v>4.8236999999999997</v>
      </c>
      <c r="Q25" s="66">
        <f t="shared" si="6"/>
        <v>9</v>
      </c>
      <c r="R25" s="65">
        <f>VLOOKUP($A25,'Return Data'!$B$7:$R$1700,16,0)</f>
        <v>17.113499999999998</v>
      </c>
      <c r="S25" s="67">
        <f t="shared" si="7"/>
        <v>7</v>
      </c>
    </row>
    <row r="26" spans="1:19" x14ac:dyDescent="0.3">
      <c r="A26" s="63" t="s">
        <v>1012</v>
      </c>
      <c r="B26" s="64">
        <f>VLOOKUP($A26,'Return Data'!$B$7:$R$1700,3,0)</f>
        <v>44015</v>
      </c>
      <c r="C26" s="65">
        <f>VLOOKUP($A26,'Return Data'!$B$7:$R$1700,4,0)</f>
        <v>25.276</v>
      </c>
      <c r="D26" s="65">
        <f>VLOOKUP($A26,'Return Data'!$B$7:$R$1700,10,0)</f>
        <v>26.722100000000001</v>
      </c>
      <c r="E26" s="66">
        <f t="shared" si="0"/>
        <v>15</v>
      </c>
      <c r="F26" s="65">
        <f>VLOOKUP($A26,'Return Data'!$B$7:$R$1700,11,0)</f>
        <v>-13.000400000000001</v>
      </c>
      <c r="G26" s="66">
        <f t="shared" si="1"/>
        <v>20</v>
      </c>
      <c r="H26" s="65">
        <f>VLOOKUP($A26,'Return Data'!$B$7:$R$1700,12,0)</f>
        <v>-7.4138999999999999</v>
      </c>
      <c r="I26" s="66">
        <f t="shared" si="2"/>
        <v>21</v>
      </c>
      <c r="J26" s="65">
        <f>VLOOKUP($A26,'Return Data'!$B$7:$R$1700,13,0)</f>
        <v>-10.641299999999999</v>
      </c>
      <c r="K26" s="66">
        <f t="shared" si="3"/>
        <v>19</v>
      </c>
      <c r="L26" s="65">
        <f>VLOOKUP($A26,'Return Data'!$B$7:$R$1700,17,0)</f>
        <v>-0.91569999999999996</v>
      </c>
      <c r="M26" s="66">
        <f t="shared" si="4"/>
        <v>14</v>
      </c>
      <c r="N26" s="65">
        <f>VLOOKUP($A26,'Return Data'!$B$7:$R$1700,14,0)</f>
        <v>1.7797000000000001</v>
      </c>
      <c r="O26" s="66">
        <f t="shared" si="5"/>
        <v>14</v>
      </c>
      <c r="P26" s="65">
        <f>VLOOKUP($A26,'Return Data'!$B$7:$R$1700,15,0)</f>
        <v>3.5493000000000001</v>
      </c>
      <c r="Q26" s="66">
        <f t="shared" si="6"/>
        <v>19</v>
      </c>
      <c r="R26" s="65">
        <f>VLOOKUP($A26,'Return Data'!$B$7:$R$1700,16,0)</f>
        <v>7.5720000000000001</v>
      </c>
      <c r="S26" s="67">
        <f t="shared" si="7"/>
        <v>26</v>
      </c>
    </row>
    <row r="27" spans="1:19" x14ac:dyDescent="0.3">
      <c r="A27" s="63" t="s">
        <v>1013</v>
      </c>
      <c r="B27" s="64">
        <f>VLOOKUP($A27,'Return Data'!$B$7:$R$1700,3,0)</f>
        <v>44015</v>
      </c>
      <c r="C27" s="65">
        <f>VLOOKUP($A27,'Return Data'!$B$7:$R$1700,4,0)</f>
        <v>28.3841855236372</v>
      </c>
      <c r="D27" s="65">
        <f>VLOOKUP($A27,'Return Data'!$B$7:$R$1700,10,0)</f>
        <v>20.479500000000002</v>
      </c>
      <c r="E27" s="66">
        <f t="shared" si="0"/>
        <v>27</v>
      </c>
      <c r="F27" s="65">
        <f>VLOOKUP($A27,'Return Data'!$B$7:$R$1700,11,0)</f>
        <v>-12.8407</v>
      </c>
      <c r="G27" s="66">
        <f t="shared" si="1"/>
        <v>18</v>
      </c>
      <c r="H27" s="65">
        <f>VLOOKUP($A27,'Return Data'!$B$7:$R$1700,12,0)</f>
        <v>-6.9862000000000002</v>
      </c>
      <c r="I27" s="66">
        <f t="shared" si="2"/>
        <v>18</v>
      </c>
      <c r="J27" s="65">
        <f>VLOOKUP($A27,'Return Data'!$B$7:$R$1700,13,0)</f>
        <v>-7.3872</v>
      </c>
      <c r="K27" s="66">
        <f t="shared" si="3"/>
        <v>10</v>
      </c>
      <c r="L27" s="65">
        <f>VLOOKUP($A27,'Return Data'!$B$7:$R$1700,17,0)</f>
        <v>0.39910000000000001</v>
      </c>
      <c r="M27" s="66">
        <f t="shared" si="4"/>
        <v>7</v>
      </c>
      <c r="N27" s="65">
        <f>VLOOKUP($A27,'Return Data'!$B$7:$R$1700,14,0)</f>
        <v>2.9567999999999999</v>
      </c>
      <c r="O27" s="66">
        <f t="shared" si="5"/>
        <v>7</v>
      </c>
      <c r="P27" s="65">
        <f>VLOOKUP($A27,'Return Data'!$B$7:$R$1700,15,0)</f>
        <v>3.7035</v>
      </c>
      <c r="Q27" s="66">
        <f t="shared" si="6"/>
        <v>18</v>
      </c>
      <c r="R27" s="65">
        <f>VLOOKUP($A27,'Return Data'!$B$7:$R$1700,16,0)</f>
        <v>8.9803999999999995</v>
      </c>
      <c r="S27" s="67">
        <f t="shared" si="7"/>
        <v>20</v>
      </c>
    </row>
    <row r="28" spans="1:19" x14ac:dyDescent="0.3">
      <c r="A28" s="63" t="s">
        <v>1016</v>
      </c>
      <c r="B28" s="64">
        <f>VLOOKUP($A28,'Return Data'!$B$7:$R$1700,3,0)</f>
        <v>44015</v>
      </c>
      <c r="C28" s="65">
        <f>VLOOKUP($A28,'Return Data'!$B$7:$R$1700,4,0)</f>
        <v>9.4244000000000003</v>
      </c>
      <c r="D28" s="65">
        <f>VLOOKUP($A28,'Return Data'!$B$7:$R$1700,10,0)</f>
        <v>25.457899999999999</v>
      </c>
      <c r="E28" s="66">
        <f t="shared" si="0"/>
        <v>21</v>
      </c>
      <c r="F28" s="65">
        <f>VLOOKUP($A28,'Return Data'!$B$7:$R$1700,11,0)</f>
        <v>-12.741099999999999</v>
      </c>
      <c r="G28" s="66">
        <f t="shared" si="1"/>
        <v>16</v>
      </c>
      <c r="H28" s="65">
        <f>VLOOKUP($A28,'Return Data'!$B$7:$R$1700,12,0)</f>
        <v>-7.9523000000000001</v>
      </c>
      <c r="I28" s="66">
        <f t="shared" si="2"/>
        <v>22</v>
      </c>
      <c r="J28" s="65">
        <f>VLOOKUP($A28,'Return Data'!$B$7:$R$1700,13,0)</f>
        <v>-8.7463999999999995</v>
      </c>
      <c r="K28" s="66">
        <f t="shared" si="3"/>
        <v>14</v>
      </c>
      <c r="L28" s="65"/>
      <c r="M28" s="66"/>
      <c r="N28" s="65"/>
      <c r="O28" s="66"/>
      <c r="P28" s="65"/>
      <c r="Q28" s="66"/>
      <c r="R28" s="65">
        <f>VLOOKUP($A28,'Return Data'!$B$7:$R$1700,16,0)</f>
        <v>-4.4440999999999997</v>
      </c>
      <c r="S28" s="67">
        <f t="shared" si="7"/>
        <v>29</v>
      </c>
    </row>
    <row r="29" spans="1:19" x14ac:dyDescent="0.3">
      <c r="A29" s="63" t="s">
        <v>1018</v>
      </c>
      <c r="B29" s="64">
        <f>VLOOKUP($A29,'Return Data'!$B$7:$R$1700,3,0)</f>
        <v>44015</v>
      </c>
      <c r="C29" s="65">
        <f>VLOOKUP($A29,'Return Data'!$B$7:$R$1700,4,0)</f>
        <v>47.548000000000002</v>
      </c>
      <c r="D29" s="65">
        <f>VLOOKUP($A29,'Return Data'!$B$7:$R$1700,10,0)</f>
        <v>29.738900000000001</v>
      </c>
      <c r="E29" s="66">
        <f t="shared" si="0"/>
        <v>4</v>
      </c>
      <c r="F29" s="65">
        <f>VLOOKUP($A29,'Return Data'!$B$7:$R$1700,11,0)</f>
        <v>-12.815200000000001</v>
      </c>
      <c r="G29" s="66">
        <f t="shared" si="1"/>
        <v>17</v>
      </c>
      <c r="H29" s="65">
        <f>VLOOKUP($A29,'Return Data'!$B$7:$R$1700,12,0)</f>
        <v>-5.1336000000000004</v>
      </c>
      <c r="I29" s="66">
        <f t="shared" si="2"/>
        <v>12</v>
      </c>
      <c r="J29" s="65">
        <f>VLOOKUP($A29,'Return Data'!$B$7:$R$1700,13,0)</f>
        <v>-9.6973000000000003</v>
      </c>
      <c r="K29" s="66">
        <f t="shared" si="3"/>
        <v>16</v>
      </c>
      <c r="L29" s="65">
        <f>VLOOKUP($A29,'Return Data'!$B$7:$R$1700,17,0)</f>
        <v>1.1343000000000001</v>
      </c>
      <c r="M29" s="66">
        <f t="shared" si="4"/>
        <v>5</v>
      </c>
      <c r="N29" s="65">
        <f>VLOOKUP($A29,'Return Data'!$B$7:$R$1700,14,0)</f>
        <v>3.6593</v>
      </c>
      <c r="O29" s="66">
        <f t="shared" si="5"/>
        <v>5</v>
      </c>
      <c r="P29" s="65">
        <f>VLOOKUP($A29,'Return Data'!$B$7:$R$1700,15,0)</f>
        <v>7.6086</v>
      </c>
      <c r="Q29" s="66">
        <f t="shared" si="6"/>
        <v>3</v>
      </c>
      <c r="R29" s="65">
        <f>VLOOKUP($A29,'Return Data'!$B$7:$R$1700,16,0)</f>
        <v>13.567600000000001</v>
      </c>
      <c r="S29" s="67">
        <f t="shared" si="7"/>
        <v>10</v>
      </c>
    </row>
    <row r="30" spans="1:19" x14ac:dyDescent="0.3">
      <c r="A30" s="63" t="s">
        <v>1019</v>
      </c>
      <c r="B30" s="64">
        <f>VLOOKUP($A30,'Return Data'!$B$7:$R$1700,3,0)</f>
        <v>44015</v>
      </c>
      <c r="C30" s="65">
        <f>VLOOKUP($A30,'Return Data'!$B$7:$R$1700,4,0)</f>
        <v>28.6297</v>
      </c>
      <c r="D30" s="65">
        <f>VLOOKUP($A30,'Return Data'!$B$7:$R$1700,10,0)</f>
        <v>25.1889</v>
      </c>
      <c r="E30" s="66">
        <f t="shared" si="0"/>
        <v>23</v>
      </c>
      <c r="F30" s="65">
        <f>VLOOKUP($A30,'Return Data'!$B$7:$R$1700,11,0)</f>
        <v>-20.408300000000001</v>
      </c>
      <c r="G30" s="66">
        <f t="shared" si="1"/>
        <v>29</v>
      </c>
      <c r="H30" s="65">
        <f>VLOOKUP($A30,'Return Data'!$B$7:$R$1700,12,0)</f>
        <v>-13.715299999999999</v>
      </c>
      <c r="I30" s="66">
        <f t="shared" si="2"/>
        <v>29</v>
      </c>
      <c r="J30" s="65">
        <f>VLOOKUP($A30,'Return Data'!$B$7:$R$1700,13,0)</f>
        <v>-20.731999999999999</v>
      </c>
      <c r="K30" s="66">
        <f t="shared" si="3"/>
        <v>29</v>
      </c>
      <c r="L30" s="65">
        <f>VLOOKUP($A30,'Return Data'!$B$7:$R$1700,17,0)</f>
        <v>-4.6627999999999998</v>
      </c>
      <c r="M30" s="66">
        <f t="shared" si="4"/>
        <v>28</v>
      </c>
      <c r="N30" s="65">
        <f>VLOOKUP($A30,'Return Data'!$B$7:$R$1700,14,0)</f>
        <v>-1.0811999999999999</v>
      </c>
      <c r="O30" s="66">
        <f t="shared" si="5"/>
        <v>27</v>
      </c>
      <c r="P30" s="65">
        <f>VLOOKUP($A30,'Return Data'!$B$7:$R$1700,15,0)</f>
        <v>3.2292000000000001</v>
      </c>
      <c r="Q30" s="66">
        <f t="shared" si="6"/>
        <v>23</v>
      </c>
      <c r="R30" s="65">
        <f>VLOOKUP($A30,'Return Data'!$B$7:$R$1700,16,0)</f>
        <v>8.4871999999999996</v>
      </c>
      <c r="S30" s="67">
        <f t="shared" si="7"/>
        <v>22</v>
      </c>
    </row>
    <row r="31" spans="1:19" x14ac:dyDescent="0.3">
      <c r="A31" s="63" t="s">
        <v>1021</v>
      </c>
      <c r="B31" s="64">
        <f>VLOOKUP($A31,'Return Data'!$B$7:$R$1700,3,0)</f>
        <v>44015</v>
      </c>
      <c r="C31" s="65">
        <f>VLOOKUP($A31,'Return Data'!$B$7:$R$1700,4,0)</f>
        <v>154.72999999999999</v>
      </c>
      <c r="D31" s="65">
        <f>VLOOKUP($A31,'Return Data'!$B$7:$R$1700,10,0)</f>
        <v>25.868400000000001</v>
      </c>
      <c r="E31" s="66">
        <f t="shared" si="0"/>
        <v>19</v>
      </c>
      <c r="F31" s="65">
        <f>VLOOKUP($A31,'Return Data'!$B$7:$R$1700,11,0)</f>
        <v>-13.785</v>
      </c>
      <c r="G31" s="66">
        <f t="shared" si="1"/>
        <v>22</v>
      </c>
      <c r="H31" s="65">
        <f>VLOOKUP($A31,'Return Data'!$B$7:$R$1700,12,0)</f>
        <v>-7.3917000000000002</v>
      </c>
      <c r="I31" s="66">
        <f t="shared" si="2"/>
        <v>20</v>
      </c>
      <c r="J31" s="65">
        <f>VLOOKUP($A31,'Return Data'!$B$7:$R$1700,13,0)</f>
        <v>-11.105399999999999</v>
      </c>
      <c r="K31" s="66">
        <f t="shared" si="3"/>
        <v>20</v>
      </c>
      <c r="L31" s="65">
        <f>VLOOKUP($A31,'Return Data'!$B$7:$R$1700,17,0)</f>
        <v>-1.5724</v>
      </c>
      <c r="M31" s="66">
        <f t="shared" si="4"/>
        <v>18</v>
      </c>
      <c r="N31" s="65">
        <f>VLOOKUP($A31,'Return Data'!$B$7:$R$1700,14,0)</f>
        <v>0.90949999999999998</v>
      </c>
      <c r="O31" s="66">
        <f t="shared" si="5"/>
        <v>18</v>
      </c>
      <c r="P31" s="65">
        <f>VLOOKUP($A31,'Return Data'!$B$7:$R$1700,15,0)</f>
        <v>3.8146</v>
      </c>
      <c r="Q31" s="66">
        <f t="shared" si="6"/>
        <v>17</v>
      </c>
      <c r="R31" s="65">
        <f>VLOOKUP($A31,'Return Data'!$B$7:$R$1700,16,0)</f>
        <v>17.010999999999999</v>
      </c>
      <c r="S31" s="67">
        <f t="shared" si="7"/>
        <v>8</v>
      </c>
    </row>
    <row r="32" spans="1:19" x14ac:dyDescent="0.3">
      <c r="A32" s="63" t="s">
        <v>1024</v>
      </c>
      <c r="B32" s="64">
        <f>VLOOKUP($A32,'Return Data'!$B$7:$R$1700,3,0)</f>
        <v>44015</v>
      </c>
      <c r="C32" s="65">
        <f>VLOOKUP($A32,'Return Data'!$B$7:$R$1700,4,0)</f>
        <v>36.289200000000001</v>
      </c>
      <c r="D32" s="65">
        <f>VLOOKUP($A32,'Return Data'!$B$7:$R$1700,10,0)</f>
        <v>29.048500000000001</v>
      </c>
      <c r="E32" s="66">
        <f t="shared" si="0"/>
        <v>7</v>
      </c>
      <c r="F32" s="65">
        <f>VLOOKUP($A32,'Return Data'!$B$7:$R$1700,11,0)</f>
        <v>-12.972799999999999</v>
      </c>
      <c r="G32" s="66">
        <f t="shared" si="1"/>
        <v>19</v>
      </c>
      <c r="H32" s="65">
        <f>VLOOKUP($A32,'Return Data'!$B$7:$R$1700,12,0)</f>
        <v>-8.0709</v>
      </c>
      <c r="I32" s="66">
        <f t="shared" si="2"/>
        <v>23</v>
      </c>
      <c r="J32" s="65">
        <f>VLOOKUP($A32,'Return Data'!$B$7:$R$1700,13,0)</f>
        <v>-11.204499999999999</v>
      </c>
      <c r="K32" s="66">
        <f t="shared" si="3"/>
        <v>21</v>
      </c>
      <c r="L32" s="65">
        <f>VLOOKUP($A32,'Return Data'!$B$7:$R$1700,17,0)</f>
        <v>-1.6113</v>
      </c>
      <c r="M32" s="66">
        <f t="shared" si="4"/>
        <v>19</v>
      </c>
      <c r="N32" s="65">
        <f>VLOOKUP($A32,'Return Data'!$B$7:$R$1700,14,0)</f>
        <v>1.0004999999999999</v>
      </c>
      <c r="O32" s="66">
        <f t="shared" si="5"/>
        <v>17</v>
      </c>
      <c r="P32" s="65">
        <f>VLOOKUP($A32,'Return Data'!$B$7:$R$1700,15,0)</f>
        <v>4.6905999999999999</v>
      </c>
      <c r="Q32" s="66">
        <f t="shared" si="6"/>
        <v>11</v>
      </c>
      <c r="R32" s="65">
        <f>VLOOKUP($A32,'Return Data'!$B$7:$R$1700,16,0)</f>
        <v>9.3230000000000004</v>
      </c>
      <c r="S32" s="67">
        <f t="shared" si="7"/>
        <v>18</v>
      </c>
    </row>
    <row r="33" spans="1:19" x14ac:dyDescent="0.3">
      <c r="A33" s="63" t="s">
        <v>1025</v>
      </c>
      <c r="B33" s="64">
        <f>VLOOKUP($A33,'Return Data'!$B$7:$R$1700,3,0)</f>
        <v>44015</v>
      </c>
      <c r="C33" s="65">
        <f>VLOOKUP($A33,'Return Data'!$B$7:$R$1700,4,0)</f>
        <v>429.28904189771299</v>
      </c>
      <c r="D33" s="65">
        <f>VLOOKUP($A33,'Return Data'!$B$7:$R$1700,10,0)</f>
        <v>27.438300000000002</v>
      </c>
      <c r="E33" s="66">
        <f t="shared" si="0"/>
        <v>14</v>
      </c>
      <c r="F33" s="65">
        <f>VLOOKUP($A33,'Return Data'!$B$7:$R$1700,11,0)</f>
        <v>-15.5053</v>
      </c>
      <c r="G33" s="66">
        <f t="shared" si="1"/>
        <v>25</v>
      </c>
      <c r="H33" s="65">
        <f>VLOOKUP($A33,'Return Data'!$B$7:$R$1700,12,0)</f>
        <v>-10.154999999999999</v>
      </c>
      <c r="I33" s="66">
        <f t="shared" si="2"/>
        <v>27</v>
      </c>
      <c r="J33" s="65">
        <f>VLOOKUP($A33,'Return Data'!$B$7:$R$1700,13,0)</f>
        <v>-15.514699999999999</v>
      </c>
      <c r="K33" s="66">
        <f t="shared" si="3"/>
        <v>27</v>
      </c>
      <c r="L33" s="65">
        <f>VLOOKUP($A33,'Return Data'!$B$7:$R$1700,17,0)</f>
        <v>-2.2284999999999999</v>
      </c>
      <c r="M33" s="66">
        <f t="shared" si="4"/>
        <v>21</v>
      </c>
      <c r="N33" s="65">
        <f>VLOOKUP($A33,'Return Data'!$B$7:$R$1700,14,0)</f>
        <v>0.24890000000000001</v>
      </c>
      <c r="O33" s="66">
        <f t="shared" si="5"/>
        <v>22</v>
      </c>
      <c r="P33" s="65">
        <f>VLOOKUP($A33,'Return Data'!$B$7:$R$1700,15,0)</f>
        <v>3.1766999999999999</v>
      </c>
      <c r="Q33" s="66">
        <f t="shared" si="6"/>
        <v>24</v>
      </c>
      <c r="R33" s="65">
        <f>VLOOKUP($A33,'Return Data'!$B$7:$R$1700,16,0)</f>
        <v>18.478100000000001</v>
      </c>
      <c r="S33" s="67">
        <f t="shared" si="7"/>
        <v>3</v>
      </c>
    </row>
    <row r="34" spans="1:19" x14ac:dyDescent="0.3">
      <c r="A34" s="63" t="s">
        <v>1028</v>
      </c>
      <c r="B34" s="64">
        <f>VLOOKUP($A34,'Return Data'!$B$7:$R$1700,3,0)</f>
        <v>44015</v>
      </c>
      <c r="C34" s="65">
        <f>VLOOKUP($A34,'Return Data'!$B$7:$R$1700,4,0)</f>
        <v>89.066666666666706</v>
      </c>
      <c r="D34" s="65">
        <f>VLOOKUP($A34,'Return Data'!$B$7:$R$1700,10,0)</f>
        <v>25.1874</v>
      </c>
      <c r="E34" s="66">
        <f t="shared" si="0"/>
        <v>24</v>
      </c>
      <c r="F34" s="65">
        <f>VLOOKUP($A34,'Return Data'!$B$7:$R$1700,11,0)</f>
        <v>-14.0283</v>
      </c>
      <c r="G34" s="66">
        <f t="shared" si="1"/>
        <v>24</v>
      </c>
      <c r="H34" s="65">
        <f>VLOOKUP($A34,'Return Data'!$B$7:$R$1700,12,0)</f>
        <v>-8.8925000000000001</v>
      </c>
      <c r="I34" s="66">
        <f t="shared" si="2"/>
        <v>24</v>
      </c>
      <c r="J34" s="65">
        <f>VLOOKUP($A34,'Return Data'!$B$7:$R$1700,13,0)</f>
        <v>-12.1515</v>
      </c>
      <c r="K34" s="66">
        <f t="shared" si="3"/>
        <v>24</v>
      </c>
      <c r="L34" s="65">
        <f>VLOOKUP($A34,'Return Data'!$B$7:$R$1700,17,0)</f>
        <v>-3.0055999999999998</v>
      </c>
      <c r="M34" s="66">
        <f t="shared" si="4"/>
        <v>26</v>
      </c>
      <c r="N34" s="65">
        <f>VLOOKUP($A34,'Return Data'!$B$7:$R$1700,14,0)</f>
        <v>-1.7002999999999999</v>
      </c>
      <c r="O34" s="66">
        <f t="shared" si="5"/>
        <v>28</v>
      </c>
      <c r="P34" s="65">
        <f>VLOOKUP($A34,'Return Data'!$B$7:$R$1700,15,0)</f>
        <v>0.70240000000000002</v>
      </c>
      <c r="Q34" s="66">
        <f t="shared" si="6"/>
        <v>27</v>
      </c>
      <c r="R34" s="65">
        <f>VLOOKUP($A34,'Return Data'!$B$7:$R$1700,16,0)</f>
        <v>9.0051000000000005</v>
      </c>
      <c r="S34" s="67">
        <f t="shared" si="7"/>
        <v>19</v>
      </c>
    </row>
    <row r="35" spans="1:19" x14ac:dyDescent="0.3">
      <c r="A35" s="63" t="s">
        <v>1030</v>
      </c>
      <c r="B35" s="64">
        <f>VLOOKUP($A35,'Return Data'!$B$7:$R$1700,3,0)</f>
        <v>44015</v>
      </c>
      <c r="C35" s="65">
        <f>VLOOKUP($A35,'Return Data'!$B$7:$R$1700,4,0)</f>
        <v>10.08</v>
      </c>
      <c r="D35" s="65">
        <f>VLOOKUP($A35,'Return Data'!$B$7:$R$1700,10,0)</f>
        <v>29.230799999999999</v>
      </c>
      <c r="E35" s="66">
        <f t="shared" si="0"/>
        <v>6</v>
      </c>
      <c r="F35" s="65">
        <f>VLOOKUP($A35,'Return Data'!$B$7:$R$1700,11,0)</f>
        <v>-11.578900000000001</v>
      </c>
      <c r="G35" s="66">
        <f t="shared" si="1"/>
        <v>12</v>
      </c>
      <c r="H35" s="65">
        <f>VLOOKUP($A35,'Return Data'!$B$7:$R$1700,12,0)</f>
        <v>-5.3521000000000001</v>
      </c>
      <c r="I35" s="66">
        <f t="shared" si="2"/>
        <v>15</v>
      </c>
      <c r="J35" s="65">
        <f>VLOOKUP($A35,'Return Data'!$B$7:$R$1700,13,0)</f>
        <v>-9.1891999999999996</v>
      </c>
      <c r="K35" s="66">
        <f t="shared" si="3"/>
        <v>15</v>
      </c>
      <c r="L35" s="65">
        <f>VLOOKUP($A35,'Return Data'!$B$7:$R$1700,17,0)</f>
        <v>-1.0243</v>
      </c>
      <c r="M35" s="66">
        <f t="shared" si="4"/>
        <v>16</v>
      </c>
      <c r="N35" s="65">
        <f>VLOOKUP($A35,'Return Data'!$B$7:$R$1700,14,0)</f>
        <v>0.39960000000000001</v>
      </c>
      <c r="O35" s="66">
        <f t="shared" si="5"/>
        <v>19</v>
      </c>
      <c r="P35" s="65">
        <f>VLOOKUP($A35,'Return Data'!$B$7:$R$1700,15,0)</f>
        <v>0</v>
      </c>
      <c r="Q35" s="66">
        <f t="shared" si="6"/>
        <v>28</v>
      </c>
      <c r="R35" s="65">
        <f>VLOOKUP($A35,'Return Data'!$B$7:$R$1700,16,0)</f>
        <v>0.25340000000000001</v>
      </c>
      <c r="S35" s="67">
        <f t="shared" si="7"/>
        <v>28</v>
      </c>
    </row>
    <row r="36" spans="1:19" x14ac:dyDescent="0.3">
      <c r="A36" s="63" t="s">
        <v>1032</v>
      </c>
      <c r="B36" s="64">
        <f>VLOOKUP($A36,'Return Data'!$B$7:$R$1700,3,0)</f>
        <v>44015</v>
      </c>
      <c r="C36" s="65">
        <f>VLOOKUP($A36,'Return Data'!$B$7:$R$1700,4,0)</f>
        <v>569.14972776268496</v>
      </c>
      <c r="D36" s="65">
        <f>VLOOKUP($A36,'Return Data'!$B$7:$R$1700,10,0)</f>
        <v>28.334099999999999</v>
      </c>
      <c r="E36" s="66">
        <f t="shared" si="0"/>
        <v>12</v>
      </c>
      <c r="F36" s="65">
        <f>VLOOKUP($A36,'Return Data'!$B$7:$R$1700,11,0)</f>
        <v>-10.649900000000001</v>
      </c>
      <c r="G36" s="66">
        <f t="shared" si="1"/>
        <v>8</v>
      </c>
      <c r="H36" s="65">
        <f>VLOOKUP($A36,'Return Data'!$B$7:$R$1700,12,0)</f>
        <v>-4.3963000000000001</v>
      </c>
      <c r="I36" s="66">
        <f t="shared" si="2"/>
        <v>6</v>
      </c>
      <c r="J36" s="65">
        <f>VLOOKUP($A36,'Return Data'!$B$7:$R$1700,13,0)</f>
        <v>-7.3532999999999999</v>
      </c>
      <c r="K36" s="66">
        <f t="shared" si="3"/>
        <v>9</v>
      </c>
      <c r="L36" s="65">
        <f>VLOOKUP($A36,'Return Data'!$B$7:$R$1700,17,0)</f>
        <v>-1.3169999999999999</v>
      </c>
      <c r="M36" s="66">
        <f t="shared" si="4"/>
        <v>17</v>
      </c>
      <c r="N36" s="65">
        <f>VLOOKUP($A36,'Return Data'!$B$7:$R$1700,14,0)</f>
        <v>2.5929000000000002</v>
      </c>
      <c r="O36" s="66">
        <f t="shared" si="5"/>
        <v>10</v>
      </c>
      <c r="P36" s="65">
        <f>VLOOKUP($A36,'Return Data'!$B$7:$R$1700,15,0)</f>
        <v>4.5000999999999998</v>
      </c>
      <c r="Q36" s="66">
        <f t="shared" si="6"/>
        <v>14</v>
      </c>
      <c r="R36" s="65">
        <f>VLOOKUP($A36,'Return Data'!$B$7:$R$1700,16,0)</f>
        <v>12.7256</v>
      </c>
      <c r="S36" s="67">
        <f t="shared" si="7"/>
        <v>11</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26.504982758620699</v>
      </c>
      <c r="E38" s="74"/>
      <c r="F38" s="75">
        <f>AVERAGE(F8:F36)</f>
        <v>-12.205075862068966</v>
      </c>
      <c r="G38" s="74"/>
      <c r="H38" s="75">
        <f>AVERAGE(H8:H36)</f>
        <v>-6.1750862068965509</v>
      </c>
      <c r="I38" s="74"/>
      <c r="J38" s="75">
        <f>AVERAGE(J8:J36)</f>
        <v>-9.3939241379310356</v>
      </c>
      <c r="K38" s="74"/>
      <c r="L38" s="75">
        <f>AVERAGE(L8:L36)</f>
        <v>-0.67388214285714299</v>
      </c>
      <c r="M38" s="74"/>
      <c r="N38" s="75">
        <f>AVERAGE(N8:N36)</f>
        <v>1.8630285714285717</v>
      </c>
      <c r="O38" s="74"/>
      <c r="P38" s="75">
        <f>AVERAGE(P8:P36)</f>
        <v>4.2901892857142858</v>
      </c>
      <c r="Q38" s="74"/>
      <c r="R38" s="75">
        <f>AVERAGE(R8:R36)</f>
        <v>11.242168965517241</v>
      </c>
      <c r="S38" s="76"/>
    </row>
    <row r="39" spans="1:19" x14ac:dyDescent="0.3">
      <c r="A39" s="73" t="s">
        <v>28</v>
      </c>
      <c r="B39" s="74"/>
      <c r="C39" s="74"/>
      <c r="D39" s="75">
        <f>MIN(D8:D36)</f>
        <v>14.112500000000001</v>
      </c>
      <c r="E39" s="74"/>
      <c r="F39" s="75">
        <f>MIN(F8:F36)</f>
        <v>-20.408300000000001</v>
      </c>
      <c r="G39" s="74"/>
      <c r="H39" s="75">
        <f>MIN(H8:H36)</f>
        <v>-13.715299999999999</v>
      </c>
      <c r="I39" s="74"/>
      <c r="J39" s="75">
        <f>MIN(J8:J36)</f>
        <v>-20.731999999999999</v>
      </c>
      <c r="K39" s="74"/>
      <c r="L39" s="75">
        <f>MIN(L8:L36)</f>
        <v>-4.6627999999999998</v>
      </c>
      <c r="M39" s="74"/>
      <c r="N39" s="75">
        <f>MIN(N8:N36)</f>
        <v>-1.7002999999999999</v>
      </c>
      <c r="O39" s="74"/>
      <c r="P39" s="75">
        <f>MIN(P8:P36)</f>
        <v>0</v>
      </c>
      <c r="Q39" s="74"/>
      <c r="R39" s="75">
        <f>MIN(R8:R36)</f>
        <v>-4.4440999999999997</v>
      </c>
      <c r="S39" s="76"/>
    </row>
    <row r="40" spans="1:19" ht="15" thickBot="1" x14ac:dyDescent="0.35">
      <c r="A40" s="77" t="s">
        <v>29</v>
      </c>
      <c r="B40" s="78"/>
      <c r="C40" s="78"/>
      <c r="D40" s="79">
        <f>MAX(D8:D36)</f>
        <v>31.7103</v>
      </c>
      <c r="E40" s="78"/>
      <c r="F40" s="79">
        <f>MAX(F8:F36)</f>
        <v>-2.2507000000000001</v>
      </c>
      <c r="G40" s="78"/>
      <c r="H40" s="79">
        <f>MAX(H8:H36)</f>
        <v>1.6212</v>
      </c>
      <c r="I40" s="78"/>
      <c r="J40" s="79">
        <f>MAX(J8:J36)</f>
        <v>3.8899999999999997E-2</v>
      </c>
      <c r="K40" s="78"/>
      <c r="L40" s="79">
        <f>MAX(L8:L36)</f>
        <v>5.2427000000000001</v>
      </c>
      <c r="M40" s="78"/>
      <c r="N40" s="79">
        <f>MAX(N8:N36)</f>
        <v>9.0208999999999993</v>
      </c>
      <c r="O40" s="78"/>
      <c r="P40" s="79">
        <f>MAX(P8:P36)</f>
        <v>8.1898999999999997</v>
      </c>
      <c r="Q40" s="78"/>
      <c r="R40" s="79">
        <f>MAX(R8:R36)</f>
        <v>18.869199999999999</v>
      </c>
      <c r="S40" s="80"/>
    </row>
    <row r="41" spans="1:19" x14ac:dyDescent="0.3">
      <c r="A41" s="112" t="s">
        <v>433</v>
      </c>
    </row>
    <row r="42" spans="1:19" x14ac:dyDescent="0.3">
      <c r="A42" s="14" t="s">
        <v>340</v>
      </c>
    </row>
  </sheetData>
  <sheetProtection algorithmName="SHA-512" hashValue="0RRpzdg+AGCLibQ0WcJhyCHdWbfckKRaJFE6NMvZJ2oCA0uYKuZgQvj0+bBtNtdouLVnC9MC5yynNguSD55bCg==" saltValue="QMNlj2lqI9JrayVhvfp4W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1677</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1588</v>
      </c>
      <c r="B8" s="64">
        <f>VLOOKUP($A8,'Return Data'!$B$7:$R$1700,3,0)</f>
        <v>44015</v>
      </c>
      <c r="C8" s="65">
        <f>VLOOKUP($A8,'Return Data'!$B$7:$R$1700,4,0)</f>
        <v>411.5899</v>
      </c>
      <c r="D8" s="65">
        <f>VLOOKUP($A8,'Return Data'!$B$7:$R$1700,5,0)</f>
        <v>25.6112</v>
      </c>
      <c r="E8" s="66">
        <f t="shared" ref="E8:E37" si="0">RANK(D8,D$8:D$37,0)</f>
        <v>2</v>
      </c>
      <c r="F8" s="65">
        <f>VLOOKUP($A8,'Return Data'!$B$7:$R$1700,6,0)</f>
        <v>19.12</v>
      </c>
      <c r="G8" s="66">
        <f t="shared" ref="G8:G37" si="1">RANK(F8,F$8:F$37,0)</f>
        <v>2</v>
      </c>
      <c r="H8" s="65">
        <f>VLOOKUP($A8,'Return Data'!$B$7:$R$1700,7,0)</f>
        <v>9.9410000000000007</v>
      </c>
      <c r="I8" s="66">
        <f t="shared" ref="I8:I37" si="2">RANK(H8,H$8:H$37,0)</f>
        <v>3</v>
      </c>
      <c r="J8" s="65">
        <f>VLOOKUP($A8,'Return Data'!$B$7:$R$1700,8,0)</f>
        <v>11.1548</v>
      </c>
      <c r="K8" s="66">
        <f t="shared" ref="K8:K37" si="3">RANK(J8,J$8:J$37,0)</f>
        <v>3</v>
      </c>
      <c r="L8" s="65">
        <f>VLOOKUP($A8,'Return Data'!$B$7:$R$1700,9,0)</f>
        <v>12.896699999999999</v>
      </c>
      <c r="M8" s="66">
        <f t="shared" ref="M8:M37" si="4">RANK(L8,L$8:L$37,0)</f>
        <v>1</v>
      </c>
      <c r="N8" s="65">
        <f>VLOOKUP($A8,'Return Data'!$B$7:$R$1700,10,0)</f>
        <v>10.5185</v>
      </c>
      <c r="O8" s="66">
        <f t="shared" ref="O8:O37" si="5">RANK(N8,N$8:N$37,0)</f>
        <v>1</v>
      </c>
      <c r="P8" s="65">
        <f>VLOOKUP($A8,'Return Data'!$B$7:$R$1700,11,0)</f>
        <v>8.3470999999999993</v>
      </c>
      <c r="Q8" s="66">
        <f t="shared" ref="Q8:Q16" si="6">RANK(P8,P$8:P$37,0)</f>
        <v>1</v>
      </c>
      <c r="R8" s="65">
        <f>VLOOKUP($A8,'Return Data'!$B$7:$R$1700,12,0)</f>
        <v>8.0200999999999993</v>
      </c>
      <c r="S8" s="66">
        <f t="shared" ref="S8:S16" si="7">RANK(R8,R$8:R$37,0)</f>
        <v>2</v>
      </c>
      <c r="T8" s="65">
        <f>VLOOKUP($A8,'Return Data'!$B$7:$R$1700,13,0)</f>
        <v>8.4250000000000007</v>
      </c>
      <c r="U8" s="66">
        <f t="shared" ref="U8:U16" si="8">RANK(T8,T$8:T$37,0)</f>
        <v>4</v>
      </c>
      <c r="V8" s="65">
        <f>VLOOKUP($A8,'Return Data'!$B$7:$R$1700,17,0)</f>
        <v>8.5655999999999999</v>
      </c>
      <c r="W8" s="66">
        <f>RANK(V8,V$8:V$37,0)</f>
        <v>3</v>
      </c>
      <c r="X8" s="65">
        <f>VLOOKUP($A8,'Return Data'!$B$7:$R$1700,14,0)</f>
        <v>8.0044000000000004</v>
      </c>
      <c r="Y8" s="66">
        <f>RANK(X8,X$8:X$37,0)</f>
        <v>3</v>
      </c>
      <c r="Z8" s="65">
        <f>VLOOKUP($A8,'Return Data'!$B$7:$R$1700,16,0)</f>
        <v>8.7584</v>
      </c>
      <c r="AA8" s="67">
        <f t="shared" ref="AA8:AA37" si="9">RANK(Z8,Z$8:Z$37,0)</f>
        <v>4</v>
      </c>
    </row>
    <row r="9" spans="1:27" x14ac:dyDescent="0.3">
      <c r="A9" s="63" t="s">
        <v>1590</v>
      </c>
      <c r="B9" s="64">
        <f>VLOOKUP($A9,'Return Data'!$B$7:$R$1700,3,0)</f>
        <v>44015</v>
      </c>
      <c r="C9" s="65">
        <f>VLOOKUP($A9,'Return Data'!$B$7:$R$1700,4,0)</f>
        <v>11.554500000000001</v>
      </c>
      <c r="D9" s="65">
        <f>VLOOKUP($A9,'Return Data'!$B$7:$R$1700,5,0)</f>
        <v>11.691800000000001</v>
      </c>
      <c r="E9" s="66">
        <f t="shared" si="0"/>
        <v>15</v>
      </c>
      <c r="F9" s="65">
        <f>VLOOKUP($A9,'Return Data'!$B$7:$R$1700,6,0)</f>
        <v>12.648899999999999</v>
      </c>
      <c r="G9" s="66">
        <f t="shared" si="1"/>
        <v>7</v>
      </c>
      <c r="H9" s="65">
        <f>VLOOKUP($A9,'Return Data'!$B$7:$R$1700,7,0)</f>
        <v>7.9999000000000002</v>
      </c>
      <c r="I9" s="66">
        <f t="shared" si="2"/>
        <v>8</v>
      </c>
      <c r="J9" s="65">
        <f>VLOOKUP($A9,'Return Data'!$B$7:$R$1700,8,0)</f>
        <v>8.2845999999999993</v>
      </c>
      <c r="K9" s="66">
        <f t="shared" si="3"/>
        <v>8</v>
      </c>
      <c r="L9" s="65">
        <f>VLOOKUP($A9,'Return Data'!$B$7:$R$1700,9,0)</f>
        <v>8.5465999999999998</v>
      </c>
      <c r="M9" s="66">
        <f t="shared" si="4"/>
        <v>9</v>
      </c>
      <c r="N9" s="65">
        <f>VLOOKUP($A9,'Return Data'!$B$7:$R$1700,10,0)</f>
        <v>7.1477000000000004</v>
      </c>
      <c r="O9" s="66">
        <f t="shared" si="5"/>
        <v>20</v>
      </c>
      <c r="P9" s="65">
        <f>VLOOKUP($A9,'Return Data'!$B$7:$R$1700,11,0)</f>
        <v>6.9926000000000004</v>
      </c>
      <c r="Q9" s="66">
        <f t="shared" si="6"/>
        <v>12</v>
      </c>
      <c r="R9" s="65">
        <f>VLOOKUP($A9,'Return Data'!$B$7:$R$1700,12,0)</f>
        <v>7.2423999999999999</v>
      </c>
      <c r="S9" s="66">
        <f t="shared" si="7"/>
        <v>9</v>
      </c>
      <c r="T9" s="65">
        <f>VLOOKUP($A9,'Return Data'!$B$7:$R$1700,13,0)</f>
        <v>7.7442000000000002</v>
      </c>
      <c r="U9" s="66">
        <f t="shared" si="8"/>
        <v>8</v>
      </c>
      <c r="V9" s="65"/>
      <c r="W9" s="66"/>
      <c r="X9" s="65"/>
      <c r="Y9" s="66"/>
      <c r="Z9" s="65">
        <f>VLOOKUP($A9,'Return Data'!$B$7:$R$1700,16,0)</f>
        <v>8.2925000000000004</v>
      </c>
      <c r="AA9" s="67">
        <f t="shared" si="9"/>
        <v>11</v>
      </c>
    </row>
    <row r="10" spans="1:27" x14ac:dyDescent="0.3">
      <c r="A10" s="63" t="s">
        <v>1593</v>
      </c>
      <c r="B10" s="64">
        <f>VLOOKUP($A10,'Return Data'!$B$7:$R$1700,3,0)</f>
        <v>44015</v>
      </c>
      <c r="C10" s="65">
        <f>VLOOKUP($A10,'Return Data'!$B$7:$R$1700,4,0)</f>
        <v>1168.3276000000001</v>
      </c>
      <c r="D10" s="65">
        <f>VLOOKUP($A10,'Return Data'!$B$7:$R$1700,5,0)</f>
        <v>6.0587</v>
      </c>
      <c r="E10" s="66">
        <f t="shared" si="0"/>
        <v>27</v>
      </c>
      <c r="F10" s="65">
        <f>VLOOKUP($A10,'Return Data'!$B$7:$R$1700,6,0)</f>
        <v>5.4550999999999998</v>
      </c>
      <c r="G10" s="66">
        <f t="shared" si="1"/>
        <v>27</v>
      </c>
      <c r="H10" s="65">
        <f>VLOOKUP($A10,'Return Data'!$B$7:$R$1700,7,0)</f>
        <v>4.1806999999999999</v>
      </c>
      <c r="I10" s="66">
        <f t="shared" si="2"/>
        <v>27</v>
      </c>
      <c r="J10" s="65">
        <f>VLOOKUP($A10,'Return Data'!$B$7:$R$1700,8,0)</f>
        <v>4.7533000000000003</v>
      </c>
      <c r="K10" s="66">
        <f t="shared" si="3"/>
        <v>26</v>
      </c>
      <c r="L10" s="65">
        <f>VLOOKUP($A10,'Return Data'!$B$7:$R$1700,9,0)</f>
        <v>5.0111999999999997</v>
      </c>
      <c r="M10" s="66">
        <f t="shared" si="4"/>
        <v>27</v>
      </c>
      <c r="N10" s="65">
        <f>VLOOKUP($A10,'Return Data'!$B$7:$R$1700,10,0)</f>
        <v>6.9379</v>
      </c>
      <c r="O10" s="66">
        <f t="shared" si="5"/>
        <v>21</v>
      </c>
      <c r="P10" s="65">
        <f>VLOOKUP($A10,'Return Data'!$B$7:$R$1700,11,0)</f>
        <v>6.3879000000000001</v>
      </c>
      <c r="Q10" s="66">
        <f t="shared" si="6"/>
        <v>18</v>
      </c>
      <c r="R10" s="65">
        <f>VLOOKUP($A10,'Return Data'!$B$7:$R$1700,12,0)</f>
        <v>6.4542000000000002</v>
      </c>
      <c r="S10" s="66">
        <f t="shared" si="7"/>
        <v>18</v>
      </c>
      <c r="T10" s="65">
        <f>VLOOKUP($A10,'Return Data'!$B$7:$R$1700,13,0)</f>
        <v>6.9283000000000001</v>
      </c>
      <c r="U10" s="66">
        <f t="shared" si="8"/>
        <v>18</v>
      </c>
      <c r="V10" s="65">
        <f>VLOOKUP($A10,'Return Data'!$B$7:$R$1700,17,0)</f>
        <v>7.6273</v>
      </c>
      <c r="W10" s="66">
        <f t="shared" ref="W10:W15" si="10">RANK(V10,V$8:V$37,0)</f>
        <v>9</v>
      </c>
      <c r="X10" s="65"/>
      <c r="Y10" s="66"/>
      <c r="Z10" s="65">
        <f>VLOOKUP($A10,'Return Data'!$B$7:$R$1700,16,0)</f>
        <v>7.7262000000000004</v>
      </c>
      <c r="AA10" s="67">
        <f t="shared" si="9"/>
        <v>20</v>
      </c>
    </row>
    <row r="11" spans="1:27" x14ac:dyDescent="0.3">
      <c r="A11" s="63" t="s">
        <v>1594</v>
      </c>
      <c r="B11" s="64">
        <f>VLOOKUP($A11,'Return Data'!$B$7:$R$1700,3,0)</f>
        <v>44015</v>
      </c>
      <c r="C11" s="65">
        <f>VLOOKUP($A11,'Return Data'!$B$7:$R$1700,4,0)</f>
        <v>2502.6590999999999</v>
      </c>
      <c r="D11" s="65">
        <f>VLOOKUP($A11,'Return Data'!$B$7:$R$1700,5,0)</f>
        <v>8.1531000000000002</v>
      </c>
      <c r="E11" s="66">
        <f t="shared" si="0"/>
        <v>22</v>
      </c>
      <c r="F11" s="65">
        <f>VLOOKUP($A11,'Return Data'!$B$7:$R$1700,6,0)</f>
        <v>11.606199999999999</v>
      </c>
      <c r="G11" s="66">
        <f t="shared" si="1"/>
        <v>12</v>
      </c>
      <c r="H11" s="65">
        <f>VLOOKUP($A11,'Return Data'!$B$7:$R$1700,7,0)</f>
        <v>6.6654999999999998</v>
      </c>
      <c r="I11" s="66">
        <f t="shared" si="2"/>
        <v>15</v>
      </c>
      <c r="J11" s="65">
        <f>VLOOKUP($A11,'Return Data'!$B$7:$R$1700,8,0)</f>
        <v>5.8041999999999998</v>
      </c>
      <c r="K11" s="66">
        <f t="shared" si="3"/>
        <v>21</v>
      </c>
      <c r="L11" s="65">
        <f>VLOOKUP($A11,'Return Data'!$B$7:$R$1700,9,0)</f>
        <v>6.4455999999999998</v>
      </c>
      <c r="M11" s="66">
        <f t="shared" si="4"/>
        <v>22</v>
      </c>
      <c r="N11" s="65">
        <f>VLOOKUP($A11,'Return Data'!$B$7:$R$1700,10,0)</f>
        <v>7.2465999999999999</v>
      </c>
      <c r="O11" s="66">
        <f t="shared" si="5"/>
        <v>19</v>
      </c>
      <c r="P11" s="65">
        <f>VLOOKUP($A11,'Return Data'!$B$7:$R$1700,11,0)</f>
        <v>6.3806000000000003</v>
      </c>
      <c r="Q11" s="66">
        <f t="shared" si="6"/>
        <v>19</v>
      </c>
      <c r="R11" s="65">
        <f>VLOOKUP($A11,'Return Data'!$B$7:$R$1700,12,0)</f>
        <v>6.4462999999999999</v>
      </c>
      <c r="S11" s="66">
        <f t="shared" si="7"/>
        <v>19</v>
      </c>
      <c r="T11" s="65">
        <f>VLOOKUP($A11,'Return Data'!$B$7:$R$1700,13,0)</f>
        <v>6.9813000000000001</v>
      </c>
      <c r="U11" s="66">
        <f t="shared" si="8"/>
        <v>17</v>
      </c>
      <c r="V11" s="65">
        <f>VLOOKUP($A11,'Return Data'!$B$7:$R$1700,17,0)</f>
        <v>7.5278</v>
      </c>
      <c r="W11" s="66">
        <f t="shared" si="10"/>
        <v>10</v>
      </c>
      <c r="X11" s="65">
        <f>VLOOKUP($A11,'Return Data'!$B$7:$R$1700,14,0)</f>
        <v>7.5331999999999999</v>
      </c>
      <c r="Y11" s="66">
        <f>RANK(X11,X$8:X$37,0)</f>
        <v>9</v>
      </c>
      <c r="Z11" s="65">
        <f>VLOOKUP($A11,'Return Data'!$B$7:$R$1700,16,0)</f>
        <v>8.5813000000000006</v>
      </c>
      <c r="AA11" s="67">
        <f t="shared" si="9"/>
        <v>6</v>
      </c>
    </row>
    <row r="12" spans="1:27" x14ac:dyDescent="0.3">
      <c r="A12" s="63" t="s">
        <v>1596</v>
      </c>
      <c r="B12" s="64">
        <f>VLOOKUP($A12,'Return Data'!$B$7:$R$1700,3,0)</f>
        <v>44015</v>
      </c>
      <c r="C12" s="65">
        <f>VLOOKUP($A12,'Return Data'!$B$7:$R$1700,4,0)</f>
        <v>3088.6327000000001</v>
      </c>
      <c r="D12" s="65">
        <f>VLOOKUP($A12,'Return Data'!$B$7:$R$1700,5,0)</f>
        <v>12.786300000000001</v>
      </c>
      <c r="E12" s="66">
        <f t="shared" si="0"/>
        <v>13</v>
      </c>
      <c r="F12" s="65">
        <f>VLOOKUP($A12,'Return Data'!$B$7:$R$1700,6,0)</f>
        <v>11.257099999999999</v>
      </c>
      <c r="G12" s="66">
        <f t="shared" si="1"/>
        <v>15</v>
      </c>
      <c r="H12" s="65">
        <f>VLOOKUP($A12,'Return Data'!$B$7:$R$1700,7,0)</f>
        <v>7.4212999999999996</v>
      </c>
      <c r="I12" s="66">
        <f t="shared" si="2"/>
        <v>12</v>
      </c>
      <c r="J12" s="65">
        <f>VLOOKUP($A12,'Return Data'!$B$7:$R$1700,8,0)</f>
        <v>7.0423</v>
      </c>
      <c r="K12" s="66">
        <f t="shared" si="3"/>
        <v>14</v>
      </c>
      <c r="L12" s="65">
        <f>VLOOKUP($A12,'Return Data'!$B$7:$R$1700,9,0)</f>
        <v>7.7858999999999998</v>
      </c>
      <c r="M12" s="66">
        <f t="shared" si="4"/>
        <v>12</v>
      </c>
      <c r="N12" s="65">
        <f>VLOOKUP($A12,'Return Data'!$B$7:$R$1700,10,0)</f>
        <v>7.4412000000000003</v>
      </c>
      <c r="O12" s="66">
        <f t="shared" si="5"/>
        <v>17</v>
      </c>
      <c r="P12" s="65">
        <f>VLOOKUP($A12,'Return Data'!$B$7:$R$1700,11,0)</f>
        <v>6.5705999999999998</v>
      </c>
      <c r="Q12" s="66">
        <f t="shared" si="6"/>
        <v>16</v>
      </c>
      <c r="R12" s="65">
        <f>VLOOKUP($A12,'Return Data'!$B$7:$R$1700,12,0)</f>
        <v>6.5202</v>
      </c>
      <c r="S12" s="66">
        <f t="shared" si="7"/>
        <v>17</v>
      </c>
      <c r="T12" s="65">
        <f>VLOOKUP($A12,'Return Data'!$B$7:$R$1700,13,0)</f>
        <v>6.8701999999999996</v>
      </c>
      <c r="U12" s="66">
        <f t="shared" si="8"/>
        <v>19</v>
      </c>
      <c r="V12" s="65">
        <f>VLOOKUP($A12,'Return Data'!$B$7:$R$1700,17,0)</f>
        <v>6.9737</v>
      </c>
      <c r="W12" s="66">
        <f t="shared" si="10"/>
        <v>14</v>
      </c>
      <c r="X12" s="65">
        <f>VLOOKUP($A12,'Return Data'!$B$7:$R$1700,14,0)</f>
        <v>6.7873000000000001</v>
      </c>
      <c r="Y12" s="66">
        <f>RANK(X12,X$8:X$37,0)</f>
        <v>14</v>
      </c>
      <c r="Z12" s="65">
        <f>VLOOKUP($A12,'Return Data'!$B$7:$R$1700,16,0)</f>
        <v>7.8936000000000002</v>
      </c>
      <c r="AA12" s="67">
        <f t="shared" si="9"/>
        <v>18</v>
      </c>
    </row>
    <row r="13" spans="1:27" x14ac:dyDescent="0.3">
      <c r="A13" s="63" t="s">
        <v>1598</v>
      </c>
      <c r="B13" s="64">
        <f>VLOOKUP($A13,'Return Data'!$B$7:$R$1700,3,0)</f>
        <v>44015</v>
      </c>
      <c r="C13" s="65">
        <f>VLOOKUP($A13,'Return Data'!$B$7:$R$1700,4,0)</f>
        <v>2775.3395999999998</v>
      </c>
      <c r="D13" s="65">
        <f>VLOOKUP($A13,'Return Data'!$B$7:$R$1700,5,0)</f>
        <v>10.5809</v>
      </c>
      <c r="E13" s="66">
        <f t="shared" si="0"/>
        <v>19</v>
      </c>
      <c r="F13" s="65">
        <f>VLOOKUP($A13,'Return Data'!$B$7:$R$1700,6,0)</f>
        <v>8.7512000000000008</v>
      </c>
      <c r="G13" s="66">
        <f t="shared" si="1"/>
        <v>22</v>
      </c>
      <c r="H13" s="65">
        <f>VLOOKUP($A13,'Return Data'!$B$7:$R$1700,7,0)</f>
        <v>5.4951999999999996</v>
      </c>
      <c r="I13" s="66">
        <f t="shared" si="2"/>
        <v>24</v>
      </c>
      <c r="J13" s="65">
        <f>VLOOKUP($A13,'Return Data'!$B$7:$R$1700,8,0)</f>
        <v>5.1688000000000001</v>
      </c>
      <c r="K13" s="66">
        <f t="shared" si="3"/>
        <v>24</v>
      </c>
      <c r="L13" s="65">
        <f>VLOOKUP($A13,'Return Data'!$B$7:$R$1700,9,0)</f>
        <v>6.1066000000000003</v>
      </c>
      <c r="M13" s="66">
        <f t="shared" si="4"/>
        <v>24</v>
      </c>
      <c r="N13" s="65">
        <f>VLOOKUP($A13,'Return Data'!$B$7:$R$1700,10,0)</f>
        <v>7.6026999999999996</v>
      </c>
      <c r="O13" s="66">
        <f t="shared" si="5"/>
        <v>16</v>
      </c>
      <c r="P13" s="65">
        <f>VLOOKUP($A13,'Return Data'!$B$7:$R$1700,11,0)</f>
        <v>6.7107000000000001</v>
      </c>
      <c r="Q13" s="66">
        <f t="shared" si="6"/>
        <v>15</v>
      </c>
      <c r="R13" s="65">
        <f>VLOOKUP($A13,'Return Data'!$B$7:$R$1700,12,0)</f>
        <v>6.7572000000000001</v>
      </c>
      <c r="S13" s="66">
        <f t="shared" si="7"/>
        <v>14</v>
      </c>
      <c r="T13" s="65">
        <f>VLOOKUP($A13,'Return Data'!$B$7:$R$1700,13,0)</f>
        <v>7.3209</v>
      </c>
      <c r="U13" s="66">
        <f t="shared" si="8"/>
        <v>13</v>
      </c>
      <c r="V13" s="65">
        <f>VLOOKUP($A13,'Return Data'!$B$7:$R$1700,17,0)</f>
        <v>6.7916999999999996</v>
      </c>
      <c r="W13" s="66">
        <f t="shared" si="10"/>
        <v>15</v>
      </c>
      <c r="X13" s="65">
        <f>VLOOKUP($A13,'Return Data'!$B$7:$R$1700,14,0)</f>
        <v>6.8819999999999997</v>
      </c>
      <c r="Y13" s="66">
        <f>RANK(X13,X$8:X$37,0)</f>
        <v>13</v>
      </c>
      <c r="Z13" s="65">
        <f>VLOOKUP($A13,'Return Data'!$B$7:$R$1700,16,0)</f>
        <v>7.9844999999999997</v>
      </c>
      <c r="AA13" s="67">
        <f t="shared" si="9"/>
        <v>17</v>
      </c>
    </row>
    <row r="14" spans="1:27" x14ac:dyDescent="0.3">
      <c r="A14" s="63" t="s">
        <v>1600</v>
      </c>
      <c r="B14" s="64">
        <f>VLOOKUP($A14,'Return Data'!$B$7:$R$1700,3,0)</f>
        <v>44015</v>
      </c>
      <c r="C14" s="65">
        <f>VLOOKUP($A14,'Return Data'!$B$7:$R$1700,4,0)</f>
        <v>2262.3779</v>
      </c>
      <c r="D14" s="65">
        <f>VLOOKUP($A14,'Return Data'!$B$7:$R$1700,5,0)</f>
        <v>6.0785</v>
      </c>
      <c r="E14" s="66">
        <f t="shared" si="0"/>
        <v>26</v>
      </c>
      <c r="F14" s="65">
        <f>VLOOKUP($A14,'Return Data'!$B$7:$R$1700,6,0)</f>
        <v>8.4291</v>
      </c>
      <c r="G14" s="66">
        <f t="shared" si="1"/>
        <v>24</v>
      </c>
      <c r="H14" s="65">
        <f>VLOOKUP($A14,'Return Data'!$B$7:$R$1700,7,0)</f>
        <v>5.7394999999999996</v>
      </c>
      <c r="I14" s="66">
        <f t="shared" si="2"/>
        <v>23</v>
      </c>
      <c r="J14" s="65">
        <f>VLOOKUP($A14,'Return Data'!$B$7:$R$1700,8,0)</f>
        <v>4.8747999999999996</v>
      </c>
      <c r="K14" s="66">
        <f t="shared" si="3"/>
        <v>25</v>
      </c>
      <c r="L14" s="65">
        <f>VLOOKUP($A14,'Return Data'!$B$7:$R$1700,9,0)</f>
        <v>6.4054000000000002</v>
      </c>
      <c r="M14" s="66">
        <f t="shared" si="4"/>
        <v>23</v>
      </c>
      <c r="N14" s="65">
        <f>VLOOKUP($A14,'Return Data'!$B$7:$R$1700,10,0)</f>
        <v>6.2881</v>
      </c>
      <c r="O14" s="66">
        <f t="shared" si="5"/>
        <v>23</v>
      </c>
      <c r="P14" s="65">
        <f>VLOOKUP($A14,'Return Data'!$B$7:$R$1700,11,0)</f>
        <v>5.8331</v>
      </c>
      <c r="Q14" s="66">
        <f t="shared" si="6"/>
        <v>22</v>
      </c>
      <c r="R14" s="65">
        <f>VLOOKUP($A14,'Return Data'!$B$7:$R$1700,12,0)</f>
        <v>5.7542</v>
      </c>
      <c r="S14" s="66">
        <f t="shared" si="7"/>
        <v>22</v>
      </c>
      <c r="T14" s="65">
        <f>VLOOKUP($A14,'Return Data'!$B$7:$R$1700,13,0)</f>
        <v>6.2534000000000001</v>
      </c>
      <c r="U14" s="66">
        <f t="shared" si="8"/>
        <v>21</v>
      </c>
      <c r="V14" s="65">
        <f>VLOOKUP($A14,'Return Data'!$B$7:$R$1700,17,0)</f>
        <v>7.0354999999999999</v>
      </c>
      <c r="W14" s="66">
        <f t="shared" si="10"/>
        <v>13</v>
      </c>
      <c r="X14" s="65">
        <f>VLOOKUP($A14,'Return Data'!$B$7:$R$1700,14,0)</f>
        <v>6.9245000000000001</v>
      </c>
      <c r="Y14" s="66">
        <f>RANK(X14,X$8:X$37,0)</f>
        <v>12</v>
      </c>
      <c r="Z14" s="65">
        <f>VLOOKUP($A14,'Return Data'!$B$7:$R$1700,16,0)</f>
        <v>8.0266999999999999</v>
      </c>
      <c r="AA14" s="67">
        <f t="shared" si="9"/>
        <v>15</v>
      </c>
    </row>
    <row r="15" spans="1:27" x14ac:dyDescent="0.3">
      <c r="A15" s="63" t="s">
        <v>1605</v>
      </c>
      <c r="B15" s="64">
        <f>VLOOKUP($A15,'Return Data'!$B$7:$R$1700,3,0)</f>
        <v>44015</v>
      </c>
      <c r="C15" s="65">
        <f>VLOOKUP($A15,'Return Data'!$B$7:$R$1700,4,0)</f>
        <v>28.235299999999999</v>
      </c>
      <c r="D15" s="65">
        <f>VLOOKUP($A15,'Return Data'!$B$7:$R$1700,5,0)</f>
        <v>23.671900000000001</v>
      </c>
      <c r="E15" s="66">
        <f t="shared" si="0"/>
        <v>3</v>
      </c>
      <c r="F15" s="65">
        <f>VLOOKUP($A15,'Return Data'!$B$7:$R$1700,6,0)</f>
        <v>11.343299999999999</v>
      </c>
      <c r="G15" s="66">
        <f t="shared" si="1"/>
        <v>14</v>
      </c>
      <c r="H15" s="65">
        <f>VLOOKUP($A15,'Return Data'!$B$7:$R$1700,7,0)</f>
        <v>9.7504000000000008</v>
      </c>
      <c r="I15" s="66">
        <f t="shared" si="2"/>
        <v>4</v>
      </c>
      <c r="J15" s="65">
        <f>VLOOKUP($A15,'Return Data'!$B$7:$R$1700,8,0)</f>
        <v>10.345599999999999</v>
      </c>
      <c r="K15" s="66">
        <f t="shared" si="3"/>
        <v>4</v>
      </c>
      <c r="L15" s="65">
        <f>VLOOKUP($A15,'Return Data'!$B$7:$R$1700,9,0)</f>
        <v>11.0487</v>
      </c>
      <c r="M15" s="66">
        <f t="shared" si="4"/>
        <v>3</v>
      </c>
      <c r="N15" s="65">
        <f>VLOOKUP($A15,'Return Data'!$B$7:$R$1700,10,0)</f>
        <v>8.0791000000000004</v>
      </c>
      <c r="O15" s="66">
        <f t="shared" si="5"/>
        <v>12</v>
      </c>
      <c r="P15" s="65">
        <f>VLOOKUP($A15,'Return Data'!$B$7:$R$1700,11,0)</f>
        <v>-0.1895</v>
      </c>
      <c r="Q15" s="66">
        <f t="shared" si="6"/>
        <v>29</v>
      </c>
      <c r="R15" s="65">
        <f>VLOOKUP($A15,'Return Data'!$B$7:$R$1700,12,0)</f>
        <v>2.9710999999999999</v>
      </c>
      <c r="S15" s="66">
        <f t="shared" si="7"/>
        <v>25</v>
      </c>
      <c r="T15" s="65">
        <f>VLOOKUP($A15,'Return Data'!$B$7:$R$1700,13,0)</f>
        <v>4.6426999999999996</v>
      </c>
      <c r="U15" s="66">
        <f t="shared" si="8"/>
        <v>24</v>
      </c>
      <c r="V15" s="65">
        <f>VLOOKUP($A15,'Return Data'!$B$7:$R$1700,17,0)</f>
        <v>7.1383999999999999</v>
      </c>
      <c r="W15" s="66">
        <f t="shared" si="10"/>
        <v>11</v>
      </c>
      <c r="X15" s="65">
        <f>VLOOKUP($A15,'Return Data'!$B$7:$R$1700,14,0)</f>
        <v>7.3506</v>
      </c>
      <c r="Y15" s="66">
        <f>RANK(X15,X$8:X$37,0)</f>
        <v>10</v>
      </c>
      <c r="Z15" s="65">
        <f>VLOOKUP($A15,'Return Data'!$B$7:$R$1700,16,0)</f>
        <v>8.8325999999999993</v>
      </c>
      <c r="AA15" s="67">
        <f t="shared" si="9"/>
        <v>3</v>
      </c>
    </row>
    <row r="16" spans="1:27" x14ac:dyDescent="0.3">
      <c r="A16" s="63" t="s">
        <v>1606</v>
      </c>
      <c r="B16" s="64">
        <f>VLOOKUP($A16,'Return Data'!$B$7:$R$1700,3,0)</f>
        <v>44015</v>
      </c>
      <c r="C16" s="65">
        <f>VLOOKUP($A16,'Return Data'!$B$7:$R$1700,4,0)</f>
        <v>11.541499999999999</v>
      </c>
      <c r="D16" s="65">
        <f>VLOOKUP($A16,'Return Data'!$B$7:$R$1700,5,0)</f>
        <v>15.502800000000001</v>
      </c>
      <c r="E16" s="66">
        <f t="shared" si="0"/>
        <v>9</v>
      </c>
      <c r="F16" s="65">
        <f>VLOOKUP($A16,'Return Data'!$B$7:$R$1700,6,0)</f>
        <v>13.930899999999999</v>
      </c>
      <c r="G16" s="66">
        <f t="shared" si="1"/>
        <v>6</v>
      </c>
      <c r="H16" s="65">
        <f>VLOOKUP($A16,'Return Data'!$B$7:$R$1700,7,0)</f>
        <v>8.0541999999999998</v>
      </c>
      <c r="I16" s="66">
        <f t="shared" si="2"/>
        <v>7</v>
      </c>
      <c r="J16" s="65">
        <f>VLOOKUP($A16,'Return Data'!$B$7:$R$1700,8,0)</f>
        <v>8.6805000000000003</v>
      </c>
      <c r="K16" s="66">
        <f t="shared" si="3"/>
        <v>6</v>
      </c>
      <c r="L16" s="65">
        <f>VLOOKUP($A16,'Return Data'!$B$7:$R$1700,9,0)</f>
        <v>9.8084000000000007</v>
      </c>
      <c r="M16" s="66">
        <f t="shared" si="4"/>
        <v>5</v>
      </c>
      <c r="N16" s="65">
        <f>VLOOKUP($A16,'Return Data'!$B$7:$R$1700,10,0)</f>
        <v>9.7429000000000006</v>
      </c>
      <c r="O16" s="66">
        <f t="shared" si="5"/>
        <v>2</v>
      </c>
      <c r="P16" s="65">
        <f>VLOOKUP($A16,'Return Data'!$B$7:$R$1700,11,0)</f>
        <v>8.1930999999999994</v>
      </c>
      <c r="Q16" s="66">
        <f t="shared" si="6"/>
        <v>2</v>
      </c>
      <c r="R16" s="65">
        <f>VLOOKUP($A16,'Return Data'!$B$7:$R$1700,12,0)</f>
        <v>7.6280000000000001</v>
      </c>
      <c r="S16" s="66">
        <f t="shared" si="7"/>
        <v>3</v>
      </c>
      <c r="T16" s="65">
        <f>VLOOKUP($A16,'Return Data'!$B$7:$R$1700,13,0)</f>
        <v>7.9596999999999998</v>
      </c>
      <c r="U16" s="66">
        <f t="shared" si="8"/>
        <v>6</v>
      </c>
      <c r="V16" s="65"/>
      <c r="W16" s="66"/>
      <c r="X16" s="65"/>
      <c r="Y16" s="66"/>
      <c r="Z16" s="65">
        <f>VLOOKUP($A16,'Return Data'!$B$7:$R$1700,16,0)</f>
        <v>8.4102999999999994</v>
      </c>
      <c r="AA16" s="67">
        <f t="shared" si="9"/>
        <v>9</v>
      </c>
    </row>
    <row r="17" spans="1:27" x14ac:dyDescent="0.3">
      <c r="A17" s="63" t="s">
        <v>1608</v>
      </c>
      <c r="B17" s="64">
        <f>VLOOKUP($A17,'Return Data'!$B$7:$R$1700,3,0)</f>
        <v>44015</v>
      </c>
      <c r="C17" s="65">
        <f>VLOOKUP($A17,'Return Data'!$B$7:$R$1700,4,0)</f>
        <v>1030.7363</v>
      </c>
      <c r="D17" s="65">
        <f>VLOOKUP($A17,'Return Data'!$B$7:$R$1700,5,0)</f>
        <v>18.8062</v>
      </c>
      <c r="E17" s="66">
        <f t="shared" si="0"/>
        <v>8</v>
      </c>
      <c r="F17" s="65">
        <f>VLOOKUP($A17,'Return Data'!$B$7:$R$1700,6,0)</f>
        <v>11.7597</v>
      </c>
      <c r="G17" s="66">
        <f t="shared" si="1"/>
        <v>11</v>
      </c>
      <c r="H17" s="65">
        <f>VLOOKUP($A17,'Return Data'!$B$7:$R$1700,7,0)</f>
        <v>5.9923999999999999</v>
      </c>
      <c r="I17" s="66">
        <f t="shared" si="2"/>
        <v>21</v>
      </c>
      <c r="J17" s="65">
        <f>VLOOKUP($A17,'Return Data'!$B$7:$R$1700,8,0)</f>
        <v>6.6525999999999996</v>
      </c>
      <c r="K17" s="66">
        <f t="shared" si="3"/>
        <v>17</v>
      </c>
      <c r="L17" s="65">
        <f>VLOOKUP($A17,'Return Data'!$B$7:$R$1700,9,0)</f>
        <v>7.3780000000000001</v>
      </c>
      <c r="M17" s="66">
        <f t="shared" si="4"/>
        <v>15</v>
      </c>
      <c r="N17" s="65">
        <f>VLOOKUP($A17,'Return Data'!$B$7:$R$1700,10,0)</f>
        <v>8.2302999999999997</v>
      </c>
      <c r="O17" s="66">
        <f t="shared" si="5"/>
        <v>11</v>
      </c>
      <c r="P17" s="65"/>
      <c r="Q17" s="66"/>
      <c r="R17" s="65"/>
      <c r="S17" s="66"/>
      <c r="T17" s="65"/>
      <c r="U17" s="66"/>
      <c r="V17" s="65"/>
      <c r="W17" s="66"/>
      <c r="X17" s="65"/>
      <c r="Y17" s="66"/>
      <c r="Z17" s="65">
        <f>VLOOKUP($A17,'Return Data'!$B$7:$R$1700,16,0)</f>
        <v>7.1914999999999996</v>
      </c>
      <c r="AA17" s="67">
        <f t="shared" si="9"/>
        <v>25</v>
      </c>
    </row>
    <row r="18" spans="1:27" x14ac:dyDescent="0.3">
      <c r="A18" s="63" t="s">
        <v>1611</v>
      </c>
      <c r="B18" s="64">
        <f>VLOOKUP($A18,'Return Data'!$B$7:$R$1700,3,0)</f>
        <v>44015</v>
      </c>
      <c r="C18" s="65">
        <f>VLOOKUP($A18,'Return Data'!$B$7:$R$1700,4,0)</f>
        <v>21.9496</v>
      </c>
      <c r="D18" s="65">
        <f>VLOOKUP($A18,'Return Data'!$B$7:$R$1700,5,0)</f>
        <v>21.9635</v>
      </c>
      <c r="E18" s="66">
        <f t="shared" si="0"/>
        <v>4</v>
      </c>
      <c r="F18" s="65">
        <f>VLOOKUP($A18,'Return Data'!$B$7:$R$1700,6,0)</f>
        <v>18.819800000000001</v>
      </c>
      <c r="G18" s="66">
        <f t="shared" si="1"/>
        <v>3</v>
      </c>
      <c r="H18" s="65">
        <f>VLOOKUP($A18,'Return Data'!$B$7:$R$1700,7,0)</f>
        <v>12.740399999999999</v>
      </c>
      <c r="I18" s="66">
        <f t="shared" si="2"/>
        <v>2</v>
      </c>
      <c r="J18" s="65">
        <f>VLOOKUP($A18,'Return Data'!$B$7:$R$1700,8,0)</f>
        <v>13.095499999999999</v>
      </c>
      <c r="K18" s="66">
        <f t="shared" si="3"/>
        <v>2</v>
      </c>
      <c r="L18" s="65">
        <f>VLOOKUP($A18,'Return Data'!$B$7:$R$1700,9,0)</f>
        <v>12.2219</v>
      </c>
      <c r="M18" s="66">
        <f t="shared" si="4"/>
        <v>2</v>
      </c>
      <c r="N18" s="65">
        <f>VLOOKUP($A18,'Return Data'!$B$7:$R$1700,10,0)</f>
        <v>8.6125000000000007</v>
      </c>
      <c r="O18" s="66">
        <f t="shared" si="5"/>
        <v>7</v>
      </c>
      <c r="P18" s="65">
        <f>VLOOKUP($A18,'Return Data'!$B$7:$R$1700,11,0)</f>
        <v>7.8224</v>
      </c>
      <c r="Q18" s="66">
        <f t="shared" ref="Q18:Q37" si="11">RANK(P18,P$8:P$37,0)</f>
        <v>5</v>
      </c>
      <c r="R18" s="65">
        <f>VLOOKUP($A18,'Return Data'!$B$7:$R$1700,12,0)</f>
        <v>8.2082999999999995</v>
      </c>
      <c r="S18" s="66">
        <f t="shared" ref="S18:S25" si="12">RANK(R18,R$8:R$37,0)</f>
        <v>1</v>
      </c>
      <c r="T18" s="65">
        <f>VLOOKUP($A18,'Return Data'!$B$7:$R$1700,13,0)</f>
        <v>8.4915000000000003</v>
      </c>
      <c r="U18" s="66">
        <f t="shared" ref="U18:U25" si="13">RANK(T18,T$8:T$37,0)</f>
        <v>3</v>
      </c>
      <c r="V18" s="65">
        <f>VLOOKUP($A18,'Return Data'!$B$7:$R$1700,17,0)</f>
        <v>8.7012</v>
      </c>
      <c r="W18" s="66">
        <f>RANK(V18,V$8:V$37,0)</f>
        <v>2</v>
      </c>
      <c r="X18" s="65">
        <f>VLOOKUP($A18,'Return Data'!$B$7:$R$1700,14,0)</f>
        <v>8.2022999999999993</v>
      </c>
      <c r="Y18" s="66">
        <f>RANK(X18,X$8:X$37,0)</f>
        <v>2</v>
      </c>
      <c r="Z18" s="65">
        <f>VLOOKUP($A18,'Return Data'!$B$7:$R$1700,16,0)</f>
        <v>9.1373999999999995</v>
      </c>
      <c r="AA18" s="67">
        <f t="shared" si="9"/>
        <v>2</v>
      </c>
    </row>
    <row r="19" spans="1:27" x14ac:dyDescent="0.3">
      <c r="A19" s="63" t="s">
        <v>1613</v>
      </c>
      <c r="B19" s="64">
        <f>VLOOKUP($A19,'Return Data'!$B$7:$R$1700,3,0)</f>
        <v>44015</v>
      </c>
      <c r="C19" s="65">
        <f>VLOOKUP($A19,'Return Data'!$B$7:$R$1700,4,0)</f>
        <v>2187.5891000000001</v>
      </c>
      <c r="D19" s="65">
        <f>VLOOKUP($A19,'Return Data'!$B$7:$R$1700,5,0)</f>
        <v>9.7766999999999999</v>
      </c>
      <c r="E19" s="66">
        <f t="shared" si="0"/>
        <v>21</v>
      </c>
      <c r="F19" s="65">
        <f>VLOOKUP($A19,'Return Data'!$B$7:$R$1700,6,0)</f>
        <v>10.461600000000001</v>
      </c>
      <c r="G19" s="66">
        <f t="shared" si="1"/>
        <v>19</v>
      </c>
      <c r="H19" s="65">
        <f>VLOOKUP($A19,'Return Data'!$B$7:$R$1700,7,0)</f>
        <v>7.9527999999999999</v>
      </c>
      <c r="I19" s="66">
        <f t="shared" si="2"/>
        <v>9</v>
      </c>
      <c r="J19" s="65">
        <f>VLOOKUP($A19,'Return Data'!$B$7:$R$1700,8,0)</f>
        <v>5.6093999999999999</v>
      </c>
      <c r="K19" s="66">
        <f t="shared" si="3"/>
        <v>22</v>
      </c>
      <c r="L19" s="65">
        <f>VLOOKUP($A19,'Return Data'!$B$7:$R$1700,9,0)</f>
        <v>7.0449000000000002</v>
      </c>
      <c r="M19" s="66">
        <f t="shared" si="4"/>
        <v>17</v>
      </c>
      <c r="N19" s="65">
        <f>VLOOKUP($A19,'Return Data'!$B$7:$R$1700,10,0)</f>
        <v>4.5297000000000001</v>
      </c>
      <c r="O19" s="66">
        <f t="shared" si="5"/>
        <v>28</v>
      </c>
      <c r="P19" s="65">
        <f>VLOOKUP($A19,'Return Data'!$B$7:$R$1700,11,0)</f>
        <v>5.2893999999999997</v>
      </c>
      <c r="Q19" s="66">
        <f t="shared" si="11"/>
        <v>24</v>
      </c>
      <c r="R19" s="65">
        <f>VLOOKUP($A19,'Return Data'!$B$7:$R$1700,12,0)</f>
        <v>5.9972000000000003</v>
      </c>
      <c r="S19" s="66">
        <f t="shared" si="12"/>
        <v>20</v>
      </c>
      <c r="T19" s="65">
        <f>VLOOKUP($A19,'Return Data'!$B$7:$R$1700,13,0)</f>
        <v>11.1776</v>
      </c>
      <c r="U19" s="66">
        <f t="shared" si="13"/>
        <v>2</v>
      </c>
      <c r="V19" s="65">
        <f>VLOOKUP($A19,'Return Data'!$B$7:$R$1700,17,0)</f>
        <v>7.0566000000000004</v>
      </c>
      <c r="W19" s="66">
        <f>RANK(V19,V$8:V$37,0)</f>
        <v>12</v>
      </c>
      <c r="X19" s="65">
        <f>VLOOKUP($A19,'Return Data'!$B$7:$R$1700,14,0)</f>
        <v>7.0570000000000004</v>
      </c>
      <c r="Y19" s="66">
        <f>RANK(X19,X$8:X$37,0)</f>
        <v>11</v>
      </c>
      <c r="Z19" s="65">
        <f>VLOOKUP($A19,'Return Data'!$B$7:$R$1700,16,0)</f>
        <v>8.0138999999999996</v>
      </c>
      <c r="AA19" s="67">
        <f t="shared" si="9"/>
        <v>16</v>
      </c>
    </row>
    <row r="20" spans="1:27" x14ac:dyDescent="0.3">
      <c r="A20" s="63" t="s">
        <v>1614</v>
      </c>
      <c r="B20" s="64">
        <f>VLOOKUP($A20,'Return Data'!$B$7:$R$1700,3,0)</f>
        <v>44015</v>
      </c>
      <c r="C20" s="65">
        <f>VLOOKUP($A20,'Return Data'!$B$7:$R$1700,4,0)</f>
        <v>11.6594</v>
      </c>
      <c r="D20" s="65">
        <f>VLOOKUP($A20,'Return Data'!$B$7:$R$1700,5,0)</f>
        <v>7.8280000000000003</v>
      </c>
      <c r="E20" s="66">
        <f t="shared" si="0"/>
        <v>23</v>
      </c>
      <c r="F20" s="65">
        <f>VLOOKUP($A20,'Return Data'!$B$7:$R$1700,6,0)</f>
        <v>9.3987999999999996</v>
      </c>
      <c r="G20" s="66">
        <f t="shared" si="1"/>
        <v>21</v>
      </c>
      <c r="H20" s="65">
        <f>VLOOKUP($A20,'Return Data'!$B$7:$R$1700,7,0)</f>
        <v>5.8651</v>
      </c>
      <c r="I20" s="66">
        <f t="shared" si="2"/>
        <v>22</v>
      </c>
      <c r="J20" s="65">
        <f>VLOOKUP($A20,'Return Data'!$B$7:$R$1700,8,0)</f>
        <v>6.6806000000000001</v>
      </c>
      <c r="K20" s="66">
        <f t="shared" si="3"/>
        <v>16</v>
      </c>
      <c r="L20" s="65">
        <f>VLOOKUP($A20,'Return Data'!$B$7:$R$1700,9,0)</f>
        <v>7.3697999999999997</v>
      </c>
      <c r="M20" s="66">
        <f t="shared" si="4"/>
        <v>16</v>
      </c>
      <c r="N20" s="65">
        <f>VLOOKUP($A20,'Return Data'!$B$7:$R$1700,10,0)</f>
        <v>8.5805000000000007</v>
      </c>
      <c r="O20" s="66">
        <f t="shared" si="5"/>
        <v>9</v>
      </c>
      <c r="P20" s="65">
        <f>VLOOKUP($A20,'Return Data'!$B$7:$R$1700,11,0)</f>
        <v>7.5609000000000002</v>
      </c>
      <c r="Q20" s="66">
        <f t="shared" si="11"/>
        <v>9</v>
      </c>
      <c r="R20" s="65">
        <f>VLOOKUP($A20,'Return Data'!$B$7:$R$1700,12,0)</f>
        <v>7.3502999999999998</v>
      </c>
      <c r="S20" s="66">
        <f t="shared" si="12"/>
        <v>7</v>
      </c>
      <c r="T20" s="65">
        <f>VLOOKUP($A20,'Return Data'!$B$7:$R$1700,13,0)</f>
        <v>7.7138</v>
      </c>
      <c r="U20" s="66">
        <f t="shared" si="13"/>
        <v>9</v>
      </c>
      <c r="V20" s="65"/>
      <c r="W20" s="66"/>
      <c r="X20" s="65"/>
      <c r="Y20" s="66"/>
      <c r="Z20" s="65">
        <f>VLOOKUP($A20,'Return Data'!$B$7:$R$1700,16,0)</f>
        <v>8.1409000000000002</v>
      </c>
      <c r="AA20" s="67">
        <f t="shared" si="9"/>
        <v>13</v>
      </c>
    </row>
    <row r="21" spans="1:27" x14ac:dyDescent="0.3">
      <c r="A21" s="63" t="s">
        <v>1617</v>
      </c>
      <c r="B21" s="64">
        <f>VLOOKUP($A21,'Return Data'!$B$7:$R$1700,3,0)</f>
        <v>44015</v>
      </c>
      <c r="C21" s="65">
        <f>VLOOKUP($A21,'Return Data'!$B$7:$R$1700,4,0)</f>
        <v>2047.7545</v>
      </c>
      <c r="D21" s="65">
        <f>VLOOKUP($A21,'Return Data'!$B$7:$R$1700,5,0)</f>
        <v>11.641299999999999</v>
      </c>
      <c r="E21" s="66">
        <f t="shared" si="0"/>
        <v>16</v>
      </c>
      <c r="F21" s="65">
        <f>VLOOKUP($A21,'Return Data'!$B$7:$R$1700,6,0)</f>
        <v>10.933199999999999</v>
      </c>
      <c r="G21" s="66">
        <f t="shared" si="1"/>
        <v>17</v>
      </c>
      <c r="H21" s="65">
        <f>VLOOKUP($A21,'Return Data'!$B$7:$R$1700,7,0)</f>
        <v>4.4539999999999997</v>
      </c>
      <c r="I21" s="66">
        <f t="shared" si="2"/>
        <v>26</v>
      </c>
      <c r="J21" s="65">
        <f>VLOOKUP($A21,'Return Data'!$B$7:$R$1700,8,0)</f>
        <v>3.5491000000000001</v>
      </c>
      <c r="K21" s="66">
        <f t="shared" si="3"/>
        <v>27</v>
      </c>
      <c r="L21" s="65">
        <f>VLOOKUP($A21,'Return Data'!$B$7:$R$1700,9,0)</f>
        <v>5.8548</v>
      </c>
      <c r="M21" s="66">
        <f t="shared" si="4"/>
        <v>26</v>
      </c>
      <c r="N21" s="65">
        <f>VLOOKUP($A21,'Return Data'!$B$7:$R$1700,10,0)</f>
        <v>7.9718999999999998</v>
      </c>
      <c r="O21" s="66">
        <f t="shared" si="5"/>
        <v>13</v>
      </c>
      <c r="P21" s="65">
        <f>VLOOKUP($A21,'Return Data'!$B$7:$R$1700,11,0)</f>
        <v>7.6627999999999998</v>
      </c>
      <c r="Q21" s="66">
        <f t="shared" si="11"/>
        <v>8</v>
      </c>
      <c r="R21" s="65">
        <f>VLOOKUP($A21,'Return Data'!$B$7:$R$1700,12,0)</f>
        <v>7.2401</v>
      </c>
      <c r="S21" s="66">
        <f t="shared" si="12"/>
        <v>10</v>
      </c>
      <c r="T21" s="65">
        <f>VLOOKUP($A21,'Return Data'!$B$7:$R$1700,13,0)</f>
        <v>7.4927000000000001</v>
      </c>
      <c r="U21" s="66">
        <f t="shared" si="13"/>
        <v>12</v>
      </c>
      <c r="V21" s="65">
        <f>VLOOKUP($A21,'Return Data'!$B$7:$R$1700,17,0)</f>
        <v>7.8659999999999997</v>
      </c>
      <c r="W21" s="66">
        <f>RANK(V21,V$8:V$37,0)</f>
        <v>8</v>
      </c>
      <c r="X21" s="65">
        <f>VLOOKUP($A21,'Return Data'!$B$7:$R$1700,14,0)</f>
        <v>7.6292</v>
      </c>
      <c r="Y21" s="66">
        <f>RANK(X21,X$8:X$37,0)</f>
        <v>8</v>
      </c>
      <c r="Z21" s="65">
        <f>VLOOKUP($A21,'Return Data'!$B$7:$R$1700,16,0)</f>
        <v>8.6249000000000002</v>
      </c>
      <c r="AA21" s="67">
        <f t="shared" si="9"/>
        <v>5</v>
      </c>
    </row>
    <row r="22" spans="1:27" x14ac:dyDescent="0.3">
      <c r="A22" s="63" t="s">
        <v>1619</v>
      </c>
      <c r="B22" s="64">
        <f>VLOOKUP($A22,'Return Data'!$B$7:$R$1700,3,0)</f>
        <v>44015</v>
      </c>
      <c r="C22" s="65">
        <f>VLOOKUP($A22,'Return Data'!$B$7:$R$1700,4,0)</f>
        <v>2160.8220999999999</v>
      </c>
      <c r="D22" s="65">
        <f>VLOOKUP($A22,'Return Data'!$B$7:$R$1700,5,0)</f>
        <v>20.494399999999999</v>
      </c>
      <c r="E22" s="66">
        <f t="shared" si="0"/>
        <v>6</v>
      </c>
      <c r="F22" s="65">
        <f>VLOOKUP($A22,'Return Data'!$B$7:$R$1700,6,0)</f>
        <v>15.1713</v>
      </c>
      <c r="G22" s="66">
        <f t="shared" si="1"/>
        <v>5</v>
      </c>
      <c r="H22" s="65">
        <f>VLOOKUP($A22,'Return Data'!$B$7:$R$1700,7,0)</f>
        <v>8.4876000000000005</v>
      </c>
      <c r="I22" s="66">
        <f t="shared" si="2"/>
        <v>6</v>
      </c>
      <c r="J22" s="65">
        <f>VLOOKUP($A22,'Return Data'!$B$7:$R$1700,8,0)</f>
        <v>7.6662999999999997</v>
      </c>
      <c r="K22" s="66">
        <f t="shared" si="3"/>
        <v>11</v>
      </c>
      <c r="L22" s="65">
        <f>VLOOKUP($A22,'Return Data'!$B$7:$R$1700,9,0)</f>
        <v>8.0873000000000008</v>
      </c>
      <c r="M22" s="66">
        <f t="shared" si="4"/>
        <v>10</v>
      </c>
      <c r="N22" s="65">
        <f>VLOOKUP($A22,'Return Data'!$B$7:$R$1700,10,0)</f>
        <v>8.7555999999999994</v>
      </c>
      <c r="O22" s="66">
        <f t="shared" si="5"/>
        <v>5</v>
      </c>
      <c r="P22" s="65">
        <f>VLOOKUP($A22,'Return Data'!$B$7:$R$1700,11,0)</f>
        <v>7.3494999999999999</v>
      </c>
      <c r="Q22" s="66">
        <f t="shared" si="11"/>
        <v>11</v>
      </c>
      <c r="R22" s="65">
        <f>VLOOKUP($A22,'Return Data'!$B$7:$R$1700,12,0)</f>
        <v>7.1741999999999999</v>
      </c>
      <c r="S22" s="66">
        <f t="shared" si="12"/>
        <v>11</v>
      </c>
      <c r="T22" s="65">
        <f>VLOOKUP($A22,'Return Data'!$B$7:$R$1700,13,0)</f>
        <v>7.6215999999999999</v>
      </c>
      <c r="U22" s="66">
        <f t="shared" si="13"/>
        <v>11</v>
      </c>
      <c r="V22" s="65">
        <f>VLOOKUP($A22,'Return Data'!$B$7:$R$1700,17,0)</f>
        <v>8.0178999999999991</v>
      </c>
      <c r="W22" s="66">
        <f>RANK(V22,V$8:V$37,0)</f>
        <v>6</v>
      </c>
      <c r="X22" s="65">
        <f>VLOOKUP($A22,'Return Data'!$B$7:$R$1700,14,0)</f>
        <v>7.7313999999999998</v>
      </c>
      <c r="Y22" s="66">
        <f>RANK(X22,X$8:X$37,0)</f>
        <v>6</v>
      </c>
      <c r="Z22" s="65">
        <f>VLOOKUP($A22,'Return Data'!$B$7:$R$1700,16,0)</f>
        <v>8.4040999999999997</v>
      </c>
      <c r="AA22" s="67">
        <f t="shared" si="9"/>
        <v>10</v>
      </c>
    </row>
    <row r="23" spans="1:27" x14ac:dyDescent="0.3">
      <c r="A23" s="63" t="s">
        <v>1621</v>
      </c>
      <c r="B23" s="64">
        <f>VLOOKUP($A23,'Return Data'!$B$7:$R$1700,3,0)</f>
        <v>44015</v>
      </c>
      <c r="C23" s="65">
        <f>VLOOKUP($A23,'Return Data'!$B$7:$R$1700,4,0)</f>
        <v>26.404499999999999</v>
      </c>
      <c r="D23" s="65">
        <f>VLOOKUP($A23,'Return Data'!$B$7:$R$1700,5,0)</f>
        <v>6.7747000000000002</v>
      </c>
      <c r="E23" s="66">
        <f t="shared" si="0"/>
        <v>24</v>
      </c>
      <c r="F23" s="65">
        <f>VLOOKUP($A23,'Return Data'!$B$7:$R$1700,6,0)</f>
        <v>7.6999000000000004</v>
      </c>
      <c r="G23" s="66">
        <f t="shared" si="1"/>
        <v>25</v>
      </c>
      <c r="H23" s="65">
        <f>VLOOKUP($A23,'Return Data'!$B$7:$R$1700,7,0)</f>
        <v>6.2081999999999997</v>
      </c>
      <c r="I23" s="66">
        <f t="shared" si="2"/>
        <v>19</v>
      </c>
      <c r="J23" s="65">
        <f>VLOOKUP($A23,'Return Data'!$B$7:$R$1700,8,0)</f>
        <v>6.2453000000000003</v>
      </c>
      <c r="K23" s="66">
        <f t="shared" si="3"/>
        <v>18</v>
      </c>
      <c r="L23" s="65">
        <f>VLOOKUP($A23,'Return Data'!$B$7:$R$1700,9,0)</f>
        <v>6.4619999999999997</v>
      </c>
      <c r="M23" s="66">
        <f t="shared" si="4"/>
        <v>21</v>
      </c>
      <c r="N23" s="65">
        <f>VLOOKUP($A23,'Return Data'!$B$7:$R$1700,10,0)</f>
        <v>5.7191000000000001</v>
      </c>
      <c r="O23" s="66">
        <f t="shared" si="5"/>
        <v>26</v>
      </c>
      <c r="P23" s="65">
        <f>VLOOKUP($A23,'Return Data'!$B$7:$R$1700,11,0)</f>
        <v>5.3781999999999996</v>
      </c>
      <c r="Q23" s="66">
        <f t="shared" si="11"/>
        <v>23</v>
      </c>
      <c r="R23" s="65">
        <f>VLOOKUP($A23,'Return Data'!$B$7:$R$1700,12,0)</f>
        <v>2.1187999999999998</v>
      </c>
      <c r="S23" s="66">
        <f t="shared" si="12"/>
        <v>26</v>
      </c>
      <c r="T23" s="65">
        <f>VLOOKUP($A23,'Return Data'!$B$7:$R$1700,13,0)</f>
        <v>2.8698999999999999</v>
      </c>
      <c r="U23" s="66">
        <f t="shared" si="13"/>
        <v>25</v>
      </c>
      <c r="V23" s="65">
        <f>VLOOKUP($A23,'Return Data'!$B$7:$R$1700,17,0)</f>
        <v>2.3969</v>
      </c>
      <c r="W23" s="66">
        <f>RANK(V23,V$8:V$37,0)</f>
        <v>19</v>
      </c>
      <c r="X23" s="65">
        <f>VLOOKUP($A23,'Return Data'!$B$7:$R$1700,14,0)</f>
        <v>3.754</v>
      </c>
      <c r="Y23" s="66">
        <f>RANK(X23,X$8:X$37,0)</f>
        <v>18</v>
      </c>
      <c r="Z23" s="65">
        <f>VLOOKUP($A23,'Return Data'!$B$7:$R$1700,16,0)</f>
        <v>6.9439000000000002</v>
      </c>
      <c r="AA23" s="67">
        <f t="shared" si="9"/>
        <v>26</v>
      </c>
    </row>
    <row r="24" spans="1:27" x14ac:dyDescent="0.3">
      <c r="A24" s="63" t="s">
        <v>1623</v>
      </c>
      <c r="B24" s="64">
        <f>VLOOKUP($A24,'Return Data'!$B$7:$R$1700,3,0)</f>
        <v>44015</v>
      </c>
      <c r="C24" s="65">
        <f>VLOOKUP($A24,'Return Data'!$B$7:$R$1700,4,0)</f>
        <v>33.642600000000002</v>
      </c>
      <c r="D24" s="65">
        <f>VLOOKUP($A24,'Return Data'!$B$7:$R$1700,5,0)</f>
        <v>20.190899999999999</v>
      </c>
      <c r="E24" s="66">
        <f t="shared" si="0"/>
        <v>7</v>
      </c>
      <c r="F24" s="65">
        <f>VLOOKUP($A24,'Return Data'!$B$7:$R$1700,6,0)</f>
        <v>17.093599999999999</v>
      </c>
      <c r="G24" s="66">
        <f t="shared" si="1"/>
        <v>4</v>
      </c>
      <c r="H24" s="65">
        <f>VLOOKUP($A24,'Return Data'!$B$7:$R$1700,7,0)</f>
        <v>8.8961000000000006</v>
      </c>
      <c r="I24" s="66">
        <f t="shared" si="2"/>
        <v>5</v>
      </c>
      <c r="J24" s="65">
        <f>VLOOKUP($A24,'Return Data'!$B$7:$R$1700,8,0)</f>
        <v>9.1376000000000008</v>
      </c>
      <c r="K24" s="66">
        <f t="shared" si="3"/>
        <v>5</v>
      </c>
      <c r="L24" s="65">
        <f>VLOOKUP($A24,'Return Data'!$B$7:$R$1700,9,0)</f>
        <v>9.9940999999999995</v>
      </c>
      <c r="M24" s="66">
        <f t="shared" si="4"/>
        <v>4</v>
      </c>
      <c r="N24" s="65">
        <f>VLOOKUP($A24,'Return Data'!$B$7:$R$1700,10,0)</f>
        <v>9.3178000000000001</v>
      </c>
      <c r="O24" s="66">
        <f t="shared" si="5"/>
        <v>3</v>
      </c>
      <c r="P24" s="65">
        <f>VLOOKUP($A24,'Return Data'!$B$7:$R$1700,11,0)</f>
        <v>7.8670999999999998</v>
      </c>
      <c r="Q24" s="66">
        <f t="shared" si="11"/>
        <v>4</v>
      </c>
      <c r="R24" s="65">
        <f>VLOOKUP($A24,'Return Data'!$B$7:$R$1700,12,0)</f>
        <v>7.6271000000000004</v>
      </c>
      <c r="S24" s="66">
        <f t="shared" si="12"/>
        <v>4</v>
      </c>
      <c r="T24" s="65">
        <f>VLOOKUP($A24,'Return Data'!$B$7:$R$1700,13,0)</f>
        <v>7.9668999999999999</v>
      </c>
      <c r="U24" s="66">
        <f t="shared" si="13"/>
        <v>5</v>
      </c>
      <c r="V24" s="65">
        <f>VLOOKUP($A24,'Return Data'!$B$7:$R$1700,17,0)</f>
        <v>8.1996000000000002</v>
      </c>
      <c r="W24" s="66">
        <f>RANK(V24,V$8:V$37,0)</f>
        <v>4</v>
      </c>
      <c r="X24" s="65">
        <f>VLOOKUP($A24,'Return Data'!$B$7:$R$1700,14,0)</f>
        <v>7.7824999999999998</v>
      </c>
      <c r="Y24" s="66">
        <f>RANK(X24,X$8:X$37,0)</f>
        <v>4</v>
      </c>
      <c r="Z24" s="65">
        <f>VLOOKUP($A24,'Return Data'!$B$7:$R$1700,16,0)</f>
        <v>8.4619</v>
      </c>
      <c r="AA24" s="67">
        <f t="shared" si="9"/>
        <v>7</v>
      </c>
    </row>
    <row r="25" spans="1:27" x14ac:dyDescent="0.3">
      <c r="A25" s="63" t="s">
        <v>1625</v>
      </c>
      <c r="B25" s="64">
        <f>VLOOKUP($A25,'Return Data'!$B$7:$R$1700,3,0)</f>
        <v>44015</v>
      </c>
      <c r="C25" s="65">
        <f>VLOOKUP($A25,'Return Data'!$B$7:$R$1700,4,0)</f>
        <v>34.176699999999997</v>
      </c>
      <c r="D25" s="65">
        <f>VLOOKUP($A25,'Return Data'!$B$7:$R$1700,5,0)</f>
        <v>11.430999999999999</v>
      </c>
      <c r="E25" s="66">
        <f t="shared" si="0"/>
        <v>18</v>
      </c>
      <c r="F25" s="65">
        <f>VLOOKUP($A25,'Return Data'!$B$7:$R$1700,6,0)</f>
        <v>10.3682</v>
      </c>
      <c r="G25" s="66">
        <f t="shared" si="1"/>
        <v>20</v>
      </c>
      <c r="H25" s="65">
        <f>VLOOKUP($A25,'Return Data'!$B$7:$R$1700,7,0)</f>
        <v>6.4922000000000004</v>
      </c>
      <c r="I25" s="66">
        <f t="shared" si="2"/>
        <v>17</v>
      </c>
      <c r="J25" s="65">
        <f>VLOOKUP($A25,'Return Data'!$B$7:$R$1700,8,0)</f>
        <v>5.8411999999999997</v>
      </c>
      <c r="K25" s="66">
        <f t="shared" si="3"/>
        <v>20</v>
      </c>
      <c r="L25" s="65">
        <f>VLOOKUP($A25,'Return Data'!$B$7:$R$1700,9,0)</f>
        <v>6.9169</v>
      </c>
      <c r="M25" s="66">
        <f t="shared" si="4"/>
        <v>19</v>
      </c>
      <c r="N25" s="65">
        <f>VLOOKUP($A25,'Return Data'!$B$7:$R$1700,10,0)</f>
        <v>8.6</v>
      </c>
      <c r="O25" s="66">
        <f t="shared" si="5"/>
        <v>8</v>
      </c>
      <c r="P25" s="65">
        <f>VLOOKUP($A25,'Return Data'!$B$7:$R$1700,11,0)</f>
        <v>7.6976000000000004</v>
      </c>
      <c r="Q25" s="66">
        <f t="shared" si="11"/>
        <v>6</v>
      </c>
      <c r="R25" s="65">
        <f>VLOOKUP($A25,'Return Data'!$B$7:$R$1700,12,0)</f>
        <v>7.3131000000000004</v>
      </c>
      <c r="S25" s="66">
        <f t="shared" si="12"/>
        <v>8</v>
      </c>
      <c r="T25" s="65">
        <f>VLOOKUP($A25,'Return Data'!$B$7:$R$1700,13,0)</f>
        <v>7.65</v>
      </c>
      <c r="U25" s="66">
        <f t="shared" si="13"/>
        <v>10</v>
      </c>
      <c r="V25" s="65">
        <f>VLOOKUP($A25,'Return Data'!$B$7:$R$1700,17,0)</f>
        <v>7.9558999999999997</v>
      </c>
      <c r="W25" s="66">
        <f>RANK(V25,V$8:V$37,0)</f>
        <v>7</v>
      </c>
      <c r="X25" s="65">
        <f>VLOOKUP($A25,'Return Data'!$B$7:$R$1700,14,0)</f>
        <v>7.6597</v>
      </c>
      <c r="Y25" s="66">
        <f>RANK(X25,X$8:X$37,0)</f>
        <v>7</v>
      </c>
      <c r="Z25" s="65">
        <f>VLOOKUP($A25,'Return Data'!$B$7:$R$1700,16,0)</f>
        <v>8.4588999999999999</v>
      </c>
      <c r="AA25" s="67">
        <f t="shared" si="9"/>
        <v>8</v>
      </c>
    </row>
    <row r="26" spans="1:27" x14ac:dyDescent="0.3">
      <c r="A26" s="63" t="s">
        <v>1626</v>
      </c>
      <c r="B26" s="64">
        <f>VLOOKUP($A26,'Return Data'!$B$7:$R$1700,3,0)</f>
        <v>44015</v>
      </c>
      <c r="C26" s="65">
        <f>VLOOKUP($A26,'Return Data'!$B$7:$R$1700,4,0)</f>
        <v>1032.1217999999999</v>
      </c>
      <c r="D26" s="65">
        <f>VLOOKUP($A26,'Return Data'!$B$7:$R$1700,5,0)</f>
        <v>6.3525</v>
      </c>
      <c r="E26" s="66">
        <f t="shared" si="0"/>
        <v>25</v>
      </c>
      <c r="F26" s="65">
        <f>VLOOKUP($A26,'Return Data'!$B$7:$R$1700,6,0)</f>
        <v>8.4672999999999998</v>
      </c>
      <c r="G26" s="66">
        <f t="shared" si="1"/>
        <v>23</v>
      </c>
      <c r="H26" s="65">
        <f>VLOOKUP($A26,'Return Data'!$B$7:$R$1700,7,0)</f>
        <v>6.3257000000000003</v>
      </c>
      <c r="I26" s="66">
        <f t="shared" si="2"/>
        <v>18</v>
      </c>
      <c r="J26" s="65">
        <f>VLOOKUP($A26,'Return Data'!$B$7:$R$1700,8,0)</f>
        <v>6.1786000000000003</v>
      </c>
      <c r="K26" s="66">
        <f t="shared" si="3"/>
        <v>19</v>
      </c>
      <c r="L26" s="65">
        <f>VLOOKUP($A26,'Return Data'!$B$7:$R$1700,9,0)</f>
        <v>6.8474000000000004</v>
      </c>
      <c r="M26" s="66">
        <f t="shared" si="4"/>
        <v>20</v>
      </c>
      <c r="N26" s="65">
        <f>VLOOKUP($A26,'Return Data'!$B$7:$R$1700,10,0)</f>
        <v>5.9863</v>
      </c>
      <c r="O26" s="66">
        <f t="shared" si="5"/>
        <v>25</v>
      </c>
      <c r="P26" s="65">
        <f>VLOOKUP($A26,'Return Data'!$B$7:$R$1700,11,0)</f>
        <v>5.1935000000000002</v>
      </c>
      <c r="Q26" s="66">
        <f t="shared" si="11"/>
        <v>26</v>
      </c>
      <c r="R26" s="65"/>
      <c r="S26" s="66"/>
      <c r="T26" s="65"/>
      <c r="U26" s="66"/>
      <c r="V26" s="65"/>
      <c r="W26" s="66"/>
      <c r="X26" s="65"/>
      <c r="Y26" s="66"/>
      <c r="Z26" s="65">
        <f>VLOOKUP($A26,'Return Data'!$B$7:$R$1700,16,0)</f>
        <v>5.3536000000000001</v>
      </c>
      <c r="AA26" s="67">
        <f t="shared" si="9"/>
        <v>28</v>
      </c>
    </row>
    <row r="27" spans="1:27" x14ac:dyDescent="0.3">
      <c r="A27" s="63" t="s">
        <v>1628</v>
      </c>
      <c r="B27" s="64">
        <f>VLOOKUP($A27,'Return Data'!$B$7:$R$1700,3,0)</f>
        <v>44015</v>
      </c>
      <c r="C27" s="65">
        <f>VLOOKUP($A27,'Return Data'!$B$7:$R$1700,4,0)</f>
        <v>1055.1955</v>
      </c>
      <c r="D27" s="65">
        <f>VLOOKUP($A27,'Return Data'!$B$7:$R$1700,5,0)</f>
        <v>11.8062</v>
      </c>
      <c r="E27" s="66">
        <f t="shared" si="0"/>
        <v>14</v>
      </c>
      <c r="F27" s="65">
        <f>VLOOKUP($A27,'Return Data'!$B$7:$R$1700,6,0)</f>
        <v>11.4857</v>
      </c>
      <c r="G27" s="66">
        <f t="shared" si="1"/>
        <v>13</v>
      </c>
      <c r="H27" s="65">
        <f>VLOOKUP($A27,'Return Data'!$B$7:$R$1700,7,0)</f>
        <v>7.8426</v>
      </c>
      <c r="I27" s="66">
        <f t="shared" si="2"/>
        <v>11</v>
      </c>
      <c r="J27" s="65">
        <f>VLOOKUP($A27,'Return Data'!$B$7:$R$1700,8,0)</f>
        <v>8.5349000000000004</v>
      </c>
      <c r="K27" s="66">
        <f t="shared" si="3"/>
        <v>7</v>
      </c>
      <c r="L27" s="65">
        <f>VLOOKUP($A27,'Return Data'!$B$7:$R$1700,9,0)</f>
        <v>9.0809999999999995</v>
      </c>
      <c r="M27" s="66">
        <f t="shared" si="4"/>
        <v>6</v>
      </c>
      <c r="N27" s="65">
        <f>VLOOKUP($A27,'Return Data'!$B$7:$R$1700,10,0)</f>
        <v>8.5106999999999999</v>
      </c>
      <c r="O27" s="66">
        <f t="shared" si="5"/>
        <v>10</v>
      </c>
      <c r="P27" s="65">
        <f>VLOOKUP($A27,'Return Data'!$B$7:$R$1700,11,0)</f>
        <v>7.9943</v>
      </c>
      <c r="Q27" s="66">
        <f t="shared" si="11"/>
        <v>3</v>
      </c>
      <c r="R27" s="65"/>
      <c r="S27" s="66"/>
      <c r="T27" s="65"/>
      <c r="U27" s="66"/>
      <c r="V27" s="65"/>
      <c r="W27" s="66"/>
      <c r="X27" s="65"/>
      <c r="Y27" s="66"/>
      <c r="Z27" s="65">
        <f>VLOOKUP($A27,'Return Data'!$B$7:$R$1700,16,0)</f>
        <v>7.7485999999999997</v>
      </c>
      <c r="AA27" s="67">
        <f t="shared" si="9"/>
        <v>19</v>
      </c>
    </row>
    <row r="28" spans="1:27" x14ac:dyDescent="0.3">
      <c r="A28" s="63" t="s">
        <v>1630</v>
      </c>
      <c r="B28" s="64">
        <f>VLOOKUP($A28,'Return Data'!$B$7:$R$1700,3,0)</f>
        <v>44015</v>
      </c>
      <c r="C28" s="65">
        <f>VLOOKUP($A28,'Return Data'!$B$7:$R$1700,4,0)</f>
        <v>13.6235</v>
      </c>
      <c r="D28" s="65">
        <f>VLOOKUP($A28,'Return Data'!$B$7:$R$1700,5,0)</f>
        <v>1.8754999999999999</v>
      </c>
      <c r="E28" s="66">
        <f t="shared" si="0"/>
        <v>28</v>
      </c>
      <c r="F28" s="65">
        <f>VLOOKUP($A28,'Return Data'!$B$7:$R$1700,6,0)</f>
        <v>2.5903999999999998</v>
      </c>
      <c r="G28" s="66">
        <f t="shared" si="1"/>
        <v>28</v>
      </c>
      <c r="H28" s="65">
        <f>VLOOKUP($A28,'Return Data'!$B$7:$R$1700,7,0)</f>
        <v>3.0636999999999999</v>
      </c>
      <c r="I28" s="66">
        <f t="shared" si="2"/>
        <v>28</v>
      </c>
      <c r="J28" s="65">
        <f>VLOOKUP($A28,'Return Data'!$B$7:$R$1700,8,0)</f>
        <v>3.3149000000000002</v>
      </c>
      <c r="K28" s="66">
        <f t="shared" si="3"/>
        <v>28</v>
      </c>
      <c r="L28" s="65">
        <f>VLOOKUP($A28,'Return Data'!$B$7:$R$1700,9,0)</f>
        <v>3.484</v>
      </c>
      <c r="M28" s="66">
        <f t="shared" si="4"/>
        <v>28</v>
      </c>
      <c r="N28" s="65">
        <f>VLOOKUP($A28,'Return Data'!$B$7:$R$1700,10,0)</f>
        <v>4.7153999999999998</v>
      </c>
      <c r="O28" s="66">
        <f t="shared" si="5"/>
        <v>27</v>
      </c>
      <c r="P28" s="65">
        <f>VLOOKUP($A28,'Return Data'!$B$7:$R$1700,11,0)</f>
        <v>5.2633000000000001</v>
      </c>
      <c r="Q28" s="66">
        <f t="shared" si="11"/>
        <v>25</v>
      </c>
      <c r="R28" s="65">
        <f>VLOOKUP($A28,'Return Data'!$B$7:$R$1700,12,0)</f>
        <v>5.3106999999999998</v>
      </c>
      <c r="S28" s="66">
        <f t="shared" ref="S28:S37" si="14">RANK(R28,R$8:R$37,0)</f>
        <v>23</v>
      </c>
      <c r="T28" s="65">
        <f>VLOOKUP($A28,'Return Data'!$B$7:$R$1700,13,0)</f>
        <v>5.5686999999999998</v>
      </c>
      <c r="U28" s="66">
        <f>RANK(T28,T$8:T$37,0)</f>
        <v>22</v>
      </c>
      <c r="V28" s="65">
        <f>VLOOKUP($A28,'Return Data'!$B$7:$R$1700,17,0)</f>
        <v>-1.3404</v>
      </c>
      <c r="W28" s="66">
        <f>RANK(V28,V$8:V$37,0)</f>
        <v>20</v>
      </c>
      <c r="X28" s="65">
        <f>VLOOKUP($A28,'Return Data'!$B$7:$R$1700,14,0)</f>
        <v>1.1392</v>
      </c>
      <c r="Y28" s="66">
        <f>RANK(X28,X$8:X$37,0)</f>
        <v>19</v>
      </c>
      <c r="Z28" s="65">
        <f>VLOOKUP($A28,'Return Data'!$B$7:$R$1700,16,0)</f>
        <v>4.6330999999999998</v>
      </c>
      <c r="AA28" s="67">
        <f t="shared" si="9"/>
        <v>29</v>
      </c>
    </row>
    <row r="29" spans="1:27" x14ac:dyDescent="0.3">
      <c r="A29" s="63" t="s">
        <v>1633</v>
      </c>
      <c r="B29" s="64">
        <f>VLOOKUP($A29,'Return Data'!$B$7:$R$1700,3,0)</f>
        <v>44015</v>
      </c>
      <c r="C29" s="65">
        <f>VLOOKUP($A29,'Return Data'!$B$7:$R$1700,4,0)</f>
        <v>3128.2420000000002</v>
      </c>
      <c r="D29" s="65">
        <f>VLOOKUP($A29,'Return Data'!$B$7:$R$1700,5,0)</f>
        <v>29.914100000000001</v>
      </c>
      <c r="E29" s="66">
        <f t="shared" si="0"/>
        <v>1</v>
      </c>
      <c r="F29" s="65">
        <f>VLOOKUP($A29,'Return Data'!$B$7:$R$1700,6,0)</f>
        <v>21.456099999999999</v>
      </c>
      <c r="G29" s="66">
        <f t="shared" si="1"/>
        <v>1</v>
      </c>
      <c r="H29" s="65">
        <f>VLOOKUP($A29,'Return Data'!$B$7:$R$1700,7,0)</f>
        <v>16.296500000000002</v>
      </c>
      <c r="I29" s="66">
        <f t="shared" si="2"/>
        <v>1</v>
      </c>
      <c r="J29" s="65">
        <f>VLOOKUP($A29,'Return Data'!$B$7:$R$1700,8,0)</f>
        <v>13.2171</v>
      </c>
      <c r="K29" s="66">
        <f t="shared" si="3"/>
        <v>1</v>
      </c>
      <c r="L29" s="65">
        <f>VLOOKUP($A29,'Return Data'!$B$7:$R$1700,9,0)</f>
        <v>8.7277000000000005</v>
      </c>
      <c r="M29" s="66">
        <f t="shared" si="4"/>
        <v>8</v>
      </c>
      <c r="N29" s="65">
        <f>VLOOKUP($A29,'Return Data'!$B$7:$R$1700,10,0)</f>
        <v>6.9191000000000003</v>
      </c>
      <c r="O29" s="66">
        <f t="shared" si="5"/>
        <v>22</v>
      </c>
      <c r="P29" s="65">
        <f>VLOOKUP($A29,'Return Data'!$B$7:$R$1700,11,0)</f>
        <v>5.9528999999999996</v>
      </c>
      <c r="Q29" s="66">
        <f t="shared" si="11"/>
        <v>20</v>
      </c>
      <c r="R29" s="65">
        <f>VLOOKUP($A29,'Return Data'!$B$7:$R$1700,12,0)</f>
        <v>6.8472</v>
      </c>
      <c r="S29" s="66">
        <f t="shared" si="14"/>
        <v>13</v>
      </c>
      <c r="T29" s="65">
        <f>VLOOKUP($A29,'Return Data'!$B$7:$R$1700,13,0)</f>
        <v>2.7827000000000002</v>
      </c>
      <c r="U29" s="66">
        <f>RANK(T29,T$8:T$37,0)</f>
        <v>26</v>
      </c>
      <c r="V29" s="65">
        <f>VLOOKUP($A29,'Return Data'!$B$7:$R$1700,17,0)</f>
        <v>4.5307000000000004</v>
      </c>
      <c r="W29" s="66">
        <f>RANK(V29,V$8:V$37,0)</f>
        <v>17</v>
      </c>
      <c r="X29" s="65">
        <f>VLOOKUP($A29,'Return Data'!$B$7:$R$1700,14,0)</f>
        <v>5.4217000000000004</v>
      </c>
      <c r="Y29" s="66">
        <f>RANK(X29,X$8:X$37,0)</f>
        <v>16</v>
      </c>
      <c r="Z29" s="65">
        <f>VLOOKUP($A29,'Return Data'!$B$7:$R$1700,16,0)</f>
        <v>7.2137000000000002</v>
      </c>
      <c r="AA29" s="67">
        <f t="shared" si="9"/>
        <v>24</v>
      </c>
    </row>
    <row r="30" spans="1:27" x14ac:dyDescent="0.3">
      <c r="A30" s="63" t="s">
        <v>1635</v>
      </c>
      <c r="B30" s="64">
        <f>VLOOKUP($A30,'Return Data'!$B$7:$R$1700,3,0)</f>
        <v>44015</v>
      </c>
      <c r="C30" s="65">
        <f>VLOOKUP($A30,'Return Data'!$B$7:$R$1700,4,0)</f>
        <v>34.4818</v>
      </c>
      <c r="D30" s="65">
        <f>VLOOKUP($A30,'Return Data'!$B$7:$R$1700,5,0)</f>
        <v>0</v>
      </c>
      <c r="E30" s="66">
        <f t="shared" si="0"/>
        <v>30</v>
      </c>
      <c r="F30" s="65">
        <f>VLOOKUP($A30,'Return Data'!$B$7:$R$1700,6,0)</f>
        <v>0</v>
      </c>
      <c r="G30" s="66">
        <f t="shared" si="1"/>
        <v>30</v>
      </c>
      <c r="H30" s="65">
        <f>VLOOKUP($A30,'Return Data'!$B$7:$R$1700,7,0)</f>
        <v>0</v>
      </c>
      <c r="I30" s="66">
        <f t="shared" si="2"/>
        <v>30</v>
      </c>
      <c r="J30" s="65">
        <f>VLOOKUP($A30,'Return Data'!$B$7:$R$1700,8,0)</f>
        <v>0</v>
      </c>
      <c r="K30" s="66">
        <f t="shared" si="3"/>
        <v>30</v>
      </c>
      <c r="L30" s="65">
        <f>VLOOKUP($A30,'Return Data'!$B$7:$R$1700,9,0)</f>
        <v>0</v>
      </c>
      <c r="M30" s="66">
        <f t="shared" si="4"/>
        <v>30</v>
      </c>
      <c r="N30" s="65">
        <f>VLOOKUP($A30,'Return Data'!$B$7:$R$1700,10,0)</f>
        <v>0</v>
      </c>
      <c r="O30" s="66">
        <f t="shared" si="5"/>
        <v>30</v>
      </c>
      <c r="P30" s="65">
        <f>VLOOKUP($A30,'Return Data'!$B$7:$R$1700,11,0)</f>
        <v>0</v>
      </c>
      <c r="Q30" s="66">
        <f t="shared" si="11"/>
        <v>28</v>
      </c>
      <c r="R30" s="65">
        <f>VLOOKUP($A30,'Return Data'!$B$7:$R$1700,12,0)</f>
        <v>-32.322800000000001</v>
      </c>
      <c r="S30" s="66">
        <f t="shared" si="14"/>
        <v>27</v>
      </c>
      <c r="T30" s="65"/>
      <c r="U30" s="66"/>
      <c r="V30" s="65"/>
      <c r="W30" s="66"/>
      <c r="X30" s="65"/>
      <c r="Y30" s="66"/>
      <c r="Z30" s="65">
        <f>VLOOKUP($A30,'Return Data'!$B$7:$R$1700,16,0)</f>
        <v>-31.405899999999999</v>
      </c>
      <c r="AA30" s="67">
        <f t="shared" si="9"/>
        <v>30</v>
      </c>
    </row>
    <row r="31" spans="1:27" x14ac:dyDescent="0.3">
      <c r="A31" s="63" t="s">
        <v>1637</v>
      </c>
      <c r="B31" s="64">
        <f>VLOOKUP($A31,'Return Data'!$B$7:$R$1700,3,0)</f>
        <v>44015</v>
      </c>
      <c r="C31" s="65">
        <f>VLOOKUP($A31,'Return Data'!$B$7:$R$1700,4,0)</f>
        <v>26.753799999999998</v>
      </c>
      <c r="D31" s="65">
        <f>VLOOKUP($A31,'Return Data'!$B$7:$R$1700,5,0)</f>
        <v>14.4672</v>
      </c>
      <c r="E31" s="66">
        <f t="shared" si="0"/>
        <v>11</v>
      </c>
      <c r="F31" s="65">
        <f>VLOOKUP($A31,'Return Data'!$B$7:$R$1700,6,0)</f>
        <v>12.2455</v>
      </c>
      <c r="G31" s="66">
        <f t="shared" si="1"/>
        <v>8</v>
      </c>
      <c r="H31" s="65">
        <f>VLOOKUP($A31,'Return Data'!$B$7:$R$1700,7,0)</f>
        <v>7.319</v>
      </c>
      <c r="I31" s="66">
        <f t="shared" si="2"/>
        <v>13</v>
      </c>
      <c r="J31" s="65">
        <f>VLOOKUP($A31,'Return Data'!$B$7:$R$1700,8,0)</f>
        <v>7.2705000000000002</v>
      </c>
      <c r="K31" s="66">
        <f t="shared" si="3"/>
        <v>13</v>
      </c>
      <c r="L31" s="65">
        <f>VLOOKUP($A31,'Return Data'!$B$7:$R$1700,9,0)</f>
        <v>7.8034999999999997</v>
      </c>
      <c r="M31" s="66">
        <f t="shared" si="4"/>
        <v>11</v>
      </c>
      <c r="N31" s="65">
        <f>VLOOKUP($A31,'Return Data'!$B$7:$R$1700,10,0)</f>
        <v>8.6204999999999998</v>
      </c>
      <c r="O31" s="66">
        <f t="shared" si="5"/>
        <v>6</v>
      </c>
      <c r="P31" s="65">
        <f>VLOOKUP($A31,'Return Data'!$B$7:$R$1700,11,0)</f>
        <v>7.6805000000000003</v>
      </c>
      <c r="Q31" s="66">
        <f t="shared" si="11"/>
        <v>7</v>
      </c>
      <c r="R31" s="65">
        <f>VLOOKUP($A31,'Return Data'!$B$7:$R$1700,12,0)</f>
        <v>7.3734999999999999</v>
      </c>
      <c r="S31" s="66">
        <f t="shared" si="14"/>
        <v>6</v>
      </c>
      <c r="T31" s="65">
        <f>VLOOKUP($A31,'Return Data'!$B$7:$R$1700,13,0)</f>
        <v>11.8813</v>
      </c>
      <c r="U31" s="66">
        <f t="shared" ref="U31:U37" si="15">RANK(T31,T$8:T$37,0)</f>
        <v>1</v>
      </c>
      <c r="V31" s="65">
        <f>VLOOKUP($A31,'Return Data'!$B$7:$R$1700,17,0)</f>
        <v>11.0176</v>
      </c>
      <c r="W31" s="66">
        <f>RANK(V31,V$8:V$37,0)</f>
        <v>1</v>
      </c>
      <c r="X31" s="65">
        <f>VLOOKUP($A31,'Return Data'!$B$7:$R$1700,14,0)</f>
        <v>9.6979000000000006</v>
      </c>
      <c r="Y31" s="66">
        <f>RANK(X31,X$8:X$37,0)</f>
        <v>1</v>
      </c>
      <c r="Z31" s="65">
        <f>VLOOKUP($A31,'Return Data'!$B$7:$R$1700,16,0)</f>
        <v>9.4047000000000001</v>
      </c>
      <c r="AA31" s="67">
        <f t="shared" si="9"/>
        <v>1</v>
      </c>
    </row>
    <row r="32" spans="1:27" x14ac:dyDescent="0.3">
      <c r="A32" s="63" t="s">
        <v>1639</v>
      </c>
      <c r="B32" s="64">
        <f>VLOOKUP($A32,'Return Data'!$B$7:$R$1700,3,0)</f>
        <v>44015</v>
      </c>
      <c r="C32" s="65">
        <f>VLOOKUP($A32,'Return Data'!$B$7:$R$1700,4,0)</f>
        <v>2201.4164000000001</v>
      </c>
      <c r="D32" s="65">
        <f>VLOOKUP($A32,'Return Data'!$B$7:$R$1700,5,0)</f>
        <v>9.9923000000000002</v>
      </c>
      <c r="E32" s="66">
        <f t="shared" si="0"/>
        <v>20</v>
      </c>
      <c r="F32" s="65">
        <f>VLOOKUP($A32,'Return Data'!$B$7:$R$1700,6,0)</f>
        <v>7.3555999999999999</v>
      </c>
      <c r="G32" s="66">
        <f t="shared" si="1"/>
        <v>26</v>
      </c>
      <c r="H32" s="65">
        <f>VLOOKUP($A32,'Return Data'!$B$7:$R$1700,7,0)</f>
        <v>4.9047999999999998</v>
      </c>
      <c r="I32" s="66">
        <f t="shared" si="2"/>
        <v>25</v>
      </c>
      <c r="J32" s="65">
        <f>VLOOKUP($A32,'Return Data'!$B$7:$R$1700,8,0)</f>
        <v>5.4505999999999997</v>
      </c>
      <c r="K32" s="66">
        <f t="shared" si="3"/>
        <v>23</v>
      </c>
      <c r="L32" s="65">
        <f>VLOOKUP($A32,'Return Data'!$B$7:$R$1700,9,0)</f>
        <v>5.9221000000000004</v>
      </c>
      <c r="M32" s="66">
        <f t="shared" si="4"/>
        <v>25</v>
      </c>
      <c r="N32" s="65">
        <f>VLOOKUP($A32,'Return Data'!$B$7:$R$1700,10,0)</f>
        <v>6.1973000000000003</v>
      </c>
      <c r="O32" s="66">
        <f t="shared" si="5"/>
        <v>24</v>
      </c>
      <c r="P32" s="65">
        <f>VLOOKUP($A32,'Return Data'!$B$7:$R$1700,11,0)</f>
        <v>5.9351000000000003</v>
      </c>
      <c r="Q32" s="66">
        <f t="shared" si="11"/>
        <v>21</v>
      </c>
      <c r="R32" s="65">
        <f>VLOOKUP($A32,'Return Data'!$B$7:$R$1700,12,0)</f>
        <v>5.9882999999999997</v>
      </c>
      <c r="S32" s="66">
        <f t="shared" si="14"/>
        <v>21</v>
      </c>
      <c r="T32" s="65">
        <f>VLOOKUP($A32,'Return Data'!$B$7:$R$1700,13,0)</f>
        <v>6.3959999999999999</v>
      </c>
      <c r="U32" s="66">
        <f t="shared" si="15"/>
        <v>20</v>
      </c>
      <c r="V32" s="65">
        <f>VLOOKUP($A32,'Return Data'!$B$7:$R$1700,17,0)</f>
        <v>4.2404000000000002</v>
      </c>
      <c r="W32" s="66">
        <f>RANK(V32,V$8:V$37,0)</f>
        <v>18</v>
      </c>
      <c r="X32" s="65">
        <f>VLOOKUP($A32,'Return Data'!$B$7:$R$1700,14,0)</f>
        <v>5.2218</v>
      </c>
      <c r="Y32" s="66">
        <f>RANK(X32,X$8:X$37,0)</f>
        <v>17</v>
      </c>
      <c r="Z32" s="65">
        <f>VLOOKUP($A32,'Return Data'!$B$7:$R$1700,16,0)</f>
        <v>7.4237000000000002</v>
      </c>
      <c r="AA32" s="67">
        <f t="shared" si="9"/>
        <v>22</v>
      </c>
    </row>
    <row r="33" spans="1:27" x14ac:dyDescent="0.3">
      <c r="A33" s="63" t="s">
        <v>1640</v>
      </c>
      <c r="B33" s="64">
        <f>VLOOKUP($A33,'Return Data'!$B$7:$R$1700,3,0)</f>
        <v>44015</v>
      </c>
      <c r="C33" s="65">
        <f>VLOOKUP($A33,'Return Data'!$B$7:$R$1700,4,0)</f>
        <v>4581.6913999999997</v>
      </c>
      <c r="D33" s="65">
        <f>VLOOKUP($A33,'Return Data'!$B$7:$R$1700,5,0)</f>
        <v>14.4099</v>
      </c>
      <c r="E33" s="66">
        <f t="shared" si="0"/>
        <v>12</v>
      </c>
      <c r="F33" s="65">
        <f>VLOOKUP($A33,'Return Data'!$B$7:$R$1700,6,0)</f>
        <v>11.0936</v>
      </c>
      <c r="G33" s="66">
        <f t="shared" si="1"/>
        <v>16</v>
      </c>
      <c r="H33" s="65">
        <f>VLOOKUP($A33,'Return Data'!$B$7:$R$1700,7,0)</f>
        <v>6.7022000000000004</v>
      </c>
      <c r="I33" s="66">
        <f t="shared" si="2"/>
        <v>14</v>
      </c>
      <c r="J33" s="65">
        <f>VLOOKUP($A33,'Return Data'!$B$7:$R$1700,8,0)</f>
        <v>7.7561</v>
      </c>
      <c r="K33" s="66">
        <f t="shared" si="3"/>
        <v>10</v>
      </c>
      <c r="L33" s="65">
        <f>VLOOKUP($A33,'Return Data'!$B$7:$R$1700,9,0)</f>
        <v>8.7486999999999995</v>
      </c>
      <c r="M33" s="66">
        <f t="shared" si="4"/>
        <v>7</v>
      </c>
      <c r="N33" s="65">
        <f>VLOOKUP($A33,'Return Data'!$B$7:$R$1700,10,0)</f>
        <v>8.8879999999999999</v>
      </c>
      <c r="O33" s="66">
        <f t="shared" si="5"/>
        <v>4</v>
      </c>
      <c r="P33" s="65">
        <f>VLOOKUP($A33,'Return Data'!$B$7:$R$1700,11,0)</f>
        <v>7.5366999999999997</v>
      </c>
      <c r="Q33" s="66">
        <f t="shared" si="11"/>
        <v>10</v>
      </c>
      <c r="R33" s="65">
        <f>VLOOKUP($A33,'Return Data'!$B$7:$R$1700,12,0)</f>
        <v>7.4103000000000003</v>
      </c>
      <c r="S33" s="66">
        <f t="shared" si="14"/>
        <v>5</v>
      </c>
      <c r="T33" s="65">
        <f>VLOOKUP($A33,'Return Data'!$B$7:$R$1700,13,0)</f>
        <v>7.7897999999999996</v>
      </c>
      <c r="U33" s="66">
        <f t="shared" si="15"/>
        <v>7</v>
      </c>
      <c r="V33" s="65">
        <f>VLOOKUP($A33,'Return Data'!$B$7:$R$1700,17,0)</f>
        <v>8.0998000000000001</v>
      </c>
      <c r="W33" s="66">
        <f>RANK(V33,V$8:V$37,0)</f>
        <v>5</v>
      </c>
      <c r="X33" s="65">
        <f>VLOOKUP($A33,'Return Data'!$B$7:$R$1700,14,0)</f>
        <v>7.7812999999999999</v>
      </c>
      <c r="Y33" s="66">
        <f>RANK(X33,X$8:X$37,0)</f>
        <v>5</v>
      </c>
      <c r="Z33" s="65">
        <f>VLOOKUP($A33,'Return Data'!$B$7:$R$1700,16,0)</f>
        <v>8.1791999999999998</v>
      </c>
      <c r="AA33" s="67">
        <f t="shared" si="9"/>
        <v>12</v>
      </c>
    </row>
    <row r="34" spans="1:27" x14ac:dyDescent="0.3">
      <c r="A34" s="63" t="s">
        <v>1642</v>
      </c>
      <c r="B34" s="64">
        <f>VLOOKUP($A34,'Return Data'!$B$7:$R$1700,3,0)</f>
        <v>44015</v>
      </c>
      <c r="C34" s="65">
        <f>VLOOKUP($A34,'Return Data'!$B$7:$R$1700,4,0)</f>
        <v>10.748900000000001</v>
      </c>
      <c r="D34" s="65">
        <f>VLOOKUP($A34,'Return Data'!$B$7:$R$1700,5,0)</f>
        <v>11.548999999999999</v>
      </c>
      <c r="E34" s="66">
        <f t="shared" si="0"/>
        <v>17</v>
      </c>
      <c r="F34" s="65">
        <f>VLOOKUP($A34,'Return Data'!$B$7:$R$1700,6,0)</f>
        <v>12.236800000000001</v>
      </c>
      <c r="G34" s="66">
        <f t="shared" si="1"/>
        <v>9</v>
      </c>
      <c r="H34" s="65">
        <f>VLOOKUP($A34,'Return Data'!$B$7:$R$1700,7,0)</f>
        <v>7.8704999999999998</v>
      </c>
      <c r="I34" s="66">
        <f t="shared" si="2"/>
        <v>10</v>
      </c>
      <c r="J34" s="65">
        <f>VLOOKUP($A34,'Return Data'!$B$7:$R$1700,8,0)</f>
        <v>7.98</v>
      </c>
      <c r="K34" s="66">
        <f t="shared" si="3"/>
        <v>9</v>
      </c>
      <c r="L34" s="65">
        <f>VLOOKUP($A34,'Return Data'!$B$7:$R$1700,9,0)</f>
        <v>7.5739999999999998</v>
      </c>
      <c r="M34" s="66">
        <f t="shared" si="4"/>
        <v>14</v>
      </c>
      <c r="N34" s="65">
        <f>VLOOKUP($A34,'Return Data'!$B$7:$R$1700,10,0)</f>
        <v>7.2870999999999997</v>
      </c>
      <c r="O34" s="66">
        <f t="shared" si="5"/>
        <v>18</v>
      </c>
      <c r="P34" s="65">
        <f>VLOOKUP($A34,'Return Data'!$B$7:$R$1700,11,0)</f>
        <v>6.73</v>
      </c>
      <c r="Q34" s="66">
        <f t="shared" si="11"/>
        <v>14</v>
      </c>
      <c r="R34" s="65">
        <f>VLOOKUP($A34,'Return Data'!$B$7:$R$1700,12,0)</f>
        <v>6.7363999999999997</v>
      </c>
      <c r="S34" s="66">
        <f t="shared" si="14"/>
        <v>15</v>
      </c>
      <c r="T34" s="65">
        <f>VLOOKUP($A34,'Return Data'!$B$7:$R$1700,13,0)</f>
        <v>7.2023000000000001</v>
      </c>
      <c r="U34" s="66">
        <f t="shared" si="15"/>
        <v>15</v>
      </c>
      <c r="V34" s="65"/>
      <c r="W34" s="66"/>
      <c r="X34" s="65"/>
      <c r="Y34" s="66"/>
      <c r="Z34" s="65">
        <f>VLOOKUP($A34,'Return Data'!$B$7:$R$1700,16,0)</f>
        <v>7.2821999999999996</v>
      </c>
      <c r="AA34" s="67">
        <f t="shared" si="9"/>
        <v>23</v>
      </c>
    </row>
    <row r="35" spans="1:27" x14ac:dyDescent="0.3">
      <c r="A35" s="63" t="s">
        <v>1644</v>
      </c>
      <c r="B35" s="64">
        <f>VLOOKUP($A35,'Return Data'!$B$7:$R$1700,3,0)</f>
        <v>44015</v>
      </c>
      <c r="C35" s="65">
        <f>VLOOKUP($A35,'Return Data'!$B$7:$R$1700,4,0)</f>
        <v>11.104799999999999</v>
      </c>
      <c r="D35" s="65">
        <f>VLOOKUP($A35,'Return Data'!$B$7:$R$1700,5,0)</f>
        <v>14.796900000000001</v>
      </c>
      <c r="E35" s="66">
        <f t="shared" si="0"/>
        <v>10</v>
      </c>
      <c r="F35" s="65">
        <f>VLOOKUP($A35,'Return Data'!$B$7:$R$1700,6,0)</f>
        <v>10.636799999999999</v>
      </c>
      <c r="G35" s="66">
        <f t="shared" si="1"/>
        <v>18</v>
      </c>
      <c r="H35" s="65">
        <f>VLOOKUP($A35,'Return Data'!$B$7:$R$1700,7,0)</f>
        <v>6.1584000000000003</v>
      </c>
      <c r="I35" s="66">
        <f t="shared" si="2"/>
        <v>20</v>
      </c>
      <c r="J35" s="65">
        <f>VLOOKUP($A35,'Return Data'!$B$7:$R$1700,8,0)</f>
        <v>6.7790999999999997</v>
      </c>
      <c r="K35" s="66">
        <f t="shared" si="3"/>
        <v>15</v>
      </c>
      <c r="L35" s="65">
        <f>VLOOKUP($A35,'Return Data'!$B$7:$R$1700,9,0)</f>
        <v>7.0194000000000001</v>
      </c>
      <c r="M35" s="66">
        <f t="shared" si="4"/>
        <v>18</v>
      </c>
      <c r="N35" s="65">
        <f>VLOOKUP($A35,'Return Data'!$B$7:$R$1700,10,0)</f>
        <v>7.6337000000000002</v>
      </c>
      <c r="O35" s="66">
        <f t="shared" si="5"/>
        <v>15</v>
      </c>
      <c r="P35" s="65">
        <f>VLOOKUP($A35,'Return Data'!$B$7:$R$1700,11,0)</f>
        <v>6.9027000000000003</v>
      </c>
      <c r="Q35" s="66">
        <f t="shared" si="11"/>
        <v>13</v>
      </c>
      <c r="R35" s="65">
        <f>VLOOKUP($A35,'Return Data'!$B$7:$R$1700,12,0)</f>
        <v>6.8791000000000002</v>
      </c>
      <c r="S35" s="66">
        <f t="shared" si="14"/>
        <v>12</v>
      </c>
      <c r="T35" s="65">
        <f>VLOOKUP($A35,'Return Data'!$B$7:$R$1700,13,0)</f>
        <v>7.3151999999999999</v>
      </c>
      <c r="U35" s="66">
        <f t="shared" si="15"/>
        <v>14</v>
      </c>
      <c r="V35" s="65"/>
      <c r="W35" s="66"/>
      <c r="X35" s="65"/>
      <c r="Y35" s="66"/>
      <c r="Z35" s="65">
        <f>VLOOKUP($A35,'Return Data'!$B$7:$R$1700,16,0)</f>
        <v>7.5129999999999999</v>
      </c>
      <c r="AA35" s="67">
        <f t="shared" si="9"/>
        <v>21</v>
      </c>
    </row>
    <row r="36" spans="1:27" x14ac:dyDescent="0.3">
      <c r="A36" s="63" t="s">
        <v>1646</v>
      </c>
      <c r="B36" s="64">
        <f>VLOOKUP($A36,'Return Data'!$B$7:$R$1700,3,0)</f>
        <v>44015</v>
      </c>
      <c r="C36" s="65">
        <f>VLOOKUP($A36,'Return Data'!$B$7:$R$1700,4,0)</f>
        <v>3301.4733000000001</v>
      </c>
      <c r="D36" s="65">
        <f>VLOOKUP($A36,'Return Data'!$B$7:$R$1700,5,0)</f>
        <v>20.698</v>
      </c>
      <c r="E36" s="66">
        <f t="shared" si="0"/>
        <v>5</v>
      </c>
      <c r="F36" s="65">
        <f>VLOOKUP($A36,'Return Data'!$B$7:$R$1700,6,0)</f>
        <v>12.0501</v>
      </c>
      <c r="G36" s="66">
        <f t="shared" si="1"/>
        <v>10</v>
      </c>
      <c r="H36" s="65">
        <f>VLOOKUP($A36,'Return Data'!$B$7:$R$1700,7,0)</f>
        <v>6.5884999999999998</v>
      </c>
      <c r="I36" s="66">
        <f t="shared" si="2"/>
        <v>16</v>
      </c>
      <c r="J36" s="65">
        <f>VLOOKUP($A36,'Return Data'!$B$7:$R$1700,8,0)</f>
        <v>7.5429000000000004</v>
      </c>
      <c r="K36" s="66">
        <f t="shared" si="3"/>
        <v>12</v>
      </c>
      <c r="L36" s="65">
        <f>VLOOKUP($A36,'Return Data'!$B$7:$R$1700,9,0)</f>
        <v>7.7530000000000001</v>
      </c>
      <c r="M36" s="66">
        <f t="shared" si="4"/>
        <v>13</v>
      </c>
      <c r="N36" s="65">
        <f>VLOOKUP($A36,'Return Data'!$B$7:$R$1700,10,0)</f>
        <v>7.8487</v>
      </c>
      <c r="O36" s="66">
        <f t="shared" si="5"/>
        <v>14</v>
      </c>
      <c r="P36" s="65">
        <f>VLOOKUP($A36,'Return Data'!$B$7:$R$1700,11,0)</f>
        <v>6.4470999999999998</v>
      </c>
      <c r="Q36" s="66">
        <f t="shared" si="11"/>
        <v>17</v>
      </c>
      <c r="R36" s="65">
        <f>VLOOKUP($A36,'Return Data'!$B$7:$R$1700,12,0)</f>
        <v>6.7313999999999998</v>
      </c>
      <c r="S36" s="66">
        <f t="shared" si="14"/>
        <v>16</v>
      </c>
      <c r="T36" s="65">
        <f>VLOOKUP($A36,'Return Data'!$B$7:$R$1700,13,0)</f>
        <v>7.1037999999999997</v>
      </c>
      <c r="U36" s="66">
        <f t="shared" si="15"/>
        <v>16</v>
      </c>
      <c r="V36" s="65">
        <f>VLOOKUP($A36,'Return Data'!$B$7:$R$1700,17,0)</f>
        <v>5.5636000000000001</v>
      </c>
      <c r="W36" s="66">
        <f>RANK(V36,V$8:V$37,0)</f>
        <v>16</v>
      </c>
      <c r="X36" s="65">
        <f>VLOOKUP($A36,'Return Data'!$B$7:$R$1700,14,0)</f>
        <v>6.0553999999999997</v>
      </c>
      <c r="Y36" s="66">
        <f>RANK(X36,X$8:X$37,0)</f>
        <v>15</v>
      </c>
      <c r="Z36" s="65">
        <f>VLOOKUP($A36,'Return Data'!$B$7:$R$1700,16,0)</f>
        <v>8.0394000000000005</v>
      </c>
      <c r="AA36" s="67">
        <f t="shared" si="9"/>
        <v>14</v>
      </c>
    </row>
    <row r="37" spans="1:27" x14ac:dyDescent="0.3">
      <c r="A37" s="63" t="s">
        <v>1648</v>
      </c>
      <c r="B37" s="64">
        <f>VLOOKUP($A37,'Return Data'!$B$7:$R$1700,3,0)</f>
        <v>44015</v>
      </c>
      <c r="C37" s="65">
        <f>VLOOKUP($A37,'Return Data'!$B$7:$R$1700,4,0)</f>
        <v>1058.3028999999999</v>
      </c>
      <c r="D37" s="65">
        <f>VLOOKUP($A37,'Return Data'!$B$7:$R$1700,5,0)</f>
        <v>1.8314999999999999</v>
      </c>
      <c r="E37" s="66">
        <f t="shared" si="0"/>
        <v>29</v>
      </c>
      <c r="F37" s="65">
        <f>VLOOKUP($A37,'Return Data'!$B$7:$R$1700,6,0)</f>
        <v>2.0548000000000002</v>
      </c>
      <c r="G37" s="66">
        <f t="shared" si="1"/>
        <v>29</v>
      </c>
      <c r="H37" s="65">
        <f>VLOOKUP($A37,'Return Data'!$B$7:$R$1700,7,0)</f>
        <v>1.9300999999999999</v>
      </c>
      <c r="I37" s="66">
        <f t="shared" si="2"/>
        <v>29</v>
      </c>
      <c r="J37" s="65">
        <f>VLOOKUP($A37,'Return Data'!$B$7:$R$1700,8,0)</f>
        <v>1.9823999999999999</v>
      </c>
      <c r="K37" s="66">
        <f t="shared" si="3"/>
        <v>29</v>
      </c>
      <c r="L37" s="65">
        <f>VLOOKUP($A37,'Return Data'!$B$7:$R$1700,9,0)</f>
        <v>2.1196999999999999</v>
      </c>
      <c r="M37" s="66">
        <f t="shared" si="4"/>
        <v>29</v>
      </c>
      <c r="N37" s="65">
        <f>VLOOKUP($A37,'Return Data'!$B$7:$R$1700,10,0)</f>
        <v>2.4102999999999999</v>
      </c>
      <c r="O37" s="66">
        <f t="shared" si="5"/>
        <v>29</v>
      </c>
      <c r="P37" s="65">
        <f>VLOOKUP($A37,'Return Data'!$B$7:$R$1700,11,0)</f>
        <v>3.9123000000000001</v>
      </c>
      <c r="Q37" s="66">
        <f t="shared" si="11"/>
        <v>27</v>
      </c>
      <c r="R37" s="65">
        <f>VLOOKUP($A37,'Return Data'!$B$7:$R$1700,12,0)</f>
        <v>4.4996</v>
      </c>
      <c r="S37" s="66">
        <f t="shared" si="14"/>
        <v>24</v>
      </c>
      <c r="T37" s="65">
        <f>VLOOKUP($A37,'Return Data'!$B$7:$R$1700,13,0)</f>
        <v>5.2939999999999996</v>
      </c>
      <c r="U37" s="66">
        <f t="shared" si="15"/>
        <v>23</v>
      </c>
      <c r="V37" s="65"/>
      <c r="W37" s="66"/>
      <c r="X37" s="65"/>
      <c r="Y37" s="66"/>
      <c r="Z37" s="65">
        <f>VLOOKUP($A37,'Return Data'!$B$7:$R$1700,16,0)</f>
        <v>5.4039000000000001</v>
      </c>
      <c r="AA37" s="67">
        <f t="shared" si="9"/>
        <v>27</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12.891166666666665</v>
      </c>
      <c r="E39" s="74"/>
      <c r="F39" s="75">
        <f>AVERAGE(F8:F37)</f>
        <v>10.86402</v>
      </c>
      <c r="G39" s="74"/>
      <c r="H39" s="75">
        <f>AVERAGE(H8:H37)</f>
        <v>6.9112833333333343</v>
      </c>
      <c r="I39" s="74"/>
      <c r="J39" s="75">
        <f>AVERAGE(J8:J37)</f>
        <v>6.886453333333332</v>
      </c>
      <c r="K39" s="74"/>
      <c r="L39" s="75">
        <f>AVERAGE(L8:L37)</f>
        <v>7.348843333333333</v>
      </c>
      <c r="M39" s="74"/>
      <c r="N39" s="75">
        <f>AVERAGE(N8:N37)</f>
        <v>7.2113066666666681</v>
      </c>
      <c r="O39" s="74"/>
      <c r="P39" s="75">
        <f>AVERAGE(P8:P37)</f>
        <v>6.2552586206896557</v>
      </c>
      <c r="Q39" s="74"/>
      <c r="R39" s="75">
        <f>AVERAGE(R8:R37)</f>
        <v>5.0472777777777766</v>
      </c>
      <c r="S39" s="74"/>
      <c r="T39" s="75">
        <f>AVERAGE(T8:T37)</f>
        <v>7.13244230769231</v>
      </c>
      <c r="U39" s="74"/>
      <c r="V39" s="75">
        <f>AVERAGE(V8:V37)</f>
        <v>6.6982900000000001</v>
      </c>
      <c r="W39" s="74"/>
      <c r="X39" s="75">
        <f>AVERAGE(X8:X37)</f>
        <v>6.7692315789473696</v>
      </c>
      <c r="Y39" s="74"/>
      <c r="Z39" s="75">
        <f>AVERAGE(Z8:Z37)</f>
        <v>6.48909</v>
      </c>
      <c r="AA39" s="76"/>
    </row>
    <row r="40" spans="1:27" x14ac:dyDescent="0.3">
      <c r="A40" s="73" t="s">
        <v>28</v>
      </c>
      <c r="B40" s="74"/>
      <c r="C40" s="74"/>
      <c r="D40" s="75">
        <f>MIN(D8:D37)</f>
        <v>0</v>
      </c>
      <c r="E40" s="74"/>
      <c r="F40" s="75">
        <f>MIN(F8:F37)</f>
        <v>0</v>
      </c>
      <c r="G40" s="74"/>
      <c r="H40" s="75">
        <f>MIN(H8:H37)</f>
        <v>0</v>
      </c>
      <c r="I40" s="74"/>
      <c r="J40" s="75">
        <f>MIN(J8:J37)</f>
        <v>0</v>
      </c>
      <c r="K40" s="74"/>
      <c r="L40" s="75">
        <f>MIN(L8:L37)</f>
        <v>0</v>
      </c>
      <c r="M40" s="74"/>
      <c r="N40" s="75">
        <f>MIN(N8:N37)</f>
        <v>0</v>
      </c>
      <c r="O40" s="74"/>
      <c r="P40" s="75">
        <f>MIN(P8:P37)</f>
        <v>-0.1895</v>
      </c>
      <c r="Q40" s="74"/>
      <c r="R40" s="75">
        <f>MIN(R8:R37)</f>
        <v>-32.322800000000001</v>
      </c>
      <c r="S40" s="74"/>
      <c r="T40" s="75">
        <f>MIN(T8:T37)</f>
        <v>2.7827000000000002</v>
      </c>
      <c r="U40" s="74"/>
      <c r="V40" s="75">
        <f>MIN(V8:V37)</f>
        <v>-1.3404</v>
      </c>
      <c r="W40" s="74"/>
      <c r="X40" s="75">
        <f>MIN(X8:X37)</f>
        <v>1.1392</v>
      </c>
      <c r="Y40" s="74"/>
      <c r="Z40" s="75">
        <f>MIN(Z8:Z37)</f>
        <v>-31.405899999999999</v>
      </c>
      <c r="AA40" s="76"/>
    </row>
    <row r="41" spans="1:27" ht="15" thickBot="1" x14ac:dyDescent="0.35">
      <c r="A41" s="77" t="s">
        <v>29</v>
      </c>
      <c r="B41" s="78"/>
      <c r="C41" s="78"/>
      <c r="D41" s="79">
        <f>MAX(D8:D37)</f>
        <v>29.914100000000001</v>
      </c>
      <c r="E41" s="78"/>
      <c r="F41" s="79">
        <f>MAX(F8:F37)</f>
        <v>21.456099999999999</v>
      </c>
      <c r="G41" s="78"/>
      <c r="H41" s="79">
        <f>MAX(H8:H37)</f>
        <v>16.296500000000002</v>
      </c>
      <c r="I41" s="78"/>
      <c r="J41" s="79">
        <f>MAX(J8:J37)</f>
        <v>13.2171</v>
      </c>
      <c r="K41" s="78"/>
      <c r="L41" s="79">
        <f>MAX(L8:L37)</f>
        <v>12.896699999999999</v>
      </c>
      <c r="M41" s="78"/>
      <c r="N41" s="79">
        <f>MAX(N8:N37)</f>
        <v>10.5185</v>
      </c>
      <c r="O41" s="78"/>
      <c r="P41" s="79">
        <f>MAX(P8:P37)</f>
        <v>8.3470999999999993</v>
      </c>
      <c r="Q41" s="78"/>
      <c r="R41" s="79">
        <f>MAX(R8:R37)</f>
        <v>8.2082999999999995</v>
      </c>
      <c r="S41" s="78"/>
      <c r="T41" s="79">
        <f>MAX(T8:T37)</f>
        <v>11.8813</v>
      </c>
      <c r="U41" s="78"/>
      <c r="V41" s="79">
        <f>MAX(V8:V37)</f>
        <v>11.0176</v>
      </c>
      <c r="W41" s="78"/>
      <c r="X41" s="79">
        <f>MAX(X8:X37)</f>
        <v>9.6979000000000006</v>
      </c>
      <c r="Y41" s="78"/>
      <c r="Z41" s="79">
        <f>MAX(Z8:Z37)</f>
        <v>9.4047000000000001</v>
      </c>
      <c r="AA41" s="80"/>
    </row>
    <row r="42" spans="1:27" x14ac:dyDescent="0.3">
      <c r="A42" s="112" t="s">
        <v>434</v>
      </c>
    </row>
    <row r="43" spans="1:27" x14ac:dyDescent="0.3">
      <c r="A43" s="14" t="s">
        <v>340</v>
      </c>
    </row>
  </sheetData>
  <sheetProtection algorithmName="SHA-512" hashValue="alg5z0q+MeF3fLtakvbEOdxdhXo/0qBbZ2zTxNnh86eRugMmMr+RX5sCaTDOMNMIiIKd7dtzNW40+DPzFOMRsQ==" saltValue="a2MgiXX8wxN9zVtRIk8ex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17CF145-E563-4F08-8D98-9208F140BF2E}"/>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1678</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1589</v>
      </c>
      <c r="B8" s="64">
        <f>VLOOKUP($A8,'Return Data'!$B$7:$R$1700,3,0)</f>
        <v>44015</v>
      </c>
      <c r="C8" s="65">
        <f>VLOOKUP($A8,'Return Data'!$B$7:$R$1700,4,0)</f>
        <v>408.05540000000002</v>
      </c>
      <c r="D8" s="65">
        <f>VLOOKUP($A8,'Return Data'!$B$7:$R$1700,5,0)</f>
        <v>25.465900000000001</v>
      </c>
      <c r="E8" s="66">
        <f t="shared" ref="E8:E37" si="0">RANK(D8,D$8:D$37,0)</f>
        <v>2</v>
      </c>
      <c r="F8" s="65">
        <f>VLOOKUP($A8,'Return Data'!$B$7:$R$1700,6,0)</f>
        <v>18.992699999999999</v>
      </c>
      <c r="G8" s="66">
        <f t="shared" ref="G8:G37" si="1">RANK(F8,F$8:F$37,0)</f>
        <v>2</v>
      </c>
      <c r="H8" s="65">
        <f>VLOOKUP($A8,'Return Data'!$B$7:$R$1700,7,0)</f>
        <v>9.8169000000000004</v>
      </c>
      <c r="I8" s="66">
        <f t="shared" ref="I8:I37" si="2">RANK(H8,H$8:H$37,0)</f>
        <v>3</v>
      </c>
      <c r="J8" s="65">
        <f>VLOOKUP($A8,'Return Data'!$B$7:$R$1700,8,0)</f>
        <v>11.033300000000001</v>
      </c>
      <c r="K8" s="66">
        <f t="shared" ref="K8:K37" si="3">RANK(J8,J$8:J$37,0)</f>
        <v>3</v>
      </c>
      <c r="L8" s="65">
        <f>VLOOKUP($A8,'Return Data'!$B$7:$R$1700,9,0)</f>
        <v>12.774800000000001</v>
      </c>
      <c r="M8" s="66">
        <f t="shared" ref="M8:M37" si="4">RANK(L8,L$8:L$37,0)</f>
        <v>1</v>
      </c>
      <c r="N8" s="65">
        <f>VLOOKUP($A8,'Return Data'!$B$7:$R$1700,10,0)</f>
        <v>10.3965</v>
      </c>
      <c r="O8" s="66">
        <f t="shared" ref="O8:O37" si="5">RANK(N8,N$8:N$37,0)</f>
        <v>1</v>
      </c>
      <c r="P8" s="65">
        <f>VLOOKUP($A8,'Return Data'!$B$7:$R$1700,11,0)</f>
        <v>8.2156000000000002</v>
      </c>
      <c r="Q8" s="66">
        <f t="shared" ref="Q8:Q16" si="6">RANK(P8,P$8:P$37,0)</f>
        <v>1</v>
      </c>
      <c r="R8" s="65">
        <f>VLOOKUP($A8,'Return Data'!$B$7:$R$1700,12,0)</f>
        <v>7.8887</v>
      </c>
      <c r="S8" s="66">
        <f t="shared" ref="S8:S16" si="7">RANK(R8,R$8:R$37,0)</f>
        <v>1</v>
      </c>
      <c r="T8" s="65">
        <f>VLOOKUP($A8,'Return Data'!$B$7:$R$1700,13,0)</f>
        <v>8.2921999999999993</v>
      </c>
      <c r="U8" s="66">
        <f t="shared" ref="U8:U16" si="8">RANK(T8,T$8:T$37,0)</f>
        <v>3</v>
      </c>
      <c r="V8" s="65">
        <f>VLOOKUP($A8,'Return Data'!$B$7:$R$1700,17,0)</f>
        <v>8.4337999999999997</v>
      </c>
      <c r="W8" s="66">
        <f>RANK(V8,V$8:V$37,0)</f>
        <v>2</v>
      </c>
      <c r="X8" s="65">
        <f>VLOOKUP($A8,'Return Data'!$B$7:$R$1700,14,0)</f>
        <v>7.8727999999999998</v>
      </c>
      <c r="Y8" s="66">
        <f>RANK(X8,X$8:X$37,0)</f>
        <v>2</v>
      </c>
      <c r="Z8" s="65">
        <f>VLOOKUP($A8,'Return Data'!$B$7:$R$1700,16,0)</f>
        <v>7.8198999999999996</v>
      </c>
      <c r="AA8" s="67">
        <f t="shared" ref="AA8:AA37" si="9">RANK(Z8,Z$8:Z$37,0)</f>
        <v>8</v>
      </c>
    </row>
    <row r="9" spans="1:27" x14ac:dyDescent="0.3">
      <c r="A9" s="63" t="s">
        <v>1591</v>
      </c>
      <c r="B9" s="64">
        <f>VLOOKUP($A9,'Return Data'!$B$7:$R$1700,3,0)</f>
        <v>44015</v>
      </c>
      <c r="C9" s="65">
        <f>VLOOKUP($A9,'Return Data'!$B$7:$R$1700,4,0)</f>
        <v>11.3698</v>
      </c>
      <c r="D9" s="65">
        <f>VLOOKUP($A9,'Return Data'!$B$7:$R$1700,5,0)</f>
        <v>10.5969</v>
      </c>
      <c r="E9" s="66">
        <f t="shared" si="0"/>
        <v>17</v>
      </c>
      <c r="F9" s="65">
        <f>VLOOKUP($A9,'Return Data'!$B$7:$R$1700,6,0)</f>
        <v>11.782299999999999</v>
      </c>
      <c r="G9" s="66">
        <f t="shared" si="1"/>
        <v>8</v>
      </c>
      <c r="H9" s="65">
        <f>VLOOKUP($A9,'Return Data'!$B$7:$R$1700,7,0)</f>
        <v>7.0720999999999998</v>
      </c>
      <c r="I9" s="66">
        <f t="shared" si="2"/>
        <v>10</v>
      </c>
      <c r="J9" s="65">
        <f>VLOOKUP($A9,'Return Data'!$B$7:$R$1700,8,0)</f>
        <v>7.3583999999999996</v>
      </c>
      <c r="K9" s="66">
        <f t="shared" si="3"/>
        <v>9</v>
      </c>
      <c r="L9" s="65">
        <f>VLOOKUP($A9,'Return Data'!$B$7:$R$1700,9,0)</f>
        <v>7.6345000000000001</v>
      </c>
      <c r="M9" s="66">
        <f t="shared" si="4"/>
        <v>9</v>
      </c>
      <c r="N9" s="65">
        <f>VLOOKUP($A9,'Return Data'!$B$7:$R$1700,10,0)</f>
        <v>6.2228000000000003</v>
      </c>
      <c r="O9" s="66">
        <f t="shared" si="5"/>
        <v>21</v>
      </c>
      <c r="P9" s="65">
        <f>VLOOKUP($A9,'Return Data'!$B$7:$R$1700,11,0)</f>
        <v>6.0547000000000004</v>
      </c>
      <c r="Q9" s="66">
        <f t="shared" si="6"/>
        <v>15</v>
      </c>
      <c r="R9" s="65">
        <f>VLOOKUP($A9,'Return Data'!$B$7:$R$1700,12,0)</f>
        <v>6.2880000000000003</v>
      </c>
      <c r="S9" s="66">
        <f t="shared" si="7"/>
        <v>11</v>
      </c>
      <c r="T9" s="65">
        <f>VLOOKUP($A9,'Return Data'!$B$7:$R$1700,13,0)</f>
        <v>6.7682000000000002</v>
      </c>
      <c r="U9" s="66">
        <f t="shared" si="8"/>
        <v>12</v>
      </c>
      <c r="V9" s="65"/>
      <c r="W9" s="66"/>
      <c r="X9" s="65"/>
      <c r="Y9" s="66"/>
      <c r="Z9" s="65">
        <f>VLOOKUP($A9,'Return Data'!$B$7:$R$1700,16,0)</f>
        <v>7.3346</v>
      </c>
      <c r="AA9" s="67">
        <f t="shared" si="9"/>
        <v>16</v>
      </c>
    </row>
    <row r="10" spans="1:27" x14ac:dyDescent="0.3">
      <c r="A10" s="63" t="s">
        <v>1592</v>
      </c>
      <c r="B10" s="64">
        <f>VLOOKUP($A10,'Return Data'!$B$7:$R$1700,3,0)</f>
        <v>44015</v>
      </c>
      <c r="C10" s="65">
        <f>VLOOKUP($A10,'Return Data'!$B$7:$R$1700,4,0)</f>
        <v>1163.7695000000001</v>
      </c>
      <c r="D10" s="65">
        <f>VLOOKUP($A10,'Return Data'!$B$7:$R$1700,5,0)</f>
        <v>5.8784999999999998</v>
      </c>
      <c r="E10" s="66">
        <f t="shared" si="0"/>
        <v>26</v>
      </c>
      <c r="F10" s="65">
        <f>VLOOKUP($A10,'Return Data'!$B$7:$R$1700,6,0)</f>
        <v>5.2744999999999997</v>
      </c>
      <c r="G10" s="66">
        <f t="shared" si="1"/>
        <v>27</v>
      </c>
      <c r="H10" s="65">
        <f>VLOOKUP($A10,'Return Data'!$B$7:$R$1700,7,0)</f>
        <v>4.0006000000000004</v>
      </c>
      <c r="I10" s="66">
        <f t="shared" si="2"/>
        <v>26</v>
      </c>
      <c r="J10" s="65">
        <f>VLOOKUP($A10,'Return Data'!$B$7:$R$1700,8,0)</f>
        <v>4.5731999999999999</v>
      </c>
      <c r="K10" s="66">
        <f t="shared" si="3"/>
        <v>24</v>
      </c>
      <c r="L10" s="65">
        <f>VLOOKUP($A10,'Return Data'!$B$7:$R$1700,9,0)</f>
        <v>4.8305999999999996</v>
      </c>
      <c r="M10" s="66">
        <f t="shared" si="4"/>
        <v>27</v>
      </c>
      <c r="N10" s="65">
        <f>VLOOKUP($A10,'Return Data'!$B$7:$R$1700,10,0)</f>
        <v>6.7548000000000004</v>
      </c>
      <c r="O10" s="66">
        <f t="shared" si="5"/>
        <v>19</v>
      </c>
      <c r="P10" s="65">
        <f>VLOOKUP($A10,'Return Data'!$B$7:$R$1700,11,0)</f>
        <v>6.2023000000000001</v>
      </c>
      <c r="Q10" s="66">
        <f t="shared" si="6"/>
        <v>12</v>
      </c>
      <c r="R10" s="65">
        <f>VLOOKUP($A10,'Return Data'!$B$7:$R$1700,12,0)</f>
        <v>6.2657999999999996</v>
      </c>
      <c r="S10" s="66">
        <f t="shared" si="7"/>
        <v>12</v>
      </c>
      <c r="T10" s="65">
        <f>VLOOKUP($A10,'Return Data'!$B$7:$R$1700,13,0)</f>
        <v>6.7363</v>
      </c>
      <c r="U10" s="66">
        <f t="shared" si="8"/>
        <v>13</v>
      </c>
      <c r="V10" s="65">
        <f>VLOOKUP($A10,'Return Data'!$B$7:$R$1700,17,0)</f>
        <v>7.4248000000000003</v>
      </c>
      <c r="W10" s="66">
        <f t="shared" ref="W10:W15" si="10">RANK(V10,V$8:V$37,0)</f>
        <v>8</v>
      </c>
      <c r="X10" s="65"/>
      <c r="Y10" s="66"/>
      <c r="Z10" s="65">
        <f>VLOOKUP($A10,'Return Data'!$B$7:$R$1700,16,0)</f>
        <v>7.5248999999999997</v>
      </c>
      <c r="AA10" s="67">
        <f t="shared" si="9"/>
        <v>14</v>
      </c>
    </row>
    <row r="11" spans="1:27" x14ac:dyDescent="0.3">
      <c r="A11" s="63" t="s">
        <v>1595</v>
      </c>
      <c r="B11" s="64">
        <f>VLOOKUP($A11,'Return Data'!$B$7:$R$1700,3,0)</f>
        <v>44015</v>
      </c>
      <c r="C11" s="65">
        <f>VLOOKUP($A11,'Return Data'!$B$7:$R$1700,4,0)</f>
        <v>2460.0563000000002</v>
      </c>
      <c r="D11" s="65">
        <f>VLOOKUP($A11,'Return Data'!$B$7:$R$1700,5,0)</f>
        <v>7.9114000000000004</v>
      </c>
      <c r="E11" s="66">
        <f t="shared" si="0"/>
        <v>22</v>
      </c>
      <c r="F11" s="65">
        <f>VLOOKUP($A11,'Return Data'!$B$7:$R$1700,6,0)</f>
        <v>11.366899999999999</v>
      </c>
      <c r="G11" s="66">
        <f t="shared" si="1"/>
        <v>11</v>
      </c>
      <c r="H11" s="65">
        <f>VLOOKUP($A11,'Return Data'!$B$7:$R$1700,7,0)</f>
        <v>6.4271000000000003</v>
      </c>
      <c r="I11" s="66">
        <f t="shared" si="2"/>
        <v>15</v>
      </c>
      <c r="J11" s="65">
        <f>VLOOKUP($A11,'Return Data'!$B$7:$R$1700,8,0)</f>
        <v>5.5662000000000003</v>
      </c>
      <c r="K11" s="66">
        <f t="shared" si="3"/>
        <v>20</v>
      </c>
      <c r="L11" s="65">
        <f>VLOOKUP($A11,'Return Data'!$B$7:$R$1700,9,0)</f>
        <v>6.2066999999999997</v>
      </c>
      <c r="M11" s="66">
        <f t="shared" si="4"/>
        <v>21</v>
      </c>
      <c r="N11" s="65">
        <f>VLOOKUP($A11,'Return Data'!$B$7:$R$1700,10,0)</f>
        <v>7.0048000000000004</v>
      </c>
      <c r="O11" s="66">
        <f t="shared" si="5"/>
        <v>15</v>
      </c>
      <c r="P11" s="65">
        <f>VLOOKUP($A11,'Return Data'!$B$7:$R$1700,11,0)</f>
        <v>6.1359000000000004</v>
      </c>
      <c r="Q11" s="66">
        <f t="shared" si="6"/>
        <v>14</v>
      </c>
      <c r="R11" s="65">
        <f>VLOOKUP($A11,'Return Data'!$B$7:$R$1700,12,0)</f>
        <v>6.1978</v>
      </c>
      <c r="S11" s="66">
        <f t="shared" si="7"/>
        <v>13</v>
      </c>
      <c r="T11" s="65">
        <f>VLOOKUP($A11,'Return Data'!$B$7:$R$1700,13,0)</f>
        <v>6.7276999999999996</v>
      </c>
      <c r="U11" s="66">
        <f t="shared" si="8"/>
        <v>14</v>
      </c>
      <c r="V11" s="65">
        <f>VLOOKUP($A11,'Return Data'!$B$7:$R$1700,17,0)</f>
        <v>7.2824</v>
      </c>
      <c r="W11" s="66">
        <f t="shared" si="10"/>
        <v>10</v>
      </c>
      <c r="X11" s="65">
        <f>VLOOKUP($A11,'Return Data'!$B$7:$R$1700,14,0)</f>
        <v>7.3198999999999996</v>
      </c>
      <c r="Y11" s="66">
        <f>RANK(X11,X$8:X$37,0)</f>
        <v>6</v>
      </c>
      <c r="Z11" s="65">
        <f>VLOOKUP($A11,'Return Data'!$B$7:$R$1700,16,0)</f>
        <v>7.8086000000000002</v>
      </c>
      <c r="AA11" s="67">
        <f t="shared" si="9"/>
        <v>10</v>
      </c>
    </row>
    <row r="12" spans="1:27" x14ac:dyDescent="0.3">
      <c r="A12" s="63" t="s">
        <v>1597</v>
      </c>
      <c r="B12" s="64">
        <f>VLOOKUP($A12,'Return Data'!$B$7:$R$1700,3,0)</f>
        <v>44015</v>
      </c>
      <c r="C12" s="65">
        <f>VLOOKUP($A12,'Return Data'!$B$7:$R$1700,4,0)</f>
        <v>2985.0331000000001</v>
      </c>
      <c r="D12" s="65">
        <f>VLOOKUP($A12,'Return Data'!$B$7:$R$1700,5,0)</f>
        <v>12.2</v>
      </c>
      <c r="E12" s="66">
        <f t="shared" si="0"/>
        <v>13</v>
      </c>
      <c r="F12" s="65">
        <f>VLOOKUP($A12,'Return Data'!$B$7:$R$1700,6,0)</f>
        <v>10.669</v>
      </c>
      <c r="G12" s="66">
        <f t="shared" si="1"/>
        <v>16</v>
      </c>
      <c r="H12" s="65">
        <f>VLOOKUP($A12,'Return Data'!$B$7:$R$1700,7,0)</f>
        <v>6.8402000000000003</v>
      </c>
      <c r="I12" s="66">
        <f t="shared" si="2"/>
        <v>12</v>
      </c>
      <c r="J12" s="65">
        <f>VLOOKUP($A12,'Return Data'!$B$7:$R$1700,8,0)</f>
        <v>6.4492000000000003</v>
      </c>
      <c r="K12" s="66">
        <f t="shared" si="3"/>
        <v>15</v>
      </c>
      <c r="L12" s="65">
        <f>VLOOKUP($A12,'Return Data'!$B$7:$R$1700,9,0)</f>
        <v>7.1959</v>
      </c>
      <c r="M12" s="66">
        <f t="shared" si="4"/>
        <v>13</v>
      </c>
      <c r="N12" s="65">
        <f>VLOOKUP($A12,'Return Data'!$B$7:$R$1700,10,0)</f>
        <v>6.8582999999999998</v>
      </c>
      <c r="O12" s="66">
        <f t="shared" si="5"/>
        <v>18</v>
      </c>
      <c r="P12" s="65">
        <f>VLOOKUP($A12,'Return Data'!$B$7:$R$1700,11,0)</f>
        <v>5.9739000000000004</v>
      </c>
      <c r="Q12" s="66">
        <f t="shared" si="6"/>
        <v>17</v>
      </c>
      <c r="R12" s="65">
        <f>VLOOKUP($A12,'Return Data'!$B$7:$R$1700,12,0)</f>
        <v>5.9116</v>
      </c>
      <c r="S12" s="66">
        <f t="shared" si="7"/>
        <v>18</v>
      </c>
      <c r="T12" s="65">
        <f>VLOOKUP($A12,'Return Data'!$B$7:$R$1700,13,0)</f>
        <v>6.2525000000000004</v>
      </c>
      <c r="U12" s="66">
        <f t="shared" si="8"/>
        <v>18</v>
      </c>
      <c r="V12" s="65">
        <f>VLOOKUP($A12,'Return Data'!$B$7:$R$1700,17,0)</f>
        <v>6.4222000000000001</v>
      </c>
      <c r="W12" s="66">
        <f t="shared" si="10"/>
        <v>13</v>
      </c>
      <c r="X12" s="65">
        <f>VLOOKUP($A12,'Return Data'!$B$7:$R$1700,14,0)</f>
        <v>6.1723999999999997</v>
      </c>
      <c r="Y12" s="66">
        <f>RANK(X12,X$8:X$37,0)</f>
        <v>12</v>
      </c>
      <c r="Z12" s="65">
        <f>VLOOKUP($A12,'Return Data'!$B$7:$R$1700,16,0)</f>
        <v>7.5993000000000004</v>
      </c>
      <c r="AA12" s="67">
        <f t="shared" si="9"/>
        <v>13</v>
      </c>
    </row>
    <row r="13" spans="1:27" x14ac:dyDescent="0.3">
      <c r="A13" s="63" t="s">
        <v>1599</v>
      </c>
      <c r="B13" s="64">
        <f>VLOOKUP($A13,'Return Data'!$B$7:$R$1700,3,0)</f>
        <v>44015</v>
      </c>
      <c r="C13" s="65">
        <f>VLOOKUP($A13,'Return Data'!$B$7:$R$1700,4,0)</f>
        <v>2645.1354999999999</v>
      </c>
      <c r="D13" s="65">
        <f>VLOOKUP($A13,'Return Data'!$B$7:$R$1700,5,0)</f>
        <v>9.891</v>
      </c>
      <c r="E13" s="66">
        <f t="shared" si="0"/>
        <v>19</v>
      </c>
      <c r="F13" s="65">
        <f>VLOOKUP($A13,'Return Data'!$B$7:$R$1700,6,0)</f>
        <v>8.0602</v>
      </c>
      <c r="G13" s="66">
        <f t="shared" si="1"/>
        <v>23</v>
      </c>
      <c r="H13" s="65">
        <f>VLOOKUP($A13,'Return Data'!$B$7:$R$1700,7,0)</f>
        <v>4.8042999999999996</v>
      </c>
      <c r="I13" s="66">
        <f t="shared" si="2"/>
        <v>24</v>
      </c>
      <c r="J13" s="65">
        <f>VLOOKUP($A13,'Return Data'!$B$7:$R$1700,8,0)</f>
        <v>4.4772999999999996</v>
      </c>
      <c r="K13" s="66">
        <f t="shared" si="3"/>
        <v>25</v>
      </c>
      <c r="L13" s="65">
        <f>VLOOKUP($A13,'Return Data'!$B$7:$R$1700,9,0)</f>
        <v>5.4132999999999996</v>
      </c>
      <c r="M13" s="66">
        <f t="shared" si="4"/>
        <v>24</v>
      </c>
      <c r="N13" s="65">
        <f>VLOOKUP($A13,'Return Data'!$B$7:$R$1700,10,0)</f>
        <v>6.8977000000000004</v>
      </c>
      <c r="O13" s="66">
        <f t="shared" si="5"/>
        <v>17</v>
      </c>
      <c r="P13" s="65">
        <f>VLOOKUP($A13,'Return Data'!$B$7:$R$1700,11,0)</f>
        <v>6.0159000000000002</v>
      </c>
      <c r="Q13" s="66">
        <f t="shared" si="6"/>
        <v>16</v>
      </c>
      <c r="R13" s="65">
        <f>VLOOKUP($A13,'Return Data'!$B$7:$R$1700,12,0)</f>
        <v>6.0217000000000001</v>
      </c>
      <c r="S13" s="66">
        <f t="shared" si="7"/>
        <v>17</v>
      </c>
      <c r="T13" s="65">
        <f>VLOOKUP($A13,'Return Data'!$B$7:$R$1700,13,0)</f>
        <v>6.5551000000000004</v>
      </c>
      <c r="U13" s="66">
        <f t="shared" si="8"/>
        <v>15</v>
      </c>
      <c r="V13" s="65">
        <f>VLOOKUP($A13,'Return Data'!$B$7:$R$1700,17,0)</f>
        <v>6.0069999999999997</v>
      </c>
      <c r="W13" s="66">
        <f t="shared" si="10"/>
        <v>15</v>
      </c>
      <c r="X13" s="65">
        <f>VLOOKUP($A13,'Return Data'!$B$7:$R$1700,14,0)</f>
        <v>6.0918000000000001</v>
      </c>
      <c r="Y13" s="66">
        <f>RANK(X13,X$8:X$37,0)</f>
        <v>14</v>
      </c>
      <c r="Z13" s="65">
        <f>VLOOKUP($A13,'Return Data'!$B$7:$R$1700,16,0)</f>
        <v>7.2302</v>
      </c>
      <c r="AA13" s="67">
        <f t="shared" si="9"/>
        <v>18</v>
      </c>
    </row>
    <row r="14" spans="1:27" x14ac:dyDescent="0.3">
      <c r="A14" s="63" t="s">
        <v>1601</v>
      </c>
      <c r="B14" s="64">
        <f>VLOOKUP($A14,'Return Data'!$B$7:$R$1700,3,0)</f>
        <v>44015</v>
      </c>
      <c r="C14" s="65">
        <f>VLOOKUP($A14,'Return Data'!$B$7:$R$1700,4,0)</f>
        <v>2161.7067999999999</v>
      </c>
      <c r="D14" s="65">
        <f>VLOOKUP($A14,'Return Data'!$B$7:$R$1700,5,0)</f>
        <v>5.1944999999999997</v>
      </c>
      <c r="E14" s="66">
        <f t="shared" si="0"/>
        <v>27</v>
      </c>
      <c r="F14" s="65">
        <f>VLOOKUP($A14,'Return Data'!$B$7:$R$1700,6,0)</f>
        <v>7.5572999999999997</v>
      </c>
      <c r="G14" s="66">
        <f t="shared" si="1"/>
        <v>24</v>
      </c>
      <c r="H14" s="65">
        <f>VLOOKUP($A14,'Return Data'!$B$7:$R$1700,7,0)</f>
        <v>4.8598999999999997</v>
      </c>
      <c r="I14" s="66">
        <f t="shared" si="2"/>
        <v>23</v>
      </c>
      <c r="J14" s="65">
        <f>VLOOKUP($A14,'Return Data'!$B$7:$R$1700,8,0)</f>
        <v>3.9914999999999998</v>
      </c>
      <c r="K14" s="66">
        <f t="shared" si="3"/>
        <v>26</v>
      </c>
      <c r="L14" s="65">
        <f>VLOOKUP($A14,'Return Data'!$B$7:$R$1700,9,0)</f>
        <v>5.5180999999999996</v>
      </c>
      <c r="M14" s="66">
        <f t="shared" si="4"/>
        <v>23</v>
      </c>
      <c r="N14" s="65">
        <f>VLOOKUP($A14,'Return Data'!$B$7:$R$1700,10,0)</f>
        <v>5.4608999999999996</v>
      </c>
      <c r="O14" s="66">
        <f t="shared" si="5"/>
        <v>24</v>
      </c>
      <c r="P14" s="65">
        <f>VLOOKUP($A14,'Return Data'!$B$7:$R$1700,11,0)</f>
        <v>5.1771000000000003</v>
      </c>
      <c r="Q14" s="66">
        <f t="shared" si="6"/>
        <v>21</v>
      </c>
      <c r="R14" s="65">
        <f>VLOOKUP($A14,'Return Data'!$B$7:$R$1700,12,0)</f>
        <v>5.0888999999999998</v>
      </c>
      <c r="S14" s="66">
        <f t="shared" si="7"/>
        <v>23</v>
      </c>
      <c r="T14" s="65">
        <f>VLOOKUP($A14,'Return Data'!$B$7:$R$1700,13,0)</f>
        <v>5.5399000000000003</v>
      </c>
      <c r="U14" s="66">
        <f t="shared" si="8"/>
        <v>21</v>
      </c>
      <c r="V14" s="65">
        <f>VLOOKUP($A14,'Return Data'!$B$7:$R$1700,17,0)</f>
        <v>6.2247000000000003</v>
      </c>
      <c r="W14" s="66">
        <f t="shared" si="10"/>
        <v>14</v>
      </c>
      <c r="X14" s="65">
        <f>VLOOKUP($A14,'Return Data'!$B$7:$R$1700,14,0)</f>
        <v>6.1589</v>
      </c>
      <c r="Y14" s="66">
        <f>RANK(X14,X$8:X$37,0)</f>
        <v>13</v>
      </c>
      <c r="Z14" s="65">
        <f>VLOOKUP($A14,'Return Data'!$B$7:$R$1700,16,0)</f>
        <v>7.7130999999999998</v>
      </c>
      <c r="AA14" s="67">
        <f t="shared" si="9"/>
        <v>12</v>
      </c>
    </row>
    <row r="15" spans="1:27" x14ac:dyDescent="0.3">
      <c r="A15" s="63" t="s">
        <v>1604</v>
      </c>
      <c r="B15" s="64">
        <f>VLOOKUP($A15,'Return Data'!$B$7:$R$1700,3,0)</f>
        <v>44015</v>
      </c>
      <c r="C15" s="65">
        <f>VLOOKUP($A15,'Return Data'!$B$7:$R$1700,4,0)</f>
        <v>28.0778</v>
      </c>
      <c r="D15" s="65">
        <f>VLOOKUP($A15,'Return Data'!$B$7:$R$1700,5,0)</f>
        <v>23.5444</v>
      </c>
      <c r="E15" s="66">
        <f t="shared" si="0"/>
        <v>3</v>
      </c>
      <c r="F15" s="65">
        <f>VLOOKUP($A15,'Return Data'!$B$7:$R$1700,6,0)</f>
        <v>11.2768</v>
      </c>
      <c r="G15" s="66">
        <f t="shared" si="1"/>
        <v>12</v>
      </c>
      <c r="H15" s="65">
        <f>VLOOKUP($A15,'Return Data'!$B$7:$R$1700,7,0)</f>
        <v>9.6747999999999994</v>
      </c>
      <c r="I15" s="66">
        <f t="shared" si="2"/>
        <v>4</v>
      </c>
      <c r="J15" s="65">
        <f>VLOOKUP($A15,'Return Data'!$B$7:$R$1700,8,0)</f>
        <v>10.263500000000001</v>
      </c>
      <c r="K15" s="66">
        <f t="shared" si="3"/>
        <v>4</v>
      </c>
      <c r="L15" s="65">
        <f>VLOOKUP($A15,'Return Data'!$B$7:$R$1700,9,0)</f>
        <v>10.9612</v>
      </c>
      <c r="M15" s="66">
        <f t="shared" si="4"/>
        <v>3</v>
      </c>
      <c r="N15" s="65">
        <f>VLOOKUP($A15,'Return Data'!$B$7:$R$1700,10,0)</f>
        <v>7.9870999999999999</v>
      </c>
      <c r="O15" s="66">
        <f t="shared" si="5"/>
        <v>10</v>
      </c>
      <c r="P15" s="65">
        <f>VLOOKUP($A15,'Return Data'!$B$7:$R$1700,11,0)</f>
        <v>-0.28599999999999998</v>
      </c>
      <c r="Q15" s="66">
        <f t="shared" si="6"/>
        <v>29</v>
      </c>
      <c r="R15" s="65">
        <f>VLOOKUP($A15,'Return Data'!$B$7:$R$1700,12,0)</f>
        <v>2.8647</v>
      </c>
      <c r="S15" s="66">
        <f t="shared" si="7"/>
        <v>25</v>
      </c>
      <c r="T15" s="65">
        <f>VLOOKUP($A15,'Return Data'!$B$7:$R$1700,13,0)</f>
        <v>4.5377999999999998</v>
      </c>
      <c r="U15" s="66">
        <f t="shared" si="8"/>
        <v>24</v>
      </c>
      <c r="V15" s="65">
        <f>VLOOKUP($A15,'Return Data'!$B$7:$R$1700,17,0)</f>
        <v>7.0435999999999996</v>
      </c>
      <c r="W15" s="66">
        <f t="shared" si="10"/>
        <v>11</v>
      </c>
      <c r="X15" s="65">
        <f>VLOOKUP($A15,'Return Data'!$B$7:$R$1700,14,0)</f>
        <v>7.2618999999999998</v>
      </c>
      <c r="Y15" s="66">
        <f>RANK(X15,X$8:X$37,0)</f>
        <v>8</v>
      </c>
      <c r="Z15" s="65">
        <f>VLOOKUP($A15,'Return Data'!$B$7:$R$1700,16,0)</f>
        <v>8.5736000000000008</v>
      </c>
      <c r="AA15" s="67">
        <f t="shared" si="9"/>
        <v>1</v>
      </c>
    </row>
    <row r="16" spans="1:27" x14ac:dyDescent="0.3">
      <c r="A16" s="63" t="s">
        <v>1607</v>
      </c>
      <c r="B16" s="64">
        <f>VLOOKUP($A16,'Return Data'!$B$7:$R$1700,3,0)</f>
        <v>44015</v>
      </c>
      <c r="C16" s="65">
        <f>VLOOKUP($A16,'Return Data'!$B$7:$R$1700,4,0)</f>
        <v>11.4779</v>
      </c>
      <c r="D16" s="65">
        <f>VLOOKUP($A16,'Return Data'!$B$7:$R$1700,5,0)</f>
        <v>15.2705</v>
      </c>
      <c r="E16" s="66">
        <f t="shared" si="0"/>
        <v>9</v>
      </c>
      <c r="F16" s="65">
        <f>VLOOKUP($A16,'Return Data'!$B$7:$R$1700,6,0)</f>
        <v>13.583299999999999</v>
      </c>
      <c r="G16" s="66">
        <f t="shared" si="1"/>
        <v>6</v>
      </c>
      <c r="H16" s="65">
        <f>VLOOKUP($A16,'Return Data'!$B$7:$R$1700,7,0)</f>
        <v>7.7343999999999999</v>
      </c>
      <c r="I16" s="66">
        <f t="shared" si="2"/>
        <v>7</v>
      </c>
      <c r="J16" s="65">
        <f>VLOOKUP($A16,'Return Data'!$B$7:$R$1700,8,0)</f>
        <v>8.3628999999999998</v>
      </c>
      <c r="K16" s="66">
        <f t="shared" si="3"/>
        <v>6</v>
      </c>
      <c r="L16" s="65">
        <f>VLOOKUP($A16,'Return Data'!$B$7:$R$1700,9,0)</f>
        <v>9.4969999999999999</v>
      </c>
      <c r="M16" s="66">
        <f t="shared" si="4"/>
        <v>5</v>
      </c>
      <c r="N16" s="65">
        <f>VLOOKUP($A16,'Return Data'!$B$7:$R$1700,10,0)</f>
        <v>9.4245000000000001</v>
      </c>
      <c r="O16" s="66">
        <f t="shared" si="5"/>
        <v>2</v>
      </c>
      <c r="P16" s="65">
        <f>VLOOKUP($A16,'Return Data'!$B$7:$R$1700,11,0)</f>
        <v>7.8642000000000003</v>
      </c>
      <c r="Q16" s="66">
        <f t="shared" si="6"/>
        <v>2</v>
      </c>
      <c r="R16" s="65">
        <f>VLOOKUP($A16,'Return Data'!$B$7:$R$1700,12,0)</f>
        <v>7.3010999999999999</v>
      </c>
      <c r="S16" s="66">
        <f t="shared" si="7"/>
        <v>3</v>
      </c>
      <c r="T16" s="65">
        <f>VLOOKUP($A16,'Return Data'!$B$7:$R$1700,13,0)</f>
        <v>7.6284999999999998</v>
      </c>
      <c r="U16" s="66">
        <f t="shared" si="8"/>
        <v>5</v>
      </c>
      <c r="V16" s="65"/>
      <c r="W16" s="66"/>
      <c r="X16" s="65"/>
      <c r="Y16" s="66"/>
      <c r="Z16" s="65">
        <f>VLOOKUP($A16,'Return Data'!$B$7:$R$1700,16,0)</f>
        <v>8.0733999999999995</v>
      </c>
      <c r="AA16" s="67">
        <f t="shared" si="9"/>
        <v>5</v>
      </c>
    </row>
    <row r="17" spans="1:27" x14ac:dyDescent="0.3">
      <c r="A17" s="63" t="s">
        <v>1609</v>
      </c>
      <c r="B17" s="64">
        <f>VLOOKUP($A17,'Return Data'!$B$7:$R$1700,3,0)</f>
        <v>44015</v>
      </c>
      <c r="C17" s="65">
        <f>VLOOKUP($A17,'Return Data'!$B$7:$R$1700,4,0)</f>
        <v>1029.6279</v>
      </c>
      <c r="D17" s="65">
        <f>VLOOKUP($A17,'Return Data'!$B$7:$R$1700,5,0)</f>
        <v>18.5532</v>
      </c>
      <c r="E17" s="66">
        <f t="shared" si="0"/>
        <v>8</v>
      </c>
      <c r="F17" s="65">
        <f>VLOOKUP($A17,'Return Data'!$B$7:$R$1700,6,0)</f>
        <v>11.509600000000001</v>
      </c>
      <c r="G17" s="66">
        <f t="shared" si="1"/>
        <v>9</v>
      </c>
      <c r="H17" s="65">
        <f>VLOOKUP($A17,'Return Data'!$B$7:$R$1700,7,0)</f>
        <v>5.7416</v>
      </c>
      <c r="I17" s="66">
        <f t="shared" si="2"/>
        <v>19</v>
      </c>
      <c r="J17" s="65">
        <f>VLOOKUP($A17,'Return Data'!$B$7:$R$1700,8,0)</f>
        <v>6.4013999999999998</v>
      </c>
      <c r="K17" s="66">
        <f t="shared" si="3"/>
        <v>16</v>
      </c>
      <c r="L17" s="65">
        <f>VLOOKUP($A17,'Return Data'!$B$7:$R$1700,9,0)</f>
        <v>7.1261000000000001</v>
      </c>
      <c r="M17" s="66">
        <f t="shared" si="4"/>
        <v>15</v>
      </c>
      <c r="N17" s="65">
        <f>VLOOKUP($A17,'Return Data'!$B$7:$R$1700,10,0)</f>
        <v>7.9748999999999999</v>
      </c>
      <c r="O17" s="66">
        <f t="shared" si="5"/>
        <v>11</v>
      </c>
      <c r="P17" s="65"/>
      <c r="Q17" s="66"/>
      <c r="R17" s="65"/>
      <c r="S17" s="66"/>
      <c r="T17" s="65"/>
      <c r="U17" s="66"/>
      <c r="V17" s="65"/>
      <c r="W17" s="66"/>
      <c r="X17" s="65"/>
      <c r="Y17" s="66"/>
      <c r="Z17" s="65">
        <f>VLOOKUP($A17,'Return Data'!$B$7:$R$1700,16,0)</f>
        <v>6.9321999999999999</v>
      </c>
      <c r="AA17" s="67">
        <f t="shared" si="9"/>
        <v>21</v>
      </c>
    </row>
    <row r="18" spans="1:27" x14ac:dyDescent="0.3">
      <c r="A18" s="63" t="s">
        <v>1610</v>
      </c>
      <c r="B18" s="64">
        <f>VLOOKUP($A18,'Return Data'!$B$7:$R$1700,3,0)</f>
        <v>44015</v>
      </c>
      <c r="C18" s="65">
        <f>VLOOKUP($A18,'Return Data'!$B$7:$R$1700,4,0)</f>
        <v>20.782900000000001</v>
      </c>
      <c r="D18" s="65">
        <f>VLOOKUP($A18,'Return Data'!$B$7:$R$1700,5,0)</f>
        <v>21.263000000000002</v>
      </c>
      <c r="E18" s="66">
        <f t="shared" si="0"/>
        <v>4</v>
      </c>
      <c r="F18" s="65">
        <f>VLOOKUP($A18,'Return Data'!$B$7:$R$1700,6,0)</f>
        <v>18.175000000000001</v>
      </c>
      <c r="G18" s="66">
        <f t="shared" si="1"/>
        <v>3</v>
      </c>
      <c r="H18" s="65">
        <f>VLOOKUP($A18,'Return Data'!$B$7:$R$1700,7,0)</f>
        <v>12.096</v>
      </c>
      <c r="I18" s="66">
        <f t="shared" si="2"/>
        <v>2</v>
      </c>
      <c r="J18" s="65">
        <f>VLOOKUP($A18,'Return Data'!$B$7:$R$1700,8,0)</f>
        <v>12.428000000000001</v>
      </c>
      <c r="K18" s="66">
        <f t="shared" si="3"/>
        <v>2</v>
      </c>
      <c r="L18" s="65">
        <f>VLOOKUP($A18,'Return Data'!$B$7:$R$1700,9,0)</f>
        <v>11.5655</v>
      </c>
      <c r="M18" s="66">
        <f t="shared" si="4"/>
        <v>2</v>
      </c>
      <c r="N18" s="65">
        <f>VLOOKUP($A18,'Return Data'!$B$7:$R$1700,10,0)</f>
        <v>7.9474999999999998</v>
      </c>
      <c r="O18" s="66">
        <f t="shared" si="5"/>
        <v>12</v>
      </c>
      <c r="P18" s="65">
        <f>VLOOKUP($A18,'Return Data'!$B$7:$R$1700,11,0)</f>
        <v>7.1733000000000002</v>
      </c>
      <c r="Q18" s="66">
        <f t="shared" ref="Q18:Q37" si="11">RANK(P18,P$8:P$37,0)</f>
        <v>8</v>
      </c>
      <c r="R18" s="65">
        <f>VLOOKUP($A18,'Return Data'!$B$7:$R$1700,12,0)</f>
        <v>7.5712999999999999</v>
      </c>
      <c r="S18" s="66">
        <f t="shared" ref="S18:S25" si="12">RANK(R18,R$8:R$37,0)</f>
        <v>2</v>
      </c>
      <c r="T18" s="65">
        <f>VLOOKUP($A18,'Return Data'!$B$7:$R$1700,13,0)</f>
        <v>7.8574999999999999</v>
      </c>
      <c r="U18" s="66">
        <f t="shared" ref="U18:U25" si="13">RANK(T18,T$8:T$37,0)</f>
        <v>4</v>
      </c>
      <c r="V18" s="65">
        <f>VLOOKUP($A18,'Return Data'!$B$7:$R$1700,17,0)</f>
        <v>8.0831</v>
      </c>
      <c r="W18" s="66">
        <f>RANK(V18,V$8:V$37,0)</f>
        <v>3</v>
      </c>
      <c r="X18" s="65">
        <f>VLOOKUP($A18,'Return Data'!$B$7:$R$1700,14,0)</f>
        <v>7.5731000000000002</v>
      </c>
      <c r="Y18" s="66">
        <f>RANK(X18,X$8:X$37,0)</f>
        <v>4</v>
      </c>
      <c r="Z18" s="65">
        <f>VLOOKUP($A18,'Return Data'!$B$7:$R$1700,16,0)</f>
        <v>8.2994000000000003</v>
      </c>
      <c r="AA18" s="67">
        <f t="shared" si="9"/>
        <v>4</v>
      </c>
    </row>
    <row r="19" spans="1:27" x14ac:dyDescent="0.3">
      <c r="A19" s="63" t="s">
        <v>1612</v>
      </c>
      <c r="B19" s="64">
        <f>VLOOKUP($A19,'Return Data'!$B$7:$R$1700,3,0)</f>
        <v>44015</v>
      </c>
      <c r="C19" s="65">
        <f>VLOOKUP($A19,'Return Data'!$B$7:$R$1700,4,0)</f>
        <v>2096.4002</v>
      </c>
      <c r="D19" s="65">
        <f>VLOOKUP($A19,'Return Data'!$B$7:$R$1700,5,0)</f>
        <v>9.3764000000000003</v>
      </c>
      <c r="E19" s="66">
        <f t="shared" si="0"/>
        <v>20</v>
      </c>
      <c r="F19" s="65">
        <f>VLOOKUP($A19,'Return Data'!$B$7:$R$1700,6,0)</f>
        <v>10.061299999999999</v>
      </c>
      <c r="G19" s="66">
        <f t="shared" si="1"/>
        <v>20</v>
      </c>
      <c r="H19" s="65">
        <f>VLOOKUP($A19,'Return Data'!$B$7:$R$1700,7,0)</f>
        <v>7.5522999999999998</v>
      </c>
      <c r="I19" s="66">
        <f t="shared" si="2"/>
        <v>8</v>
      </c>
      <c r="J19" s="65">
        <f>VLOOKUP($A19,'Return Data'!$B$7:$R$1700,8,0)</f>
        <v>5.2035999999999998</v>
      </c>
      <c r="K19" s="66">
        <f t="shared" si="3"/>
        <v>22</v>
      </c>
      <c r="L19" s="65">
        <f>VLOOKUP($A19,'Return Data'!$B$7:$R$1700,9,0)</f>
        <v>6.6349</v>
      </c>
      <c r="M19" s="66">
        <f t="shared" si="4"/>
        <v>16</v>
      </c>
      <c r="N19" s="65">
        <f>VLOOKUP($A19,'Return Data'!$B$7:$R$1700,10,0)</f>
        <v>4.1158999999999999</v>
      </c>
      <c r="O19" s="66">
        <f t="shared" si="5"/>
        <v>28</v>
      </c>
      <c r="P19" s="65">
        <f>VLOOKUP($A19,'Return Data'!$B$7:$R$1700,11,0)</f>
        <v>4.8724999999999996</v>
      </c>
      <c r="Q19" s="66">
        <f t="shared" si="11"/>
        <v>25</v>
      </c>
      <c r="R19" s="65">
        <f>VLOOKUP($A19,'Return Data'!$B$7:$R$1700,12,0)</f>
        <v>5.5674000000000001</v>
      </c>
      <c r="S19" s="66">
        <f t="shared" si="12"/>
        <v>20</v>
      </c>
      <c r="T19" s="65">
        <f>VLOOKUP($A19,'Return Data'!$B$7:$R$1700,13,0)</f>
        <v>10.694900000000001</v>
      </c>
      <c r="U19" s="66">
        <f t="shared" si="13"/>
        <v>2</v>
      </c>
      <c r="V19" s="65">
        <f>VLOOKUP($A19,'Return Data'!$B$7:$R$1700,17,0)</f>
        <v>6.5138999999999996</v>
      </c>
      <c r="W19" s="66">
        <f>RANK(V19,V$8:V$37,0)</f>
        <v>12</v>
      </c>
      <c r="X19" s="65">
        <f>VLOOKUP($A19,'Return Data'!$B$7:$R$1700,14,0)</f>
        <v>6.3863000000000003</v>
      </c>
      <c r="Y19" s="66">
        <f>RANK(X19,X$8:X$37,0)</f>
        <v>11</v>
      </c>
      <c r="Z19" s="65">
        <f>VLOOKUP($A19,'Return Data'!$B$7:$R$1700,16,0)</f>
        <v>7.8140999999999998</v>
      </c>
      <c r="AA19" s="67">
        <f t="shared" si="9"/>
        <v>9</v>
      </c>
    </row>
    <row r="20" spans="1:27" x14ac:dyDescent="0.3">
      <c r="A20" s="63" t="s">
        <v>1615</v>
      </c>
      <c r="B20" s="64">
        <f>VLOOKUP($A20,'Return Data'!$B$7:$R$1700,3,0)</f>
        <v>44015</v>
      </c>
      <c r="C20" s="65">
        <f>VLOOKUP($A20,'Return Data'!$B$7:$R$1700,4,0)</f>
        <v>11.622199999999999</v>
      </c>
      <c r="D20" s="65">
        <f>VLOOKUP($A20,'Return Data'!$B$7:$R$1700,5,0)</f>
        <v>7.5388999999999999</v>
      </c>
      <c r="E20" s="66">
        <f t="shared" si="0"/>
        <v>23</v>
      </c>
      <c r="F20" s="65">
        <f>VLOOKUP($A20,'Return Data'!$B$7:$R$1700,6,0)</f>
        <v>9.2192000000000007</v>
      </c>
      <c r="G20" s="66">
        <f t="shared" si="1"/>
        <v>21</v>
      </c>
      <c r="H20" s="65">
        <f>VLOOKUP($A20,'Return Data'!$B$7:$R$1700,7,0)</f>
        <v>5.7041000000000004</v>
      </c>
      <c r="I20" s="66">
        <f t="shared" si="2"/>
        <v>20</v>
      </c>
      <c r="J20" s="65">
        <f>VLOOKUP($A20,'Return Data'!$B$7:$R$1700,8,0)</f>
        <v>6.5217000000000001</v>
      </c>
      <c r="K20" s="66">
        <f t="shared" si="3"/>
        <v>14</v>
      </c>
      <c r="L20" s="65">
        <f>VLOOKUP($A20,'Return Data'!$B$7:$R$1700,9,0)</f>
        <v>7.2027999999999999</v>
      </c>
      <c r="M20" s="66">
        <f t="shared" si="4"/>
        <v>12</v>
      </c>
      <c r="N20" s="65">
        <f>VLOOKUP($A20,'Return Data'!$B$7:$R$1700,10,0)</f>
        <v>8.4285999999999994</v>
      </c>
      <c r="O20" s="66">
        <f t="shared" si="5"/>
        <v>5</v>
      </c>
      <c r="P20" s="65">
        <f>VLOOKUP($A20,'Return Data'!$B$7:$R$1700,11,0)</f>
        <v>7.4077000000000002</v>
      </c>
      <c r="Q20" s="66">
        <f t="shared" si="11"/>
        <v>4</v>
      </c>
      <c r="R20" s="65">
        <f>VLOOKUP($A20,'Return Data'!$B$7:$R$1700,12,0)</f>
        <v>7.1966999999999999</v>
      </c>
      <c r="S20" s="66">
        <f t="shared" si="12"/>
        <v>5</v>
      </c>
      <c r="T20" s="65">
        <f>VLOOKUP($A20,'Return Data'!$B$7:$R$1700,13,0)</f>
        <v>7.5544000000000002</v>
      </c>
      <c r="U20" s="66">
        <f t="shared" si="13"/>
        <v>7</v>
      </c>
      <c r="V20" s="65"/>
      <c r="W20" s="66"/>
      <c r="X20" s="65"/>
      <c r="Y20" s="66"/>
      <c r="Z20" s="65">
        <f>VLOOKUP($A20,'Return Data'!$B$7:$R$1700,16,0)</f>
        <v>7.9649000000000001</v>
      </c>
      <c r="AA20" s="67">
        <f t="shared" si="9"/>
        <v>7</v>
      </c>
    </row>
    <row r="21" spans="1:27" x14ac:dyDescent="0.3">
      <c r="A21" s="63" t="s">
        <v>1616</v>
      </c>
      <c r="B21" s="64">
        <f>VLOOKUP($A21,'Return Data'!$B$7:$R$1700,3,0)</f>
        <v>44015</v>
      </c>
      <c r="C21" s="65">
        <f>VLOOKUP($A21,'Return Data'!$B$7:$R$1700,4,0)</f>
        <v>1977.7302</v>
      </c>
      <c r="D21" s="65">
        <f>VLOOKUP($A21,'Return Data'!$B$7:$R$1700,5,0)</f>
        <v>11.089600000000001</v>
      </c>
      <c r="E21" s="66">
        <f t="shared" si="0"/>
        <v>15</v>
      </c>
      <c r="F21" s="65">
        <f>VLOOKUP($A21,'Return Data'!$B$7:$R$1700,6,0)</f>
        <v>10.3833</v>
      </c>
      <c r="G21" s="66">
        <f t="shared" si="1"/>
        <v>17</v>
      </c>
      <c r="H21" s="65">
        <f>VLOOKUP($A21,'Return Data'!$B$7:$R$1700,7,0)</f>
        <v>3.9036</v>
      </c>
      <c r="I21" s="66">
        <f t="shared" si="2"/>
        <v>27</v>
      </c>
      <c r="J21" s="65">
        <f>VLOOKUP($A21,'Return Data'!$B$7:$R$1700,8,0)</f>
        <v>3.0171000000000001</v>
      </c>
      <c r="K21" s="66">
        <f t="shared" si="3"/>
        <v>28</v>
      </c>
      <c r="L21" s="65">
        <f>VLOOKUP($A21,'Return Data'!$B$7:$R$1700,9,0)</f>
        <v>5.3116000000000003</v>
      </c>
      <c r="M21" s="66">
        <f t="shared" si="4"/>
        <v>25</v>
      </c>
      <c r="N21" s="65">
        <f>VLOOKUP($A21,'Return Data'!$B$7:$R$1700,10,0)</f>
        <v>7.4138999999999999</v>
      </c>
      <c r="O21" s="66">
        <f t="shared" si="5"/>
        <v>13</v>
      </c>
      <c r="P21" s="65">
        <f>VLOOKUP($A21,'Return Data'!$B$7:$R$1700,11,0)</f>
        <v>7.1307999999999998</v>
      </c>
      <c r="Q21" s="66">
        <f t="shared" si="11"/>
        <v>10</v>
      </c>
      <c r="R21" s="65">
        <f>VLOOKUP($A21,'Return Data'!$B$7:$R$1700,12,0)</f>
        <v>6.7416999999999998</v>
      </c>
      <c r="S21" s="66">
        <f t="shared" si="12"/>
        <v>9</v>
      </c>
      <c r="T21" s="65">
        <f>VLOOKUP($A21,'Return Data'!$B$7:$R$1700,13,0)</f>
        <v>7.0012999999999996</v>
      </c>
      <c r="U21" s="66">
        <f t="shared" si="13"/>
        <v>11</v>
      </c>
      <c r="V21" s="65">
        <f>VLOOKUP($A21,'Return Data'!$B$7:$R$1700,17,0)</f>
        <v>7.4062000000000001</v>
      </c>
      <c r="W21" s="66">
        <f>RANK(V21,V$8:V$37,0)</f>
        <v>9</v>
      </c>
      <c r="X21" s="65">
        <f>VLOOKUP($A21,'Return Data'!$B$7:$R$1700,14,0)</f>
        <v>7.173</v>
      </c>
      <c r="Y21" s="66">
        <f>RANK(X21,X$8:X$37,0)</f>
        <v>10</v>
      </c>
      <c r="Z21" s="65">
        <f>VLOOKUP($A21,'Return Data'!$B$7:$R$1700,16,0)</f>
        <v>8.3577999999999992</v>
      </c>
      <c r="AA21" s="67">
        <f t="shared" si="9"/>
        <v>3</v>
      </c>
    </row>
    <row r="22" spans="1:27" x14ac:dyDescent="0.3">
      <c r="A22" s="63" t="s">
        <v>1618</v>
      </c>
      <c r="B22" s="64">
        <f>VLOOKUP($A22,'Return Data'!$B$7:$R$1700,3,0)</f>
        <v>44015</v>
      </c>
      <c r="C22" s="65">
        <f>VLOOKUP($A22,'Return Data'!$B$7:$R$1700,4,0)</f>
        <v>2080.9558000000002</v>
      </c>
      <c r="D22" s="65">
        <f>VLOOKUP($A22,'Return Data'!$B$7:$R$1700,5,0)</f>
        <v>19.843299999999999</v>
      </c>
      <c r="E22" s="66">
        <f t="shared" si="0"/>
        <v>6</v>
      </c>
      <c r="F22" s="65">
        <f>VLOOKUP($A22,'Return Data'!$B$7:$R$1700,6,0)</f>
        <v>14.5206</v>
      </c>
      <c r="G22" s="66">
        <f t="shared" si="1"/>
        <v>5</v>
      </c>
      <c r="H22" s="65">
        <f>VLOOKUP($A22,'Return Data'!$B$7:$R$1700,7,0)</f>
        <v>7.8369</v>
      </c>
      <c r="I22" s="66">
        <f t="shared" si="2"/>
        <v>6</v>
      </c>
      <c r="J22" s="65">
        <f>VLOOKUP($A22,'Return Data'!$B$7:$R$1700,8,0)</f>
        <v>7.0145</v>
      </c>
      <c r="K22" s="66">
        <f t="shared" si="3"/>
        <v>10</v>
      </c>
      <c r="L22" s="65">
        <f>VLOOKUP($A22,'Return Data'!$B$7:$R$1700,9,0)</f>
        <v>7.4337999999999997</v>
      </c>
      <c r="M22" s="66">
        <f t="shared" si="4"/>
        <v>10</v>
      </c>
      <c r="N22" s="65">
        <f>VLOOKUP($A22,'Return Data'!$B$7:$R$1700,10,0)</f>
        <v>8.0929000000000002</v>
      </c>
      <c r="O22" s="66">
        <f t="shared" si="5"/>
        <v>8</v>
      </c>
      <c r="P22" s="65">
        <f>VLOOKUP($A22,'Return Data'!$B$7:$R$1700,11,0)</f>
        <v>6.7</v>
      </c>
      <c r="Q22" s="66">
        <f t="shared" si="11"/>
        <v>11</v>
      </c>
      <c r="R22" s="65">
        <f>VLOOKUP($A22,'Return Data'!$B$7:$R$1700,12,0)</f>
        <v>6.5598999999999998</v>
      </c>
      <c r="S22" s="66">
        <f t="shared" si="12"/>
        <v>10</v>
      </c>
      <c r="T22" s="65">
        <f>VLOOKUP($A22,'Return Data'!$B$7:$R$1700,13,0)</f>
        <v>7.0179999999999998</v>
      </c>
      <c r="U22" s="66">
        <f t="shared" si="13"/>
        <v>10</v>
      </c>
      <c r="V22" s="65">
        <f>VLOOKUP($A22,'Return Data'!$B$7:$R$1700,17,0)</f>
        <v>7.4465000000000003</v>
      </c>
      <c r="W22" s="66">
        <f>RANK(V22,V$8:V$37,0)</f>
        <v>7</v>
      </c>
      <c r="X22" s="65">
        <f>VLOOKUP($A22,'Return Data'!$B$7:$R$1700,14,0)</f>
        <v>7.1811999999999996</v>
      </c>
      <c r="Y22" s="66">
        <f>RANK(X22,X$8:X$37,0)</f>
        <v>9</v>
      </c>
      <c r="Z22" s="65">
        <f>VLOOKUP($A22,'Return Data'!$B$7:$R$1700,16,0)</f>
        <v>8.0061</v>
      </c>
      <c r="AA22" s="67">
        <f t="shared" si="9"/>
        <v>6</v>
      </c>
    </row>
    <row r="23" spans="1:27" x14ac:dyDescent="0.3">
      <c r="A23" s="63" t="s">
        <v>1620</v>
      </c>
      <c r="B23" s="64">
        <f>VLOOKUP($A23,'Return Data'!$B$7:$R$1700,3,0)</f>
        <v>44015</v>
      </c>
      <c r="C23" s="65">
        <f>VLOOKUP($A23,'Return Data'!$B$7:$R$1700,4,0)</f>
        <v>25.597200000000001</v>
      </c>
      <c r="D23" s="65">
        <f>VLOOKUP($A23,'Return Data'!$B$7:$R$1700,5,0)</f>
        <v>6.1326000000000001</v>
      </c>
      <c r="E23" s="66">
        <f t="shared" si="0"/>
        <v>25</v>
      </c>
      <c r="F23" s="65">
        <f>VLOOKUP($A23,'Return Data'!$B$7:$R$1700,6,0)</f>
        <v>7.1814999999999998</v>
      </c>
      <c r="G23" s="66">
        <f t="shared" si="1"/>
        <v>25</v>
      </c>
      <c r="H23" s="65">
        <f>VLOOKUP($A23,'Return Data'!$B$7:$R$1700,7,0)</f>
        <v>5.6896000000000004</v>
      </c>
      <c r="I23" s="66">
        <f t="shared" si="2"/>
        <v>21</v>
      </c>
      <c r="J23" s="65">
        <f>VLOOKUP($A23,'Return Data'!$B$7:$R$1700,8,0)</f>
        <v>5.7469000000000001</v>
      </c>
      <c r="K23" s="66">
        <f t="shared" si="3"/>
        <v>19</v>
      </c>
      <c r="L23" s="65">
        <f>VLOOKUP($A23,'Return Data'!$B$7:$R$1700,9,0)</f>
        <v>5.9561999999999999</v>
      </c>
      <c r="M23" s="66">
        <f t="shared" si="4"/>
        <v>22</v>
      </c>
      <c r="N23" s="65">
        <f>VLOOKUP($A23,'Return Data'!$B$7:$R$1700,10,0)</f>
        <v>5.2096</v>
      </c>
      <c r="O23" s="66">
        <f t="shared" si="5"/>
        <v>26</v>
      </c>
      <c r="P23" s="65">
        <f>VLOOKUP($A23,'Return Data'!$B$7:$R$1700,11,0)</f>
        <v>4.8654999999999999</v>
      </c>
      <c r="Q23" s="66">
        <f t="shared" si="11"/>
        <v>26</v>
      </c>
      <c r="R23" s="65">
        <f>VLOOKUP($A23,'Return Data'!$B$7:$R$1700,12,0)</f>
        <v>1.6095999999999999</v>
      </c>
      <c r="S23" s="66">
        <f t="shared" si="12"/>
        <v>26</v>
      </c>
      <c r="T23" s="65">
        <f>VLOOKUP($A23,'Return Data'!$B$7:$R$1700,13,0)</f>
        <v>2.3553000000000002</v>
      </c>
      <c r="U23" s="66">
        <f t="shared" si="13"/>
        <v>25</v>
      </c>
      <c r="V23" s="65">
        <f>VLOOKUP($A23,'Return Data'!$B$7:$R$1700,17,0)</f>
        <v>1.8869</v>
      </c>
      <c r="W23" s="66">
        <f>RANK(V23,V$8:V$37,0)</f>
        <v>19</v>
      </c>
      <c r="X23" s="65">
        <f>VLOOKUP($A23,'Return Data'!$B$7:$R$1700,14,0)</f>
        <v>3.2370999999999999</v>
      </c>
      <c r="Y23" s="66">
        <f>RANK(X23,X$8:X$37,0)</f>
        <v>18</v>
      </c>
      <c r="Z23" s="65">
        <f>VLOOKUP($A23,'Return Data'!$B$7:$R$1700,16,0)</f>
        <v>7.0612000000000004</v>
      </c>
      <c r="AA23" s="67">
        <f t="shared" si="9"/>
        <v>20</v>
      </c>
    </row>
    <row r="24" spans="1:27" x14ac:dyDescent="0.3">
      <c r="A24" s="63" t="s">
        <v>1622</v>
      </c>
      <c r="B24" s="64">
        <f>VLOOKUP($A24,'Return Data'!$B$7:$R$1700,3,0)</f>
        <v>44015</v>
      </c>
      <c r="C24" s="65">
        <f>VLOOKUP($A24,'Return Data'!$B$7:$R$1700,4,0)</f>
        <v>32.826000000000001</v>
      </c>
      <c r="D24" s="65">
        <f>VLOOKUP($A24,'Return Data'!$B$7:$R$1700,5,0)</f>
        <v>19.803000000000001</v>
      </c>
      <c r="E24" s="66">
        <f t="shared" si="0"/>
        <v>7</v>
      </c>
      <c r="F24" s="65">
        <f>VLOOKUP($A24,'Return Data'!$B$7:$R$1700,6,0)</f>
        <v>16.6646</v>
      </c>
      <c r="G24" s="66">
        <f t="shared" si="1"/>
        <v>4</v>
      </c>
      <c r="H24" s="65">
        <f>VLOOKUP($A24,'Return Data'!$B$7:$R$1700,7,0)</f>
        <v>8.4483999999999995</v>
      </c>
      <c r="I24" s="66">
        <f t="shared" si="2"/>
        <v>5</v>
      </c>
      <c r="J24" s="65">
        <f>VLOOKUP($A24,'Return Data'!$B$7:$R$1700,8,0)</f>
        <v>8.6940000000000008</v>
      </c>
      <c r="K24" s="66">
        <f t="shared" si="3"/>
        <v>5</v>
      </c>
      <c r="L24" s="65">
        <f>VLOOKUP($A24,'Return Data'!$B$7:$R$1700,9,0)</f>
        <v>9.5479000000000003</v>
      </c>
      <c r="M24" s="66">
        <f t="shared" si="4"/>
        <v>4</v>
      </c>
      <c r="N24" s="65">
        <f>VLOOKUP($A24,'Return Data'!$B$7:$R$1700,10,0)</f>
        <v>8.8569999999999993</v>
      </c>
      <c r="O24" s="66">
        <f t="shared" si="5"/>
        <v>3</v>
      </c>
      <c r="P24" s="65">
        <f>VLOOKUP($A24,'Return Data'!$B$7:$R$1700,11,0)</f>
        <v>7.4017999999999997</v>
      </c>
      <c r="Q24" s="66">
        <f t="shared" si="11"/>
        <v>5</v>
      </c>
      <c r="R24" s="65">
        <f>VLOOKUP($A24,'Return Data'!$B$7:$R$1700,12,0)</f>
        <v>7.1609999999999996</v>
      </c>
      <c r="S24" s="66">
        <f t="shared" si="12"/>
        <v>6</v>
      </c>
      <c r="T24" s="65">
        <f>VLOOKUP($A24,'Return Data'!$B$7:$R$1700,13,0)</f>
        <v>7.4957000000000003</v>
      </c>
      <c r="U24" s="66">
        <f t="shared" si="13"/>
        <v>8</v>
      </c>
      <c r="V24" s="65">
        <f>VLOOKUP($A24,'Return Data'!$B$7:$R$1700,17,0)</f>
        <v>7.7645999999999997</v>
      </c>
      <c r="W24" s="66">
        <f>RANK(V24,V$8:V$37,0)</f>
        <v>5</v>
      </c>
      <c r="X24" s="65">
        <f>VLOOKUP($A24,'Return Data'!$B$7:$R$1700,14,0)</f>
        <v>7.3691000000000004</v>
      </c>
      <c r="Y24" s="66">
        <f>RANK(X24,X$8:X$37,0)</f>
        <v>5</v>
      </c>
      <c r="Z24" s="65">
        <f>VLOOKUP($A24,'Return Data'!$B$7:$R$1700,16,0)</f>
        <v>7.7629000000000001</v>
      </c>
      <c r="AA24" s="67">
        <f t="shared" si="9"/>
        <v>11</v>
      </c>
    </row>
    <row r="25" spans="1:27" x14ac:dyDescent="0.3">
      <c r="A25" s="63" t="s">
        <v>1624</v>
      </c>
      <c r="B25" s="64">
        <f>VLOOKUP($A25,'Return Data'!$B$7:$R$1700,3,0)</f>
        <v>44015</v>
      </c>
      <c r="C25" s="65">
        <f>VLOOKUP($A25,'Return Data'!$B$7:$R$1700,4,0)</f>
        <v>33.383400000000002</v>
      </c>
      <c r="D25" s="65">
        <f>VLOOKUP($A25,'Return Data'!$B$7:$R$1700,5,0)</f>
        <v>11.0463</v>
      </c>
      <c r="E25" s="66">
        <f t="shared" si="0"/>
        <v>16</v>
      </c>
      <c r="F25" s="65">
        <f>VLOOKUP($A25,'Return Data'!$B$7:$R$1700,6,0)</f>
        <v>10.0672</v>
      </c>
      <c r="G25" s="66">
        <f t="shared" si="1"/>
        <v>19</v>
      </c>
      <c r="H25" s="65">
        <f>VLOOKUP($A25,'Return Data'!$B$7:$R$1700,7,0)</f>
        <v>6.1925999999999997</v>
      </c>
      <c r="I25" s="66">
        <f t="shared" si="2"/>
        <v>16</v>
      </c>
      <c r="J25" s="65">
        <f>VLOOKUP($A25,'Return Data'!$B$7:$R$1700,8,0)</f>
        <v>5.5410000000000004</v>
      </c>
      <c r="K25" s="66">
        <f t="shared" si="3"/>
        <v>21</v>
      </c>
      <c r="L25" s="65">
        <f>VLOOKUP($A25,'Return Data'!$B$7:$R$1700,9,0)</f>
        <v>6.6177999999999999</v>
      </c>
      <c r="M25" s="66">
        <f t="shared" si="4"/>
        <v>17</v>
      </c>
      <c r="N25" s="65">
        <f>VLOOKUP($A25,'Return Data'!$B$7:$R$1700,10,0)</f>
        <v>8.2861999999999991</v>
      </c>
      <c r="O25" s="66">
        <f t="shared" si="5"/>
        <v>6</v>
      </c>
      <c r="P25" s="65">
        <f>VLOOKUP($A25,'Return Data'!$B$7:$R$1700,11,0)</f>
        <v>7.3639999999999999</v>
      </c>
      <c r="Q25" s="66">
        <f t="shared" si="11"/>
        <v>7</v>
      </c>
      <c r="R25" s="65">
        <f>VLOOKUP($A25,'Return Data'!$B$7:$R$1700,12,0)</f>
        <v>6.9821</v>
      </c>
      <c r="S25" s="66">
        <f t="shared" si="12"/>
        <v>7</v>
      </c>
      <c r="T25" s="65">
        <f>VLOOKUP($A25,'Return Data'!$B$7:$R$1700,13,0)</f>
        <v>7.3166000000000002</v>
      </c>
      <c r="U25" s="66">
        <f t="shared" si="13"/>
        <v>9</v>
      </c>
      <c r="V25" s="65">
        <f>VLOOKUP($A25,'Return Data'!$B$7:$R$1700,17,0)</f>
        <v>7.6181999999999999</v>
      </c>
      <c r="W25" s="66">
        <f>RANK(V25,V$8:V$37,0)</f>
        <v>6</v>
      </c>
      <c r="X25" s="65">
        <f>VLOOKUP($A25,'Return Data'!$B$7:$R$1700,14,0)</f>
        <v>7.3094999999999999</v>
      </c>
      <c r="Y25" s="66">
        <f>RANK(X25,X$8:X$37,0)</f>
        <v>7</v>
      </c>
      <c r="Z25" s="65">
        <f>VLOOKUP($A25,'Return Data'!$B$7:$R$1700,16,0)</f>
        <v>3.8641000000000001</v>
      </c>
      <c r="AA25" s="67">
        <f t="shared" si="9"/>
        <v>29</v>
      </c>
    </row>
    <row r="26" spans="1:27" x14ac:dyDescent="0.3">
      <c r="A26" s="63" t="s">
        <v>1627</v>
      </c>
      <c r="B26" s="64">
        <f>VLOOKUP($A26,'Return Data'!$B$7:$R$1700,3,0)</f>
        <v>44015</v>
      </c>
      <c r="C26" s="65">
        <f>VLOOKUP($A26,'Return Data'!$B$7:$R$1700,4,0)</f>
        <v>1030.2635</v>
      </c>
      <c r="D26" s="65">
        <f>VLOOKUP($A26,'Return Data'!$B$7:$R$1700,5,0)</f>
        <v>6.1513</v>
      </c>
      <c r="E26" s="66">
        <f t="shared" si="0"/>
        <v>24</v>
      </c>
      <c r="F26" s="65">
        <f>VLOOKUP($A26,'Return Data'!$B$7:$R$1700,6,0)</f>
        <v>8.2661999999999995</v>
      </c>
      <c r="G26" s="66">
        <f t="shared" si="1"/>
        <v>22</v>
      </c>
      <c r="H26" s="65">
        <f>VLOOKUP($A26,'Return Data'!$B$7:$R$1700,7,0)</f>
        <v>6.0956000000000001</v>
      </c>
      <c r="I26" s="66">
        <f t="shared" si="2"/>
        <v>17</v>
      </c>
      <c r="J26" s="65">
        <f>VLOOKUP($A26,'Return Data'!$B$7:$R$1700,8,0)</f>
        <v>5.9120999999999997</v>
      </c>
      <c r="K26" s="66">
        <f t="shared" si="3"/>
        <v>18</v>
      </c>
      <c r="L26" s="65">
        <f>VLOOKUP($A26,'Return Data'!$B$7:$R$1700,9,0)</f>
        <v>6.5617999999999999</v>
      </c>
      <c r="M26" s="66">
        <f t="shared" si="4"/>
        <v>18</v>
      </c>
      <c r="N26" s="65">
        <f>VLOOKUP($A26,'Return Data'!$B$7:$R$1700,10,0)</f>
        <v>5.6851000000000003</v>
      </c>
      <c r="O26" s="66">
        <f t="shared" si="5"/>
        <v>23</v>
      </c>
      <c r="P26" s="65">
        <f>VLOOKUP($A26,'Return Data'!$B$7:$R$1700,11,0)</f>
        <v>4.8871000000000002</v>
      </c>
      <c r="Q26" s="66">
        <f t="shared" si="11"/>
        <v>24</v>
      </c>
      <c r="R26" s="65"/>
      <c r="S26" s="66"/>
      <c r="T26" s="65"/>
      <c r="U26" s="66"/>
      <c r="V26" s="65"/>
      <c r="W26" s="66"/>
      <c r="X26" s="65"/>
      <c r="Y26" s="66"/>
      <c r="Z26" s="65">
        <f>VLOOKUP($A26,'Return Data'!$B$7:$R$1700,16,0)</f>
        <v>5.0438999999999998</v>
      </c>
      <c r="AA26" s="67">
        <f t="shared" si="9"/>
        <v>26</v>
      </c>
    </row>
    <row r="27" spans="1:27" x14ac:dyDescent="0.3">
      <c r="A27" s="63" t="s">
        <v>1629</v>
      </c>
      <c r="B27" s="64">
        <f>VLOOKUP($A27,'Return Data'!$B$7:$R$1700,3,0)</f>
        <v>44015</v>
      </c>
      <c r="C27" s="65">
        <f>VLOOKUP($A27,'Return Data'!$B$7:$R$1700,4,0)</f>
        <v>1052.0125</v>
      </c>
      <c r="D27" s="65">
        <f>VLOOKUP($A27,'Return Data'!$B$7:$R$1700,5,0)</f>
        <v>11.383599999999999</v>
      </c>
      <c r="E27" s="66">
        <f t="shared" si="0"/>
        <v>14</v>
      </c>
      <c r="F27" s="65">
        <f>VLOOKUP($A27,'Return Data'!$B$7:$R$1700,6,0)</f>
        <v>11.069800000000001</v>
      </c>
      <c r="G27" s="66">
        <f t="shared" si="1"/>
        <v>13</v>
      </c>
      <c r="H27" s="65">
        <f>VLOOKUP($A27,'Return Data'!$B$7:$R$1700,7,0)</f>
        <v>7.4240000000000004</v>
      </c>
      <c r="I27" s="66">
        <f t="shared" si="2"/>
        <v>9</v>
      </c>
      <c r="J27" s="65">
        <f>VLOOKUP($A27,'Return Data'!$B$7:$R$1700,8,0)</f>
        <v>8.1164000000000005</v>
      </c>
      <c r="K27" s="66">
        <f t="shared" si="3"/>
        <v>7</v>
      </c>
      <c r="L27" s="65">
        <f>VLOOKUP($A27,'Return Data'!$B$7:$R$1700,9,0)</f>
        <v>8.6594999999999995</v>
      </c>
      <c r="M27" s="66">
        <f t="shared" si="4"/>
        <v>6</v>
      </c>
      <c r="N27" s="65">
        <f>VLOOKUP($A27,'Return Data'!$B$7:$R$1700,10,0)</f>
        <v>8.0858000000000008</v>
      </c>
      <c r="O27" s="66">
        <f t="shared" si="5"/>
        <v>9</v>
      </c>
      <c r="P27" s="65">
        <f>VLOOKUP($A27,'Return Data'!$B$7:$R$1700,11,0)</f>
        <v>7.5609000000000002</v>
      </c>
      <c r="Q27" s="66">
        <f t="shared" si="11"/>
        <v>3</v>
      </c>
      <c r="R27" s="65"/>
      <c r="S27" s="66"/>
      <c r="T27" s="65"/>
      <c r="U27" s="66"/>
      <c r="V27" s="65"/>
      <c r="W27" s="66"/>
      <c r="X27" s="65"/>
      <c r="Y27" s="66"/>
      <c r="Z27" s="65">
        <f>VLOOKUP($A27,'Return Data'!$B$7:$R$1700,16,0)</f>
        <v>7.3018000000000001</v>
      </c>
      <c r="AA27" s="67">
        <f t="shared" si="9"/>
        <v>17</v>
      </c>
    </row>
    <row r="28" spans="1:27" x14ac:dyDescent="0.3">
      <c r="A28" s="63" t="s">
        <v>1631</v>
      </c>
      <c r="B28" s="64">
        <f>VLOOKUP($A28,'Return Data'!$B$7:$R$1700,3,0)</f>
        <v>44015</v>
      </c>
      <c r="C28" s="65">
        <f>VLOOKUP($A28,'Return Data'!$B$7:$R$1700,4,0)</f>
        <v>13.2477</v>
      </c>
      <c r="D28" s="65">
        <f>VLOOKUP($A28,'Return Data'!$B$7:$R$1700,5,0)</f>
        <v>1.9287000000000001</v>
      </c>
      <c r="E28" s="66">
        <f t="shared" si="0"/>
        <v>28</v>
      </c>
      <c r="F28" s="65">
        <f>VLOOKUP($A28,'Return Data'!$B$7:$R$1700,6,0)</f>
        <v>2.5720999999999998</v>
      </c>
      <c r="G28" s="66">
        <f t="shared" si="1"/>
        <v>28</v>
      </c>
      <c r="H28" s="65">
        <f>VLOOKUP($A28,'Return Data'!$B$7:$R$1700,7,0)</f>
        <v>3.0718999999999999</v>
      </c>
      <c r="I28" s="66">
        <f t="shared" si="2"/>
        <v>28</v>
      </c>
      <c r="J28" s="65">
        <f>VLOOKUP($A28,'Return Data'!$B$7:$R$1700,8,0)</f>
        <v>3.3302</v>
      </c>
      <c r="K28" s="66">
        <f t="shared" si="3"/>
        <v>27</v>
      </c>
      <c r="L28" s="65">
        <f>VLOOKUP($A28,'Return Data'!$B$7:$R$1700,9,0)</f>
        <v>3.4906999999999999</v>
      </c>
      <c r="M28" s="66">
        <f t="shared" si="4"/>
        <v>28</v>
      </c>
      <c r="N28" s="65">
        <f>VLOOKUP($A28,'Return Data'!$B$7:$R$1700,10,0)</f>
        <v>4.7175000000000002</v>
      </c>
      <c r="O28" s="66">
        <f t="shared" si="5"/>
        <v>27</v>
      </c>
      <c r="P28" s="65">
        <f>VLOOKUP($A28,'Return Data'!$B$7:$R$1700,11,0)</f>
        <v>5.2634999999999996</v>
      </c>
      <c r="Q28" s="66">
        <f t="shared" si="11"/>
        <v>20</v>
      </c>
      <c r="R28" s="65">
        <f>VLOOKUP($A28,'Return Data'!$B$7:$R$1700,12,0)</f>
        <v>5.3108000000000004</v>
      </c>
      <c r="S28" s="66">
        <f t="shared" ref="S28:S37" si="14">RANK(R28,R$8:R$37,0)</f>
        <v>21</v>
      </c>
      <c r="T28" s="65">
        <f>VLOOKUP($A28,'Return Data'!$B$7:$R$1700,13,0)</f>
        <v>5.5693000000000001</v>
      </c>
      <c r="U28" s="66">
        <f>RANK(T28,T$8:T$37,0)</f>
        <v>20</v>
      </c>
      <c r="V28" s="65">
        <f>VLOOKUP($A28,'Return Data'!$B$7:$R$1700,17,0)</f>
        <v>-1.3977999999999999</v>
      </c>
      <c r="W28" s="66">
        <f>RANK(V28,V$8:V$37,0)</f>
        <v>20</v>
      </c>
      <c r="X28" s="65">
        <f>VLOOKUP($A28,'Return Data'!$B$7:$R$1700,14,0)</f>
        <v>0.94420000000000004</v>
      </c>
      <c r="Y28" s="66">
        <f>RANK(X28,X$8:X$37,0)</f>
        <v>19</v>
      </c>
      <c r="Z28" s="65">
        <f>VLOOKUP($A28,'Return Data'!$B$7:$R$1700,16,0)</f>
        <v>4.2053000000000003</v>
      </c>
      <c r="AA28" s="67">
        <f t="shared" si="9"/>
        <v>28</v>
      </c>
    </row>
    <row r="29" spans="1:27" x14ac:dyDescent="0.3">
      <c r="A29" s="63" t="s">
        <v>1632</v>
      </c>
      <c r="B29" s="64">
        <f>VLOOKUP($A29,'Return Data'!$B$7:$R$1700,3,0)</f>
        <v>44015</v>
      </c>
      <c r="C29" s="65">
        <f>VLOOKUP($A29,'Return Data'!$B$7:$R$1700,4,0)</f>
        <v>2949.5028000000002</v>
      </c>
      <c r="D29" s="65">
        <f>VLOOKUP($A29,'Return Data'!$B$7:$R$1700,5,0)</f>
        <v>29.1465</v>
      </c>
      <c r="E29" s="66">
        <f t="shared" si="0"/>
        <v>1</v>
      </c>
      <c r="F29" s="65">
        <f>VLOOKUP($A29,'Return Data'!$B$7:$R$1700,6,0)</f>
        <v>20.684000000000001</v>
      </c>
      <c r="G29" s="66">
        <f t="shared" si="1"/>
        <v>1</v>
      </c>
      <c r="H29" s="65">
        <f>VLOOKUP($A29,'Return Data'!$B$7:$R$1700,7,0)</f>
        <v>15.5245</v>
      </c>
      <c r="I29" s="66">
        <f t="shared" si="2"/>
        <v>1</v>
      </c>
      <c r="J29" s="65">
        <f>VLOOKUP($A29,'Return Data'!$B$7:$R$1700,8,0)</f>
        <v>12.4434</v>
      </c>
      <c r="K29" s="66">
        <f t="shared" si="3"/>
        <v>1</v>
      </c>
      <c r="L29" s="65">
        <f>VLOOKUP($A29,'Return Data'!$B$7:$R$1700,9,0)</f>
        <v>7.9523999999999999</v>
      </c>
      <c r="M29" s="66">
        <f t="shared" si="4"/>
        <v>8</v>
      </c>
      <c r="N29" s="65">
        <f>VLOOKUP($A29,'Return Data'!$B$7:$R$1700,10,0)</f>
        <v>6.1360000000000001</v>
      </c>
      <c r="O29" s="66">
        <f t="shared" si="5"/>
        <v>22</v>
      </c>
      <c r="P29" s="65">
        <f>VLOOKUP($A29,'Return Data'!$B$7:$R$1700,11,0)</f>
        <v>5.1571999999999996</v>
      </c>
      <c r="Q29" s="66">
        <f t="shared" si="11"/>
        <v>22</v>
      </c>
      <c r="R29" s="65">
        <f>VLOOKUP($A29,'Return Data'!$B$7:$R$1700,12,0)</f>
        <v>6.0340999999999996</v>
      </c>
      <c r="S29" s="66">
        <f t="shared" si="14"/>
        <v>16</v>
      </c>
      <c r="T29" s="65">
        <f>VLOOKUP($A29,'Return Data'!$B$7:$R$1700,13,0)</f>
        <v>1.9878</v>
      </c>
      <c r="U29" s="66">
        <f>RANK(T29,T$8:T$37,0)</f>
        <v>26</v>
      </c>
      <c r="V29" s="65">
        <f>VLOOKUP($A29,'Return Data'!$B$7:$R$1700,17,0)</f>
        <v>3.7168999999999999</v>
      </c>
      <c r="W29" s="66">
        <f>RANK(V29,V$8:V$37,0)</f>
        <v>17</v>
      </c>
      <c r="X29" s="65">
        <f>VLOOKUP($A29,'Return Data'!$B$7:$R$1700,14,0)</f>
        <v>4.5495000000000001</v>
      </c>
      <c r="Y29" s="66">
        <f>RANK(X29,X$8:X$37,0)</f>
        <v>16</v>
      </c>
      <c r="Z29" s="65">
        <f>VLOOKUP($A29,'Return Data'!$B$7:$R$1700,16,0)</f>
        <v>5.9922000000000004</v>
      </c>
      <c r="AA29" s="67">
        <f t="shared" si="9"/>
        <v>25</v>
      </c>
    </row>
    <row r="30" spans="1:27" x14ac:dyDescent="0.3">
      <c r="A30" s="63" t="s">
        <v>1634</v>
      </c>
      <c r="B30" s="64">
        <f>VLOOKUP($A30,'Return Data'!$B$7:$R$1700,3,0)</f>
        <v>44015</v>
      </c>
      <c r="C30" s="65">
        <f>VLOOKUP($A30,'Return Data'!$B$7:$R$1700,4,0)</f>
        <v>32.707000000000001</v>
      </c>
      <c r="D30" s="65">
        <f>VLOOKUP($A30,'Return Data'!$B$7:$R$1700,5,0)</f>
        <v>0</v>
      </c>
      <c r="E30" s="66">
        <f t="shared" si="0"/>
        <v>30</v>
      </c>
      <c r="F30" s="65">
        <f>VLOOKUP($A30,'Return Data'!$B$7:$R$1700,6,0)</f>
        <v>0</v>
      </c>
      <c r="G30" s="66">
        <f t="shared" si="1"/>
        <v>30</v>
      </c>
      <c r="H30" s="65">
        <f>VLOOKUP($A30,'Return Data'!$B$7:$R$1700,7,0)</f>
        <v>0</v>
      </c>
      <c r="I30" s="66">
        <f t="shared" si="2"/>
        <v>30</v>
      </c>
      <c r="J30" s="65">
        <f>VLOOKUP($A30,'Return Data'!$B$7:$R$1700,8,0)</f>
        <v>0</v>
      </c>
      <c r="K30" s="66">
        <f t="shared" si="3"/>
        <v>30</v>
      </c>
      <c r="L30" s="65">
        <f>VLOOKUP($A30,'Return Data'!$B$7:$R$1700,9,0)</f>
        <v>0</v>
      </c>
      <c r="M30" s="66">
        <f t="shared" si="4"/>
        <v>30</v>
      </c>
      <c r="N30" s="65">
        <f>VLOOKUP($A30,'Return Data'!$B$7:$R$1700,10,0)</f>
        <v>0</v>
      </c>
      <c r="O30" s="66">
        <f t="shared" si="5"/>
        <v>30</v>
      </c>
      <c r="P30" s="65">
        <f>VLOOKUP($A30,'Return Data'!$B$7:$R$1700,11,0)</f>
        <v>0</v>
      </c>
      <c r="Q30" s="66">
        <f t="shared" si="11"/>
        <v>28</v>
      </c>
      <c r="R30" s="65">
        <f>VLOOKUP($A30,'Return Data'!$B$7:$R$1700,12,0)</f>
        <v>-32.322899999999997</v>
      </c>
      <c r="S30" s="66">
        <f t="shared" si="14"/>
        <v>27</v>
      </c>
      <c r="T30" s="65"/>
      <c r="U30" s="66"/>
      <c r="V30" s="65"/>
      <c r="W30" s="66"/>
      <c r="X30" s="65"/>
      <c r="Y30" s="66"/>
      <c r="Z30" s="65">
        <f>VLOOKUP($A30,'Return Data'!$B$7:$R$1700,16,0)</f>
        <v>-31.405899999999999</v>
      </c>
      <c r="AA30" s="67">
        <f t="shared" si="9"/>
        <v>30</v>
      </c>
    </row>
    <row r="31" spans="1:27" x14ac:dyDescent="0.3">
      <c r="A31" s="63" t="s">
        <v>1636</v>
      </c>
      <c r="B31" s="64">
        <f>VLOOKUP($A31,'Return Data'!$B$7:$R$1700,3,0)</f>
        <v>44015</v>
      </c>
      <c r="C31" s="65">
        <f>VLOOKUP($A31,'Return Data'!$B$7:$R$1700,4,0)</f>
        <v>26.339200000000002</v>
      </c>
      <c r="D31" s="65">
        <f>VLOOKUP($A31,'Return Data'!$B$7:$R$1700,5,0)</f>
        <v>14.1403</v>
      </c>
      <c r="E31" s="66">
        <f t="shared" si="0"/>
        <v>12</v>
      </c>
      <c r="F31" s="65">
        <f>VLOOKUP($A31,'Return Data'!$B$7:$R$1700,6,0)</f>
        <v>11.8367</v>
      </c>
      <c r="G31" s="66">
        <f t="shared" si="1"/>
        <v>7</v>
      </c>
      <c r="H31" s="65">
        <f>VLOOKUP($A31,'Return Data'!$B$7:$R$1700,7,0)</f>
        <v>6.8586999999999998</v>
      </c>
      <c r="I31" s="66">
        <f t="shared" si="2"/>
        <v>11</v>
      </c>
      <c r="J31" s="65">
        <f>VLOOKUP($A31,'Return Data'!$B$7:$R$1700,8,0)</f>
        <v>6.7881</v>
      </c>
      <c r="K31" s="66">
        <f t="shared" si="3"/>
        <v>12</v>
      </c>
      <c r="L31" s="65">
        <f>VLOOKUP($A31,'Return Data'!$B$7:$R$1700,9,0)</f>
        <v>7.3144</v>
      </c>
      <c r="M31" s="66">
        <f t="shared" si="4"/>
        <v>11</v>
      </c>
      <c r="N31" s="65">
        <f>VLOOKUP($A31,'Return Data'!$B$7:$R$1700,10,0)</f>
        <v>8.1178000000000008</v>
      </c>
      <c r="O31" s="66">
        <f t="shared" si="5"/>
        <v>7</v>
      </c>
      <c r="P31" s="65">
        <f>VLOOKUP($A31,'Return Data'!$B$7:$R$1700,11,0)</f>
        <v>7.1620999999999997</v>
      </c>
      <c r="Q31" s="66">
        <f t="shared" si="11"/>
        <v>9</v>
      </c>
      <c r="R31" s="65">
        <f>VLOOKUP($A31,'Return Data'!$B$7:$R$1700,12,0)</f>
        <v>6.8787000000000003</v>
      </c>
      <c r="S31" s="66">
        <f t="shared" si="14"/>
        <v>8</v>
      </c>
      <c r="T31" s="65">
        <f>VLOOKUP($A31,'Return Data'!$B$7:$R$1700,13,0)</f>
        <v>11.877700000000001</v>
      </c>
      <c r="U31" s="66">
        <f t="shared" ref="U31:U37" si="15">RANK(T31,T$8:T$37,0)</f>
        <v>1</v>
      </c>
      <c r="V31" s="65">
        <f>VLOOKUP($A31,'Return Data'!$B$7:$R$1700,17,0)</f>
        <v>10.8325</v>
      </c>
      <c r="W31" s="66">
        <f>RANK(V31,V$8:V$37,0)</f>
        <v>1</v>
      </c>
      <c r="X31" s="65">
        <f>VLOOKUP($A31,'Return Data'!$B$7:$R$1700,14,0)</f>
        <v>9.4855999999999998</v>
      </c>
      <c r="Y31" s="66">
        <f>RANK(X31,X$8:X$37,0)</f>
        <v>1</v>
      </c>
      <c r="Z31" s="65">
        <f>VLOOKUP($A31,'Return Data'!$B$7:$R$1700,16,0)</f>
        <v>8.4011999999999993</v>
      </c>
      <c r="AA31" s="67">
        <f t="shared" si="9"/>
        <v>2</v>
      </c>
    </row>
    <row r="32" spans="1:27" x14ac:dyDescent="0.3">
      <c r="A32" s="63" t="s">
        <v>1638</v>
      </c>
      <c r="B32" s="64">
        <f>VLOOKUP($A32,'Return Data'!$B$7:$R$1700,3,0)</f>
        <v>44015</v>
      </c>
      <c r="C32" s="65">
        <f>VLOOKUP($A32,'Return Data'!$B$7:$R$1700,4,0)</f>
        <v>2132.4578999999999</v>
      </c>
      <c r="D32" s="65">
        <f>VLOOKUP($A32,'Return Data'!$B$7:$R$1700,5,0)</f>
        <v>9.1526999999999994</v>
      </c>
      <c r="E32" s="66">
        <f t="shared" si="0"/>
        <v>21</v>
      </c>
      <c r="F32" s="65">
        <f>VLOOKUP($A32,'Return Data'!$B$7:$R$1700,6,0)</f>
        <v>6.5151000000000003</v>
      </c>
      <c r="G32" s="66">
        <f t="shared" si="1"/>
        <v>26</v>
      </c>
      <c r="H32" s="65">
        <f>VLOOKUP($A32,'Return Data'!$B$7:$R$1700,7,0)</f>
        <v>4.0639000000000003</v>
      </c>
      <c r="I32" s="66">
        <f t="shared" si="2"/>
        <v>25</v>
      </c>
      <c r="J32" s="65">
        <f>VLOOKUP($A32,'Return Data'!$B$7:$R$1700,8,0)</f>
        <v>4.609</v>
      </c>
      <c r="K32" s="66">
        <f t="shared" si="3"/>
        <v>23</v>
      </c>
      <c r="L32" s="65">
        <f>VLOOKUP($A32,'Return Data'!$B$7:$R$1700,9,0)</f>
        <v>5.0732999999999997</v>
      </c>
      <c r="M32" s="66">
        <f t="shared" si="4"/>
        <v>26</v>
      </c>
      <c r="N32" s="65">
        <f>VLOOKUP($A32,'Return Data'!$B$7:$R$1700,10,0)</f>
        <v>5.3368000000000002</v>
      </c>
      <c r="O32" s="66">
        <f t="shared" si="5"/>
        <v>25</v>
      </c>
      <c r="P32" s="65">
        <f>VLOOKUP($A32,'Return Data'!$B$7:$R$1700,11,0)</f>
        <v>5.0590000000000002</v>
      </c>
      <c r="Q32" s="66">
        <f t="shared" si="11"/>
        <v>23</v>
      </c>
      <c r="R32" s="65">
        <f>VLOOKUP($A32,'Return Data'!$B$7:$R$1700,12,0)</f>
        <v>5.1253000000000002</v>
      </c>
      <c r="S32" s="66">
        <f t="shared" si="14"/>
        <v>22</v>
      </c>
      <c r="T32" s="65">
        <f>VLOOKUP($A32,'Return Data'!$B$7:$R$1700,13,0)</f>
        <v>5.5282999999999998</v>
      </c>
      <c r="U32" s="66">
        <f t="shared" si="15"/>
        <v>22</v>
      </c>
      <c r="V32" s="65">
        <f>VLOOKUP($A32,'Return Data'!$B$7:$R$1700,17,0)</f>
        <v>3.3712</v>
      </c>
      <c r="W32" s="66">
        <f>RANK(V32,V$8:V$37,0)</f>
        <v>18</v>
      </c>
      <c r="X32" s="65">
        <f>VLOOKUP($A32,'Return Data'!$B$7:$R$1700,14,0)</f>
        <v>4.3445</v>
      </c>
      <c r="Y32" s="66">
        <f>RANK(X32,X$8:X$37,0)</f>
        <v>17</v>
      </c>
      <c r="Z32" s="65">
        <f>VLOOKUP($A32,'Return Data'!$B$7:$R$1700,16,0)</f>
        <v>6.2335000000000003</v>
      </c>
      <c r="AA32" s="67">
        <f t="shared" si="9"/>
        <v>23</v>
      </c>
    </row>
    <row r="33" spans="1:27" x14ac:dyDescent="0.3">
      <c r="A33" s="63" t="s">
        <v>1641</v>
      </c>
      <c r="B33" s="64">
        <f>VLOOKUP($A33,'Return Data'!$B$7:$R$1700,3,0)</f>
        <v>44015</v>
      </c>
      <c r="C33" s="65">
        <f>VLOOKUP($A33,'Return Data'!$B$7:$R$1700,4,0)</f>
        <v>4547.6513000000004</v>
      </c>
      <c r="D33" s="65">
        <f>VLOOKUP($A33,'Return Data'!$B$7:$R$1700,5,0)</f>
        <v>14.249499999999999</v>
      </c>
      <c r="E33" s="66">
        <f t="shared" si="0"/>
        <v>11</v>
      </c>
      <c r="F33" s="65">
        <f>VLOOKUP($A33,'Return Data'!$B$7:$R$1700,6,0)</f>
        <v>10.9232</v>
      </c>
      <c r="G33" s="66">
        <f t="shared" si="1"/>
        <v>15</v>
      </c>
      <c r="H33" s="65">
        <f>VLOOKUP($A33,'Return Data'!$B$7:$R$1700,7,0)</f>
        <v>6.5355999999999996</v>
      </c>
      <c r="I33" s="66">
        <f t="shared" si="2"/>
        <v>14</v>
      </c>
      <c r="J33" s="65">
        <f>VLOOKUP($A33,'Return Data'!$B$7:$R$1700,8,0)</f>
        <v>7.5846999999999998</v>
      </c>
      <c r="K33" s="66">
        <f t="shared" si="3"/>
        <v>8</v>
      </c>
      <c r="L33" s="65">
        <f>VLOOKUP($A33,'Return Data'!$B$7:$R$1700,9,0)</f>
        <v>8.5818999999999992</v>
      </c>
      <c r="M33" s="66">
        <f t="shared" si="4"/>
        <v>7</v>
      </c>
      <c r="N33" s="65">
        <f>VLOOKUP($A33,'Return Data'!$B$7:$R$1700,10,0)</f>
        <v>8.7231000000000005</v>
      </c>
      <c r="O33" s="66">
        <f t="shared" si="5"/>
        <v>4</v>
      </c>
      <c r="P33" s="65">
        <f>VLOOKUP($A33,'Return Data'!$B$7:$R$1700,11,0)</f>
        <v>7.3672000000000004</v>
      </c>
      <c r="Q33" s="66">
        <f t="shared" si="11"/>
        <v>6</v>
      </c>
      <c r="R33" s="65">
        <f>VLOOKUP($A33,'Return Data'!$B$7:$R$1700,12,0)</f>
        <v>7.2377000000000002</v>
      </c>
      <c r="S33" s="66">
        <f t="shared" si="14"/>
        <v>4</v>
      </c>
      <c r="T33" s="65">
        <f>VLOOKUP($A33,'Return Data'!$B$7:$R$1700,13,0)</f>
        <v>7.6147</v>
      </c>
      <c r="U33" s="66">
        <f t="shared" si="15"/>
        <v>6</v>
      </c>
      <c r="V33" s="65">
        <f>VLOOKUP($A33,'Return Data'!$B$7:$R$1700,17,0)</f>
        <v>7.9410999999999996</v>
      </c>
      <c r="W33" s="66">
        <f>RANK(V33,V$8:V$37,0)</f>
        <v>4</v>
      </c>
      <c r="X33" s="65">
        <f>VLOOKUP($A33,'Return Data'!$B$7:$R$1700,14,0)</f>
        <v>7.6367000000000003</v>
      </c>
      <c r="Y33" s="66">
        <f>RANK(X33,X$8:X$37,0)</f>
        <v>3</v>
      </c>
      <c r="Z33" s="65">
        <f>VLOOKUP($A33,'Return Data'!$B$7:$R$1700,16,0)</f>
        <v>7.4276999999999997</v>
      </c>
      <c r="AA33" s="67">
        <f t="shared" si="9"/>
        <v>15</v>
      </c>
    </row>
    <row r="34" spans="1:27" x14ac:dyDescent="0.3">
      <c r="A34" s="63" t="s">
        <v>1643</v>
      </c>
      <c r="B34" s="64">
        <f>VLOOKUP($A34,'Return Data'!$B$7:$R$1700,3,0)</f>
        <v>44015</v>
      </c>
      <c r="C34" s="65">
        <f>VLOOKUP($A34,'Return Data'!$B$7:$R$1700,4,0)</f>
        <v>10.631399999999999</v>
      </c>
      <c r="D34" s="65">
        <f>VLOOKUP($A34,'Return Data'!$B$7:$R$1700,5,0)</f>
        <v>10.3026</v>
      </c>
      <c r="E34" s="66">
        <f t="shared" si="0"/>
        <v>18</v>
      </c>
      <c r="F34" s="65">
        <f>VLOOKUP($A34,'Return Data'!$B$7:$R$1700,6,0)</f>
        <v>10.9963</v>
      </c>
      <c r="G34" s="66">
        <f t="shared" si="1"/>
        <v>14</v>
      </c>
      <c r="H34" s="65">
        <f>VLOOKUP($A34,'Return Data'!$B$7:$R$1700,7,0)</f>
        <v>6.6295999999999999</v>
      </c>
      <c r="I34" s="66">
        <f t="shared" si="2"/>
        <v>13</v>
      </c>
      <c r="J34" s="65">
        <f>VLOOKUP($A34,'Return Data'!$B$7:$R$1700,8,0)</f>
        <v>6.7613000000000003</v>
      </c>
      <c r="K34" s="66">
        <f t="shared" si="3"/>
        <v>13</v>
      </c>
      <c r="L34" s="65">
        <f>VLOOKUP($A34,'Return Data'!$B$7:$R$1700,9,0)</f>
        <v>6.3616999999999999</v>
      </c>
      <c r="M34" s="66">
        <f t="shared" si="4"/>
        <v>19</v>
      </c>
      <c r="N34" s="65">
        <f>VLOOKUP($A34,'Return Data'!$B$7:$R$1700,10,0)</f>
        <v>6.3075999999999999</v>
      </c>
      <c r="O34" s="66">
        <f t="shared" si="5"/>
        <v>20</v>
      </c>
      <c r="P34" s="65">
        <f>VLOOKUP($A34,'Return Data'!$B$7:$R$1700,11,0)</f>
        <v>5.7835999999999999</v>
      </c>
      <c r="Q34" s="66">
        <f t="shared" si="11"/>
        <v>19</v>
      </c>
      <c r="R34" s="65">
        <f>VLOOKUP($A34,'Return Data'!$B$7:$R$1700,12,0)</f>
        <v>5.6558999999999999</v>
      </c>
      <c r="S34" s="66">
        <f t="shared" si="14"/>
        <v>19</v>
      </c>
      <c r="T34" s="65">
        <f>VLOOKUP($A34,'Return Data'!$B$7:$R$1700,13,0)</f>
        <v>6.0491999999999999</v>
      </c>
      <c r="U34" s="66">
        <f t="shared" si="15"/>
        <v>19</v>
      </c>
      <c r="V34" s="65"/>
      <c r="W34" s="66"/>
      <c r="X34" s="65"/>
      <c r="Y34" s="66"/>
      <c r="Z34" s="65">
        <f>VLOOKUP($A34,'Return Data'!$B$7:$R$1700,16,0)</f>
        <v>6.1406000000000001</v>
      </c>
      <c r="AA34" s="67">
        <f t="shared" si="9"/>
        <v>24</v>
      </c>
    </row>
    <row r="35" spans="1:27" x14ac:dyDescent="0.3">
      <c r="A35" s="63" t="s">
        <v>1645</v>
      </c>
      <c r="B35" s="64">
        <f>VLOOKUP($A35,'Return Data'!$B$7:$R$1700,3,0)</f>
        <v>44015</v>
      </c>
      <c r="C35" s="65">
        <f>VLOOKUP($A35,'Return Data'!$B$7:$R$1700,4,0)</f>
        <v>10.998699999999999</v>
      </c>
      <c r="D35" s="65">
        <f>VLOOKUP($A35,'Return Data'!$B$7:$R$1700,5,0)</f>
        <v>14.6076</v>
      </c>
      <c r="E35" s="66">
        <f t="shared" si="0"/>
        <v>10</v>
      </c>
      <c r="F35" s="65">
        <f>VLOOKUP($A35,'Return Data'!$B$7:$R$1700,6,0)</f>
        <v>10.185499999999999</v>
      </c>
      <c r="G35" s="66">
        <f t="shared" si="1"/>
        <v>18</v>
      </c>
      <c r="H35" s="65">
        <f>VLOOKUP($A35,'Return Data'!$B$7:$R$1700,7,0)</f>
        <v>5.3625999999999996</v>
      </c>
      <c r="I35" s="66">
        <f t="shared" si="2"/>
        <v>22</v>
      </c>
      <c r="J35" s="65">
        <f>VLOOKUP($A35,'Return Data'!$B$7:$R$1700,8,0)</f>
        <v>6.0347999999999997</v>
      </c>
      <c r="K35" s="66">
        <f t="shared" si="3"/>
        <v>17</v>
      </c>
      <c r="L35" s="65">
        <f>VLOOKUP($A35,'Return Data'!$B$7:$R$1700,9,0)</f>
        <v>6.3493000000000004</v>
      </c>
      <c r="M35" s="66">
        <f t="shared" si="4"/>
        <v>20</v>
      </c>
      <c r="N35" s="65">
        <f>VLOOKUP($A35,'Return Data'!$B$7:$R$1700,10,0)</f>
        <v>6.9185999999999996</v>
      </c>
      <c r="O35" s="66">
        <f t="shared" si="5"/>
        <v>16</v>
      </c>
      <c r="P35" s="65">
        <f>VLOOKUP($A35,'Return Data'!$B$7:$R$1700,11,0)</f>
        <v>6.1394000000000002</v>
      </c>
      <c r="Q35" s="66">
        <f t="shared" si="11"/>
        <v>13</v>
      </c>
      <c r="R35" s="65">
        <f>VLOOKUP($A35,'Return Data'!$B$7:$R$1700,12,0)</f>
        <v>6.0987</v>
      </c>
      <c r="S35" s="66">
        <f t="shared" si="14"/>
        <v>15</v>
      </c>
      <c r="T35" s="65">
        <f>VLOOKUP($A35,'Return Data'!$B$7:$R$1700,13,0)</f>
        <v>6.5380000000000003</v>
      </c>
      <c r="U35" s="66">
        <f t="shared" si="15"/>
        <v>16</v>
      </c>
      <c r="V35" s="65"/>
      <c r="W35" s="66"/>
      <c r="X35" s="65"/>
      <c r="Y35" s="66"/>
      <c r="Z35" s="65">
        <f>VLOOKUP($A35,'Return Data'!$B$7:$R$1700,16,0)</f>
        <v>6.8018999999999998</v>
      </c>
      <c r="AA35" s="67">
        <f t="shared" si="9"/>
        <v>22</v>
      </c>
    </row>
    <row r="36" spans="1:27" x14ac:dyDescent="0.3">
      <c r="A36" s="63" t="s">
        <v>1647</v>
      </c>
      <c r="B36" s="64">
        <f>VLOOKUP($A36,'Return Data'!$B$7:$R$1700,3,0)</f>
        <v>44015</v>
      </c>
      <c r="C36" s="65">
        <f>VLOOKUP($A36,'Return Data'!$B$7:$R$1700,4,0)</f>
        <v>3163.1914000000002</v>
      </c>
      <c r="D36" s="65">
        <f>VLOOKUP($A36,'Return Data'!$B$7:$R$1700,5,0)</f>
        <v>20.1374</v>
      </c>
      <c r="E36" s="66">
        <f t="shared" si="0"/>
        <v>5</v>
      </c>
      <c r="F36" s="65">
        <f>VLOOKUP($A36,'Return Data'!$B$7:$R$1700,6,0)</f>
        <v>11.4894</v>
      </c>
      <c r="G36" s="66">
        <f t="shared" si="1"/>
        <v>10</v>
      </c>
      <c r="H36" s="65">
        <f>VLOOKUP($A36,'Return Data'!$B$7:$R$1700,7,0)</f>
        <v>6.0278</v>
      </c>
      <c r="I36" s="66">
        <f t="shared" si="2"/>
        <v>18</v>
      </c>
      <c r="J36" s="65">
        <f>VLOOKUP($A36,'Return Data'!$B$7:$R$1700,8,0)</f>
        <v>6.9813000000000001</v>
      </c>
      <c r="K36" s="66">
        <f t="shared" si="3"/>
        <v>11</v>
      </c>
      <c r="L36" s="65">
        <f>VLOOKUP($A36,'Return Data'!$B$7:$R$1700,9,0)</f>
        <v>7.1896000000000004</v>
      </c>
      <c r="M36" s="66">
        <f t="shared" si="4"/>
        <v>14</v>
      </c>
      <c r="N36" s="65">
        <f>VLOOKUP($A36,'Return Data'!$B$7:$R$1700,10,0)</f>
        <v>7.2754000000000003</v>
      </c>
      <c r="O36" s="66">
        <f t="shared" si="5"/>
        <v>14</v>
      </c>
      <c r="P36" s="65">
        <f>VLOOKUP($A36,'Return Data'!$B$7:$R$1700,11,0)</f>
        <v>5.8575999999999997</v>
      </c>
      <c r="Q36" s="66">
        <f t="shared" si="11"/>
        <v>18</v>
      </c>
      <c r="R36" s="65">
        <f>VLOOKUP($A36,'Return Data'!$B$7:$R$1700,12,0)</f>
        <v>6.1258999999999997</v>
      </c>
      <c r="S36" s="66">
        <f t="shared" si="14"/>
        <v>14</v>
      </c>
      <c r="T36" s="65">
        <f>VLOOKUP($A36,'Return Data'!$B$7:$R$1700,13,0)</f>
        <v>6.4877000000000002</v>
      </c>
      <c r="U36" s="66">
        <f t="shared" si="15"/>
        <v>17</v>
      </c>
      <c r="V36" s="65">
        <f>VLOOKUP($A36,'Return Data'!$B$7:$R$1700,17,0)</f>
        <v>4.9775999999999998</v>
      </c>
      <c r="W36" s="66">
        <f>RANK(V36,V$8:V$37,0)</f>
        <v>16</v>
      </c>
      <c r="X36" s="65">
        <f>VLOOKUP($A36,'Return Data'!$B$7:$R$1700,14,0)</f>
        <v>5.4268000000000001</v>
      </c>
      <c r="Y36" s="66">
        <f>RANK(X36,X$8:X$37,0)</f>
        <v>15</v>
      </c>
      <c r="Z36" s="65">
        <f>VLOOKUP($A36,'Return Data'!$B$7:$R$1700,16,0)</f>
        <v>7.07</v>
      </c>
      <c r="AA36" s="67">
        <f t="shared" si="9"/>
        <v>19</v>
      </c>
    </row>
    <row r="37" spans="1:27" x14ac:dyDescent="0.3">
      <c r="A37" s="63" t="s">
        <v>1649</v>
      </c>
      <c r="B37" s="64">
        <f>VLOOKUP($A37,'Return Data'!$B$7:$R$1700,3,0)</f>
        <v>44015</v>
      </c>
      <c r="C37" s="65">
        <f>VLOOKUP($A37,'Return Data'!$B$7:$R$1700,4,0)</f>
        <v>1052.0559000000001</v>
      </c>
      <c r="D37" s="65">
        <f>VLOOKUP($A37,'Return Data'!$B$7:$R$1700,5,0)</f>
        <v>1.3288</v>
      </c>
      <c r="E37" s="66">
        <f t="shared" si="0"/>
        <v>29</v>
      </c>
      <c r="F37" s="65">
        <f>VLOOKUP($A37,'Return Data'!$B$7:$R$1700,6,0)</f>
        <v>1.5532999999999999</v>
      </c>
      <c r="G37" s="66">
        <f t="shared" si="1"/>
        <v>29</v>
      </c>
      <c r="H37" s="65">
        <f>VLOOKUP($A37,'Return Data'!$B$7:$R$1700,7,0)</f>
        <v>1.4302999999999999</v>
      </c>
      <c r="I37" s="66">
        <f t="shared" si="2"/>
        <v>29</v>
      </c>
      <c r="J37" s="65">
        <f>VLOOKUP($A37,'Return Data'!$B$7:$R$1700,8,0)</f>
        <v>1.4823</v>
      </c>
      <c r="K37" s="66">
        <f t="shared" si="3"/>
        <v>29</v>
      </c>
      <c r="L37" s="65">
        <f>VLOOKUP($A37,'Return Data'!$B$7:$R$1700,9,0)</f>
        <v>1.6188</v>
      </c>
      <c r="M37" s="66">
        <f t="shared" si="4"/>
        <v>29</v>
      </c>
      <c r="N37" s="65">
        <f>VLOOKUP($A37,'Return Data'!$B$7:$R$1700,10,0)</f>
        <v>1.9072</v>
      </c>
      <c r="O37" s="66">
        <f t="shared" si="5"/>
        <v>29</v>
      </c>
      <c r="P37" s="65">
        <f>VLOOKUP($A37,'Return Data'!$B$7:$R$1700,11,0)</f>
        <v>3.4037000000000002</v>
      </c>
      <c r="Q37" s="66">
        <f t="shared" si="11"/>
        <v>27</v>
      </c>
      <c r="R37" s="65">
        <f>VLOOKUP($A37,'Return Data'!$B$7:$R$1700,12,0)</f>
        <v>3.9563000000000001</v>
      </c>
      <c r="S37" s="66">
        <f t="shared" si="14"/>
        <v>24</v>
      </c>
      <c r="T37" s="65">
        <f>VLOOKUP($A37,'Return Data'!$B$7:$R$1700,13,0)</f>
        <v>4.7220000000000004</v>
      </c>
      <c r="U37" s="66">
        <f t="shared" si="15"/>
        <v>23</v>
      </c>
      <c r="V37" s="65"/>
      <c r="W37" s="66"/>
      <c r="X37" s="65"/>
      <c r="Y37" s="66"/>
      <c r="Z37" s="65">
        <f>VLOOKUP($A37,'Return Data'!$B$7:$R$1700,16,0)</f>
        <v>4.8258999999999999</v>
      </c>
      <c r="AA37" s="67">
        <f t="shared" si="9"/>
        <v>27</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12.437613333333333</v>
      </c>
      <c r="E39" s="74"/>
      <c r="F39" s="75">
        <f>AVERAGE(F8:F37)</f>
        <v>10.414563333333332</v>
      </c>
      <c r="G39" s="74"/>
      <c r="H39" s="75">
        <f>AVERAGE(H8:H37)</f>
        <v>6.4473299999999982</v>
      </c>
      <c r="I39" s="74"/>
      <c r="J39" s="75">
        <f>AVERAGE(J8:J37)</f>
        <v>6.422909999999999</v>
      </c>
      <c r="K39" s="74"/>
      <c r="L39" s="75">
        <f>AVERAGE(L8:L37)</f>
        <v>6.886070000000001</v>
      </c>
      <c r="M39" s="74"/>
      <c r="N39" s="75">
        <f>AVERAGE(N8:N37)</f>
        <v>6.7514933333333325</v>
      </c>
      <c r="O39" s="74"/>
      <c r="P39" s="75">
        <f>AVERAGE(P8:P37)</f>
        <v>5.7900172413793101</v>
      </c>
      <c r="Q39" s="74"/>
      <c r="R39" s="75">
        <f>AVERAGE(R8:R37)</f>
        <v>4.5673518518518517</v>
      </c>
      <c r="S39" s="74"/>
      <c r="T39" s="75">
        <f>AVERAGE(T8:T37)</f>
        <v>6.64256153846154</v>
      </c>
      <c r="U39" s="74"/>
      <c r="V39" s="75">
        <f>AVERAGE(V8:V37)</f>
        <v>6.2499699999999994</v>
      </c>
      <c r="W39" s="74"/>
      <c r="X39" s="75">
        <f>AVERAGE(X8:X37)</f>
        <v>6.2891736842105264</v>
      </c>
      <c r="Y39" s="74"/>
      <c r="Z39" s="75">
        <f>AVERAGE(Z8:Z37)</f>
        <v>5.7926133333333318</v>
      </c>
      <c r="AA39" s="76"/>
    </row>
    <row r="40" spans="1:27" x14ac:dyDescent="0.3">
      <c r="A40" s="73" t="s">
        <v>28</v>
      </c>
      <c r="B40" s="74"/>
      <c r="C40" s="74"/>
      <c r="D40" s="75">
        <f>MIN(D8:D37)</f>
        <v>0</v>
      </c>
      <c r="E40" s="74"/>
      <c r="F40" s="75">
        <f>MIN(F8:F37)</f>
        <v>0</v>
      </c>
      <c r="G40" s="74"/>
      <c r="H40" s="75">
        <f>MIN(H8:H37)</f>
        <v>0</v>
      </c>
      <c r="I40" s="74"/>
      <c r="J40" s="75">
        <f>MIN(J8:J37)</f>
        <v>0</v>
      </c>
      <c r="K40" s="74"/>
      <c r="L40" s="75">
        <f>MIN(L8:L37)</f>
        <v>0</v>
      </c>
      <c r="M40" s="74"/>
      <c r="N40" s="75">
        <f>MIN(N8:N37)</f>
        <v>0</v>
      </c>
      <c r="O40" s="74"/>
      <c r="P40" s="75">
        <f>MIN(P8:P37)</f>
        <v>-0.28599999999999998</v>
      </c>
      <c r="Q40" s="74"/>
      <c r="R40" s="75">
        <f>MIN(R8:R37)</f>
        <v>-32.322899999999997</v>
      </c>
      <c r="S40" s="74"/>
      <c r="T40" s="75">
        <f>MIN(T8:T37)</f>
        <v>1.9878</v>
      </c>
      <c r="U40" s="74"/>
      <c r="V40" s="75">
        <f>MIN(V8:V37)</f>
        <v>-1.3977999999999999</v>
      </c>
      <c r="W40" s="74"/>
      <c r="X40" s="75">
        <f>MIN(X8:X37)</f>
        <v>0.94420000000000004</v>
      </c>
      <c r="Y40" s="74"/>
      <c r="Z40" s="75">
        <f>MIN(Z8:Z37)</f>
        <v>-31.405899999999999</v>
      </c>
      <c r="AA40" s="76"/>
    </row>
    <row r="41" spans="1:27" ht="15" thickBot="1" x14ac:dyDescent="0.35">
      <c r="A41" s="77" t="s">
        <v>29</v>
      </c>
      <c r="B41" s="78"/>
      <c r="C41" s="78"/>
      <c r="D41" s="79">
        <f>MAX(D8:D37)</f>
        <v>29.1465</v>
      </c>
      <c r="E41" s="78"/>
      <c r="F41" s="79">
        <f>MAX(F8:F37)</f>
        <v>20.684000000000001</v>
      </c>
      <c r="G41" s="78"/>
      <c r="H41" s="79">
        <f>MAX(H8:H37)</f>
        <v>15.5245</v>
      </c>
      <c r="I41" s="78"/>
      <c r="J41" s="79">
        <f>MAX(J8:J37)</f>
        <v>12.4434</v>
      </c>
      <c r="K41" s="78"/>
      <c r="L41" s="79">
        <f>MAX(L8:L37)</f>
        <v>12.774800000000001</v>
      </c>
      <c r="M41" s="78"/>
      <c r="N41" s="79">
        <f>MAX(N8:N37)</f>
        <v>10.3965</v>
      </c>
      <c r="O41" s="78"/>
      <c r="P41" s="79">
        <f>MAX(P8:P37)</f>
        <v>8.2156000000000002</v>
      </c>
      <c r="Q41" s="78"/>
      <c r="R41" s="79">
        <f>MAX(R8:R37)</f>
        <v>7.8887</v>
      </c>
      <c r="S41" s="78"/>
      <c r="T41" s="79">
        <f>MAX(T8:T37)</f>
        <v>11.877700000000001</v>
      </c>
      <c r="U41" s="78"/>
      <c r="V41" s="79">
        <f>MAX(V8:V37)</f>
        <v>10.8325</v>
      </c>
      <c r="W41" s="78"/>
      <c r="X41" s="79">
        <f>MAX(X8:X37)</f>
        <v>9.4855999999999998</v>
      </c>
      <c r="Y41" s="78"/>
      <c r="Z41" s="79">
        <f>MAX(Z8:Z37)</f>
        <v>8.5736000000000008</v>
      </c>
      <c r="AA41" s="80"/>
    </row>
    <row r="42" spans="1:27" x14ac:dyDescent="0.3">
      <c r="A42" s="112" t="s">
        <v>434</v>
      </c>
    </row>
    <row r="43" spans="1:27" x14ac:dyDescent="0.3">
      <c r="A43" s="14" t="s">
        <v>340</v>
      </c>
    </row>
  </sheetData>
  <sheetProtection algorithmName="SHA-512" hashValue="UClA7dxFFh97qfg3pLiEZR3ObEaAi6DMs+l+rdTrqpC82UnUHo7XBrLoKAqdRM3/WKyrwn0jJx+YNxnGaNIXvg==" saltValue="BBQBcb7vjNNfuZy+pR7Cn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074CB4DA-94D6-4ED5-9DA5-297D8D7DF77A}"/>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dimension ref="A1:AA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1242</v>
      </c>
      <c r="B8" s="64">
        <f>VLOOKUP($A8,'Return Data'!$B$7:$R$1700,3,0)</f>
        <v>44015</v>
      </c>
      <c r="C8" s="65">
        <f>VLOOKUP($A8,'Return Data'!$B$7:$R$1700,4,0)</f>
        <v>278.06470000000002</v>
      </c>
      <c r="D8" s="65">
        <f>VLOOKUP($A8,'Return Data'!$B$7:$R$1700,5,0)</f>
        <v>26.429500000000001</v>
      </c>
      <c r="E8" s="66">
        <f>RANK(D8,D$8:D$27,0)</f>
        <v>3</v>
      </c>
      <c r="F8" s="65">
        <f>VLOOKUP($A8,'Return Data'!$B$7:$R$1700,6,0)</f>
        <v>17.009399999999999</v>
      </c>
      <c r="G8" s="66">
        <f>RANK(F8,F$8:F$27,0)</f>
        <v>3</v>
      </c>
      <c r="H8" s="65">
        <f>VLOOKUP($A8,'Return Data'!$B$7:$R$1700,7,0)</f>
        <v>6.9756999999999998</v>
      </c>
      <c r="I8" s="66">
        <f>RANK(H8,H$8:H$27,0)</f>
        <v>10</v>
      </c>
      <c r="J8" s="65">
        <f>VLOOKUP($A8,'Return Data'!$B$7:$R$1700,8,0)</f>
        <v>6.9568000000000003</v>
      </c>
      <c r="K8" s="66">
        <f>RANK(J8,J$8:J$27,0)</f>
        <v>3</v>
      </c>
      <c r="L8" s="65">
        <f>VLOOKUP($A8,'Return Data'!$B$7:$R$1700,9,0)</f>
        <v>8.8024000000000004</v>
      </c>
      <c r="M8" s="66">
        <f>RANK(L8,L$8:L$27,0)</f>
        <v>2</v>
      </c>
      <c r="N8" s="65">
        <f>VLOOKUP($A8,'Return Data'!$B$7:$R$1700,10,0)</f>
        <v>10.194100000000001</v>
      </c>
      <c r="O8" s="66">
        <f>RANK(N8,N$8:N$27,0)</f>
        <v>3</v>
      </c>
      <c r="P8" s="65">
        <f>VLOOKUP($A8,'Return Data'!$B$7:$R$1700,11,0)</f>
        <v>8.6158000000000001</v>
      </c>
      <c r="Q8" s="66">
        <f>RANK(P8,P$8:P$27,0)</f>
        <v>2</v>
      </c>
      <c r="R8" s="65">
        <f>VLOOKUP($A8,'Return Data'!$B$7:$R$1700,12,0)</f>
        <v>7.9328000000000003</v>
      </c>
      <c r="S8" s="66">
        <f>RANK(R8,R$8:R$27,0)</f>
        <v>2</v>
      </c>
      <c r="T8" s="65">
        <f>VLOOKUP($A8,'Return Data'!$B$7:$R$1700,13,0)</f>
        <v>8.2536000000000005</v>
      </c>
      <c r="U8" s="66">
        <f>RANK(T8,T$8:T$27,0)</f>
        <v>3</v>
      </c>
      <c r="V8" s="65">
        <f>VLOOKUP($A8,'Return Data'!$B$7:$R$1700,17,0)</f>
        <v>8.4196000000000009</v>
      </c>
      <c r="W8" s="66">
        <f>RANK(V8,V$8:V$27,0)</f>
        <v>1</v>
      </c>
      <c r="X8" s="65">
        <f>VLOOKUP($A8,'Return Data'!$B$7:$R$1700,14,0)</f>
        <v>8.0108999999999995</v>
      </c>
      <c r="Y8" s="66">
        <f>RANK(X8,X$8:X$27,0)</f>
        <v>2</v>
      </c>
      <c r="Z8" s="65">
        <f>VLOOKUP($A8,'Return Data'!$B$7:$R$1700,16,0)</f>
        <v>8.3199000000000005</v>
      </c>
      <c r="AA8" s="67">
        <f>RANK(Z8,Z$8:Z$27,0)</f>
        <v>6</v>
      </c>
    </row>
    <row r="9" spans="1:27" x14ac:dyDescent="0.3">
      <c r="A9" s="63" t="s">
        <v>1243</v>
      </c>
      <c r="B9" s="64">
        <f>VLOOKUP($A9,'Return Data'!$B$7:$R$1700,3,0)</f>
        <v>44015</v>
      </c>
      <c r="C9" s="65">
        <f>VLOOKUP($A9,'Return Data'!$B$7:$R$1700,4,0)</f>
        <v>1073.1185</v>
      </c>
      <c r="D9" s="65">
        <f>VLOOKUP($A9,'Return Data'!$B$7:$R$1700,5,0)</f>
        <v>17.245899999999999</v>
      </c>
      <c r="E9" s="66">
        <f t="shared" ref="E9:E27" si="0">RANK(D9,D$8:D$27,0)</f>
        <v>11</v>
      </c>
      <c r="F9" s="65">
        <f>VLOOKUP($A9,'Return Data'!$B$7:$R$1700,6,0)</f>
        <v>13.635199999999999</v>
      </c>
      <c r="G9" s="66">
        <f t="shared" ref="G9:G27" si="1">RANK(F9,F$8:F$27,0)</f>
        <v>10</v>
      </c>
      <c r="H9" s="65">
        <f>VLOOKUP($A9,'Return Data'!$B$7:$R$1700,7,0)</f>
        <v>6.6999000000000004</v>
      </c>
      <c r="I9" s="66">
        <f t="shared" ref="I9:I27" si="2">RANK(H9,H$8:H$27,0)</f>
        <v>13</v>
      </c>
      <c r="J9" s="65">
        <f>VLOOKUP($A9,'Return Data'!$B$7:$R$1700,8,0)</f>
        <v>5.8945999999999996</v>
      </c>
      <c r="K9" s="66">
        <f t="shared" ref="K9:K27" si="3">RANK(J9,J$8:J$27,0)</f>
        <v>11</v>
      </c>
      <c r="L9" s="65">
        <f>VLOOKUP($A9,'Return Data'!$B$7:$R$1700,9,0)</f>
        <v>8.1275999999999993</v>
      </c>
      <c r="M9" s="66">
        <f t="shared" ref="M9:M27" si="4">RANK(L9,L$8:L$27,0)</f>
        <v>8</v>
      </c>
      <c r="N9" s="65">
        <f>VLOOKUP($A9,'Return Data'!$B$7:$R$1700,10,0)</f>
        <v>9.5094999999999992</v>
      </c>
      <c r="O9" s="66">
        <f t="shared" ref="O9:O27" si="5">RANK(N9,N$8:N$27,0)</f>
        <v>7</v>
      </c>
      <c r="P9" s="65">
        <f>VLOOKUP($A9,'Return Data'!$B$7:$R$1700,11,0)</f>
        <v>8.0978999999999992</v>
      </c>
      <c r="Q9" s="66">
        <f t="shared" ref="Q9:Q27" si="6">RANK(P9,P$8:P$27,0)</f>
        <v>6</v>
      </c>
      <c r="R9" s="65">
        <f>VLOOKUP($A9,'Return Data'!$B$7:$R$1700,12,0)</f>
        <v>7.7742000000000004</v>
      </c>
      <c r="S9" s="66">
        <f t="shared" ref="S9:S27" si="7">RANK(R9,R$8:R$27,0)</f>
        <v>3</v>
      </c>
      <c r="T9" s="65"/>
      <c r="U9" s="66"/>
      <c r="V9" s="65"/>
      <c r="W9" s="66"/>
      <c r="X9" s="65"/>
      <c r="Y9" s="66"/>
      <c r="Z9" s="65">
        <f>VLOOKUP($A9,'Return Data'!$B$7:$R$1700,16,0)</f>
        <v>8.0386000000000006</v>
      </c>
      <c r="AA9" s="67">
        <f t="shared" ref="AA9:AA27" si="8">RANK(Z9,Z$8:Z$27,0)</f>
        <v>13</v>
      </c>
    </row>
    <row r="10" spans="1:27" x14ac:dyDescent="0.3">
      <c r="A10" s="63" t="s">
        <v>1245</v>
      </c>
      <c r="B10" s="64">
        <f>VLOOKUP($A10,'Return Data'!$B$7:$R$1700,3,0)</f>
        <v>44015</v>
      </c>
      <c r="C10" s="65">
        <f>VLOOKUP($A10,'Return Data'!$B$7:$R$1700,4,0)</f>
        <v>1066.0719999999999</v>
      </c>
      <c r="D10" s="65">
        <f>VLOOKUP($A10,'Return Data'!$B$7:$R$1700,5,0)</f>
        <v>1.2463</v>
      </c>
      <c r="E10" s="66">
        <f t="shared" si="0"/>
        <v>20</v>
      </c>
      <c r="F10" s="65">
        <f>VLOOKUP($A10,'Return Data'!$B$7:$R$1700,6,0)</f>
        <v>2.2212999999999998</v>
      </c>
      <c r="G10" s="66">
        <f t="shared" si="1"/>
        <v>20</v>
      </c>
      <c r="H10" s="65">
        <f>VLOOKUP($A10,'Return Data'!$B$7:$R$1700,7,0)</f>
        <v>2.8936999999999999</v>
      </c>
      <c r="I10" s="66">
        <f t="shared" si="2"/>
        <v>19</v>
      </c>
      <c r="J10" s="65">
        <f>VLOOKUP($A10,'Return Data'!$B$7:$R$1700,8,0)</f>
        <v>3.3279999999999998</v>
      </c>
      <c r="K10" s="66">
        <f t="shared" si="3"/>
        <v>18</v>
      </c>
      <c r="L10" s="65">
        <f>VLOOKUP($A10,'Return Data'!$B$7:$R$1700,9,0)</f>
        <v>3.4687999999999999</v>
      </c>
      <c r="M10" s="66">
        <f t="shared" si="4"/>
        <v>18</v>
      </c>
      <c r="N10" s="65">
        <f>VLOOKUP($A10,'Return Data'!$B$7:$R$1700,10,0)</f>
        <v>4.782</v>
      </c>
      <c r="O10" s="66">
        <f t="shared" si="5"/>
        <v>17</v>
      </c>
      <c r="P10" s="65">
        <f>VLOOKUP($A10,'Return Data'!$B$7:$R$1700,11,0)</f>
        <v>5.0960000000000001</v>
      </c>
      <c r="Q10" s="66">
        <f t="shared" si="6"/>
        <v>17</v>
      </c>
      <c r="R10" s="65">
        <f>VLOOKUP($A10,'Return Data'!$B$7:$R$1700,12,0)</f>
        <v>5.4927999999999999</v>
      </c>
      <c r="S10" s="66">
        <f t="shared" si="7"/>
        <v>17</v>
      </c>
      <c r="T10" s="65">
        <f>VLOOKUP($A10,'Return Data'!$B$7:$R$1700,13,0)</f>
        <v>6.2706</v>
      </c>
      <c r="U10" s="66">
        <f t="shared" ref="U10:U27" si="9">RANK(T10,T$8:T$27,0)</f>
        <v>16</v>
      </c>
      <c r="V10" s="65"/>
      <c r="W10" s="66"/>
      <c r="X10" s="65"/>
      <c r="Y10" s="66"/>
      <c r="Z10" s="65">
        <f>VLOOKUP($A10,'Return Data'!$B$7:$R$1700,16,0)</f>
        <v>6.3383000000000003</v>
      </c>
      <c r="AA10" s="67">
        <f t="shared" si="8"/>
        <v>20</v>
      </c>
    </row>
    <row r="11" spans="1:27" x14ac:dyDescent="0.3">
      <c r="A11" s="63" t="s">
        <v>1247</v>
      </c>
      <c r="B11" s="64">
        <f>VLOOKUP($A11,'Return Data'!$B$7:$R$1700,3,0)</f>
        <v>44015</v>
      </c>
      <c r="C11" s="65">
        <f>VLOOKUP($A11,'Return Data'!$B$7:$R$1700,4,0)</f>
        <v>40.935000000000002</v>
      </c>
      <c r="D11" s="65">
        <f>VLOOKUP($A11,'Return Data'!$B$7:$R$1700,5,0)</f>
        <v>29.895</v>
      </c>
      <c r="E11" s="66">
        <f t="shared" si="0"/>
        <v>1</v>
      </c>
      <c r="F11" s="65">
        <f>VLOOKUP($A11,'Return Data'!$B$7:$R$1700,6,0)</f>
        <v>18.157399999999999</v>
      </c>
      <c r="G11" s="66">
        <f t="shared" si="1"/>
        <v>2</v>
      </c>
      <c r="H11" s="65">
        <f>VLOOKUP($A11,'Return Data'!$B$7:$R$1700,7,0)</f>
        <v>7.5134999999999996</v>
      </c>
      <c r="I11" s="66">
        <f t="shared" si="2"/>
        <v>5</v>
      </c>
      <c r="J11" s="65">
        <f>VLOOKUP($A11,'Return Data'!$B$7:$R$1700,8,0)</f>
        <v>5.6167999999999996</v>
      </c>
      <c r="K11" s="66">
        <f t="shared" si="3"/>
        <v>13</v>
      </c>
      <c r="L11" s="65">
        <f>VLOOKUP($A11,'Return Data'!$B$7:$R$1700,9,0)</f>
        <v>8.4518000000000004</v>
      </c>
      <c r="M11" s="66">
        <f t="shared" si="4"/>
        <v>6</v>
      </c>
      <c r="N11" s="65">
        <f>VLOOKUP($A11,'Return Data'!$B$7:$R$1700,10,0)</f>
        <v>10.497299999999999</v>
      </c>
      <c r="O11" s="66">
        <f t="shared" si="5"/>
        <v>2</v>
      </c>
      <c r="P11" s="65">
        <f>VLOOKUP($A11,'Return Data'!$B$7:$R$1700,11,0)</f>
        <v>7.6901000000000002</v>
      </c>
      <c r="Q11" s="66">
        <f t="shared" si="6"/>
        <v>9</v>
      </c>
      <c r="R11" s="65">
        <f>VLOOKUP($A11,'Return Data'!$B$7:$R$1700,12,0)</f>
        <v>7.2786999999999997</v>
      </c>
      <c r="S11" s="66">
        <f t="shared" si="7"/>
        <v>12</v>
      </c>
      <c r="T11" s="65">
        <f>VLOOKUP($A11,'Return Data'!$B$7:$R$1700,13,0)</f>
        <v>7.8239999999999998</v>
      </c>
      <c r="U11" s="66">
        <f t="shared" si="9"/>
        <v>8</v>
      </c>
      <c r="V11" s="65">
        <f>VLOOKUP($A11,'Return Data'!$B$7:$R$1700,17,0)</f>
        <v>8.0620999999999992</v>
      </c>
      <c r="W11" s="66">
        <f t="shared" ref="W11:W27" si="10">RANK(V11,V$8:V$27,0)</f>
        <v>9</v>
      </c>
      <c r="X11" s="65">
        <f>VLOOKUP($A11,'Return Data'!$B$7:$R$1700,14,0)</f>
        <v>7.5366</v>
      </c>
      <c r="Y11" s="66">
        <f t="shared" ref="Y11:Y27" si="11">RANK(X11,X$8:X$27,0)</f>
        <v>11</v>
      </c>
      <c r="Z11" s="65">
        <f>VLOOKUP($A11,'Return Data'!$B$7:$R$1700,16,0)</f>
        <v>7.8730000000000002</v>
      </c>
      <c r="AA11" s="67">
        <f t="shared" si="8"/>
        <v>14</v>
      </c>
    </row>
    <row r="12" spans="1:27" x14ac:dyDescent="0.3">
      <c r="A12" s="63" t="s">
        <v>1250</v>
      </c>
      <c r="B12" s="64">
        <f>VLOOKUP($A12,'Return Data'!$B$7:$R$1700,3,0)</f>
        <v>44015</v>
      </c>
      <c r="C12" s="65">
        <f>VLOOKUP($A12,'Return Data'!$B$7:$R$1700,4,0)</f>
        <v>38.82</v>
      </c>
      <c r="D12" s="65">
        <f>VLOOKUP($A12,'Return Data'!$B$7:$R$1700,5,0)</f>
        <v>22.109000000000002</v>
      </c>
      <c r="E12" s="66">
        <f t="shared" si="0"/>
        <v>4</v>
      </c>
      <c r="F12" s="65">
        <f>VLOOKUP($A12,'Return Data'!$B$7:$R$1700,6,0)</f>
        <v>14.999599999999999</v>
      </c>
      <c r="G12" s="66">
        <f t="shared" si="1"/>
        <v>5</v>
      </c>
      <c r="H12" s="65">
        <f>VLOOKUP($A12,'Return Data'!$B$7:$R$1700,7,0)</f>
        <v>7.4519000000000002</v>
      </c>
      <c r="I12" s="66">
        <f t="shared" si="2"/>
        <v>6</v>
      </c>
      <c r="J12" s="65">
        <f>VLOOKUP($A12,'Return Data'!$B$7:$R$1700,8,0)</f>
        <v>6.8548</v>
      </c>
      <c r="K12" s="66">
        <f t="shared" si="3"/>
        <v>6</v>
      </c>
      <c r="L12" s="65">
        <f>VLOOKUP($A12,'Return Data'!$B$7:$R$1700,9,0)</f>
        <v>8.0607000000000006</v>
      </c>
      <c r="M12" s="66">
        <f t="shared" si="4"/>
        <v>10</v>
      </c>
      <c r="N12" s="65">
        <f>VLOOKUP($A12,'Return Data'!$B$7:$R$1700,10,0)</f>
        <v>9.2222000000000008</v>
      </c>
      <c r="O12" s="66">
        <f t="shared" si="5"/>
        <v>9</v>
      </c>
      <c r="P12" s="65">
        <f>VLOOKUP($A12,'Return Data'!$B$7:$R$1700,11,0)</f>
        <v>7.9997999999999996</v>
      </c>
      <c r="Q12" s="66">
        <f t="shared" si="6"/>
        <v>7</v>
      </c>
      <c r="R12" s="65">
        <f>VLOOKUP($A12,'Return Data'!$B$7:$R$1700,12,0)</f>
        <v>7.6406000000000001</v>
      </c>
      <c r="S12" s="66">
        <f t="shared" si="7"/>
        <v>4</v>
      </c>
      <c r="T12" s="65">
        <f>VLOOKUP($A12,'Return Data'!$B$7:$R$1700,13,0)</f>
        <v>8.2119</v>
      </c>
      <c r="U12" s="66">
        <f t="shared" si="9"/>
        <v>4</v>
      </c>
      <c r="V12" s="65">
        <f>VLOOKUP($A12,'Return Data'!$B$7:$R$1700,17,0)</f>
        <v>8.4063999999999997</v>
      </c>
      <c r="W12" s="66">
        <f t="shared" si="10"/>
        <v>2</v>
      </c>
      <c r="X12" s="65">
        <f>VLOOKUP($A12,'Return Data'!$B$7:$R$1700,14,0)</f>
        <v>7.9474999999999998</v>
      </c>
      <c r="Y12" s="66">
        <f t="shared" si="11"/>
        <v>3</v>
      </c>
      <c r="Z12" s="65">
        <f>VLOOKUP($A12,'Return Data'!$B$7:$R$1700,16,0)</f>
        <v>8.5535999999999994</v>
      </c>
      <c r="AA12" s="67">
        <f t="shared" si="8"/>
        <v>4</v>
      </c>
    </row>
    <row r="13" spans="1:27" x14ac:dyDescent="0.3">
      <c r="A13" s="63" t="s">
        <v>1252</v>
      </c>
      <c r="B13" s="64">
        <f>VLOOKUP($A13,'Return Data'!$B$7:$R$1700,3,0)</f>
        <v>44015</v>
      </c>
      <c r="C13" s="65">
        <f>VLOOKUP($A13,'Return Data'!$B$7:$R$1700,4,0)</f>
        <v>4336.8755000000001</v>
      </c>
      <c r="D13" s="65">
        <f>VLOOKUP($A13,'Return Data'!$B$7:$R$1700,5,0)</f>
        <v>27.749099999999999</v>
      </c>
      <c r="E13" s="66">
        <f t="shared" si="0"/>
        <v>2</v>
      </c>
      <c r="F13" s="65">
        <f>VLOOKUP($A13,'Return Data'!$B$7:$R$1700,6,0)</f>
        <v>18.7608</v>
      </c>
      <c r="G13" s="66">
        <f t="shared" si="1"/>
        <v>1</v>
      </c>
      <c r="H13" s="65">
        <f>VLOOKUP($A13,'Return Data'!$B$7:$R$1700,7,0)</f>
        <v>8.3588000000000005</v>
      </c>
      <c r="I13" s="66">
        <f t="shared" si="2"/>
        <v>1</v>
      </c>
      <c r="J13" s="65">
        <f>VLOOKUP($A13,'Return Data'!$B$7:$R$1700,8,0)</f>
        <v>6.3483999999999998</v>
      </c>
      <c r="K13" s="66">
        <f t="shared" si="3"/>
        <v>10</v>
      </c>
      <c r="L13" s="65">
        <f>VLOOKUP($A13,'Return Data'!$B$7:$R$1700,9,0)</f>
        <v>9.359</v>
      </c>
      <c r="M13" s="66">
        <f t="shared" si="4"/>
        <v>1</v>
      </c>
      <c r="N13" s="65">
        <f>VLOOKUP($A13,'Return Data'!$B$7:$R$1700,10,0)</f>
        <v>10.7982</v>
      </c>
      <c r="O13" s="66">
        <f t="shared" si="5"/>
        <v>1</v>
      </c>
      <c r="P13" s="65">
        <f>VLOOKUP($A13,'Return Data'!$B$7:$R$1700,11,0)</f>
        <v>8.7346000000000004</v>
      </c>
      <c r="Q13" s="66">
        <f t="shared" si="6"/>
        <v>1</v>
      </c>
      <c r="R13" s="65">
        <f>VLOOKUP($A13,'Return Data'!$B$7:$R$1700,12,0)</f>
        <v>8.0465999999999998</v>
      </c>
      <c r="S13" s="66">
        <f t="shared" si="7"/>
        <v>1</v>
      </c>
      <c r="T13" s="65">
        <f>VLOOKUP($A13,'Return Data'!$B$7:$R$1700,13,0)</f>
        <v>8.4177</v>
      </c>
      <c r="U13" s="66">
        <f t="shared" si="9"/>
        <v>2</v>
      </c>
      <c r="V13" s="65">
        <f>VLOOKUP($A13,'Return Data'!$B$7:$R$1700,17,0)</f>
        <v>8.3858999999999995</v>
      </c>
      <c r="W13" s="66">
        <f t="shared" si="10"/>
        <v>3</v>
      </c>
      <c r="X13" s="65">
        <f>VLOOKUP($A13,'Return Data'!$B$7:$R$1700,14,0)</f>
        <v>7.8834</v>
      </c>
      <c r="Y13" s="66">
        <f t="shared" si="11"/>
        <v>4</v>
      </c>
      <c r="Z13" s="65">
        <f>VLOOKUP($A13,'Return Data'!$B$7:$R$1700,16,0)</f>
        <v>8.2026000000000003</v>
      </c>
      <c r="AA13" s="67">
        <f t="shared" si="8"/>
        <v>7</v>
      </c>
    </row>
    <row r="14" spans="1:27" x14ac:dyDescent="0.3">
      <c r="A14" s="63" t="s">
        <v>1254</v>
      </c>
      <c r="B14" s="64">
        <f>VLOOKUP($A14,'Return Data'!$B$7:$R$1700,3,0)</f>
        <v>44015</v>
      </c>
      <c r="C14" s="65">
        <f>VLOOKUP($A14,'Return Data'!$B$7:$R$1700,4,0)</f>
        <v>286.41759999999999</v>
      </c>
      <c r="D14" s="65">
        <f>VLOOKUP($A14,'Return Data'!$B$7:$R$1700,5,0)</f>
        <v>19.4954</v>
      </c>
      <c r="E14" s="66">
        <f t="shared" si="0"/>
        <v>7</v>
      </c>
      <c r="F14" s="65">
        <f>VLOOKUP($A14,'Return Data'!$B$7:$R$1700,6,0)</f>
        <v>15.5543</v>
      </c>
      <c r="G14" s="66">
        <f t="shared" si="1"/>
        <v>4</v>
      </c>
      <c r="H14" s="65">
        <f>VLOOKUP($A14,'Return Data'!$B$7:$R$1700,7,0)</f>
        <v>7.9149000000000003</v>
      </c>
      <c r="I14" s="66">
        <f t="shared" si="2"/>
        <v>2</v>
      </c>
      <c r="J14" s="65">
        <f>VLOOKUP($A14,'Return Data'!$B$7:$R$1700,8,0)</f>
        <v>7.1725000000000003</v>
      </c>
      <c r="K14" s="66">
        <f t="shared" si="3"/>
        <v>2</v>
      </c>
      <c r="L14" s="65">
        <f>VLOOKUP($A14,'Return Data'!$B$7:$R$1700,9,0)</f>
        <v>8.6783000000000001</v>
      </c>
      <c r="M14" s="66">
        <f t="shared" si="4"/>
        <v>3</v>
      </c>
      <c r="N14" s="65">
        <f>VLOOKUP($A14,'Return Data'!$B$7:$R$1700,10,0)</f>
        <v>9.9268999999999998</v>
      </c>
      <c r="O14" s="66">
        <f t="shared" si="5"/>
        <v>5</v>
      </c>
      <c r="P14" s="65">
        <f>VLOOKUP($A14,'Return Data'!$B$7:$R$1700,11,0)</f>
        <v>8.1135000000000002</v>
      </c>
      <c r="Q14" s="66">
        <f t="shared" si="6"/>
        <v>4</v>
      </c>
      <c r="R14" s="65">
        <f>VLOOKUP($A14,'Return Data'!$B$7:$R$1700,12,0)</f>
        <v>7.6302000000000003</v>
      </c>
      <c r="S14" s="66">
        <f t="shared" si="7"/>
        <v>6</v>
      </c>
      <c r="T14" s="65">
        <f>VLOOKUP($A14,'Return Data'!$B$7:$R$1700,13,0)</f>
        <v>7.9306999999999999</v>
      </c>
      <c r="U14" s="66">
        <f t="shared" si="9"/>
        <v>6</v>
      </c>
      <c r="V14" s="65">
        <f>VLOOKUP($A14,'Return Data'!$B$7:$R$1700,17,0)</f>
        <v>8.1072000000000006</v>
      </c>
      <c r="W14" s="66">
        <f t="shared" si="10"/>
        <v>7</v>
      </c>
      <c r="X14" s="65">
        <f>VLOOKUP($A14,'Return Data'!$B$7:$R$1700,14,0)</f>
        <v>7.7587999999999999</v>
      </c>
      <c r="Y14" s="66">
        <f t="shared" si="11"/>
        <v>7</v>
      </c>
      <c r="Z14" s="65">
        <f>VLOOKUP($A14,'Return Data'!$B$7:$R$1700,16,0)</f>
        <v>8.1624999999999996</v>
      </c>
      <c r="AA14" s="67">
        <f t="shared" si="8"/>
        <v>10</v>
      </c>
    </row>
    <row r="15" spans="1:27" x14ac:dyDescent="0.3">
      <c r="A15" s="63" t="s">
        <v>1255</v>
      </c>
      <c r="B15" s="64">
        <f>VLOOKUP($A15,'Return Data'!$B$7:$R$1700,3,0)</f>
        <v>44015</v>
      </c>
      <c r="C15" s="65">
        <f>VLOOKUP($A15,'Return Data'!$B$7:$R$1700,4,0)</f>
        <v>32.736499999999999</v>
      </c>
      <c r="D15" s="65">
        <f>VLOOKUP($A15,'Return Data'!$B$7:$R$1700,5,0)</f>
        <v>18.741</v>
      </c>
      <c r="E15" s="66">
        <f t="shared" si="0"/>
        <v>9</v>
      </c>
      <c r="F15" s="65">
        <f>VLOOKUP($A15,'Return Data'!$B$7:$R$1700,6,0)</f>
        <v>14.6236</v>
      </c>
      <c r="G15" s="66">
        <f t="shared" si="1"/>
        <v>7</v>
      </c>
      <c r="H15" s="65">
        <f>VLOOKUP($A15,'Return Data'!$B$7:$R$1700,7,0)</f>
        <v>6.5865999999999998</v>
      </c>
      <c r="I15" s="66">
        <f t="shared" si="2"/>
        <v>14</v>
      </c>
      <c r="J15" s="65">
        <f>VLOOKUP($A15,'Return Data'!$B$7:$R$1700,8,0)</f>
        <v>5.0190000000000001</v>
      </c>
      <c r="K15" s="66">
        <f t="shared" si="3"/>
        <v>14</v>
      </c>
      <c r="L15" s="65">
        <f>VLOOKUP($A15,'Return Data'!$B$7:$R$1700,9,0)</f>
        <v>7.2755999999999998</v>
      </c>
      <c r="M15" s="66">
        <f t="shared" si="4"/>
        <v>12</v>
      </c>
      <c r="N15" s="65">
        <f>VLOOKUP($A15,'Return Data'!$B$7:$R$1700,10,0)</f>
        <v>9.4072999999999993</v>
      </c>
      <c r="O15" s="66">
        <f t="shared" si="5"/>
        <v>8</v>
      </c>
      <c r="P15" s="65">
        <f>VLOOKUP($A15,'Return Data'!$B$7:$R$1700,11,0)</f>
        <v>7.6707999999999998</v>
      </c>
      <c r="Q15" s="66">
        <f t="shared" si="6"/>
        <v>11</v>
      </c>
      <c r="R15" s="65">
        <f>VLOOKUP($A15,'Return Data'!$B$7:$R$1700,12,0)</f>
        <v>7.3300999999999998</v>
      </c>
      <c r="S15" s="66">
        <f t="shared" si="7"/>
        <v>10</v>
      </c>
      <c r="T15" s="65">
        <f>VLOOKUP($A15,'Return Data'!$B$7:$R$1700,13,0)</f>
        <v>7.3710000000000004</v>
      </c>
      <c r="U15" s="66">
        <f t="shared" si="9"/>
        <v>13</v>
      </c>
      <c r="V15" s="65">
        <f>VLOOKUP($A15,'Return Data'!$B$7:$R$1700,17,0)</f>
        <v>7.5907999999999998</v>
      </c>
      <c r="W15" s="66">
        <f t="shared" si="10"/>
        <v>12</v>
      </c>
      <c r="X15" s="65">
        <f>VLOOKUP($A15,'Return Data'!$B$7:$R$1700,14,0)</f>
        <v>7.0819000000000001</v>
      </c>
      <c r="Y15" s="66">
        <f t="shared" si="11"/>
        <v>12</v>
      </c>
      <c r="Z15" s="65">
        <f>VLOOKUP($A15,'Return Data'!$B$7:$R$1700,16,0)</f>
        <v>8.1452000000000009</v>
      </c>
      <c r="AA15" s="67">
        <f t="shared" si="8"/>
        <v>11</v>
      </c>
    </row>
    <row r="16" spans="1:27" x14ac:dyDescent="0.3">
      <c r="A16" s="63" t="s">
        <v>1257</v>
      </c>
      <c r="B16" s="64">
        <f>VLOOKUP($A16,'Return Data'!$B$7:$R$1700,3,0)</f>
        <v>44015</v>
      </c>
      <c r="C16" s="65">
        <f>VLOOKUP($A16,'Return Data'!$B$7:$R$1700,4,0)</f>
        <v>1126.3219999999999</v>
      </c>
      <c r="D16" s="65">
        <f>VLOOKUP($A16,'Return Data'!$B$7:$R$1700,5,0)</f>
        <v>3.3771</v>
      </c>
      <c r="E16" s="66">
        <f t="shared" si="0"/>
        <v>17</v>
      </c>
      <c r="F16" s="65">
        <f>VLOOKUP($A16,'Return Data'!$B$7:$R$1700,6,0)</f>
        <v>2.6936</v>
      </c>
      <c r="G16" s="66">
        <f t="shared" si="1"/>
        <v>18</v>
      </c>
      <c r="H16" s="65">
        <f>VLOOKUP($A16,'Return Data'!$B$7:$R$1700,7,0)</f>
        <v>2.5891999999999999</v>
      </c>
      <c r="I16" s="66">
        <f t="shared" si="2"/>
        <v>20</v>
      </c>
      <c r="J16" s="65">
        <f>VLOOKUP($A16,'Return Data'!$B$7:$R$1700,8,0)</f>
        <v>2.5188000000000001</v>
      </c>
      <c r="K16" s="66">
        <f t="shared" si="3"/>
        <v>20</v>
      </c>
      <c r="L16" s="65">
        <f>VLOOKUP($A16,'Return Data'!$B$7:$R$1700,9,0)</f>
        <v>2.5423</v>
      </c>
      <c r="M16" s="66">
        <f t="shared" si="4"/>
        <v>20</v>
      </c>
      <c r="N16" s="65">
        <f>VLOOKUP($A16,'Return Data'!$B$7:$R$1700,10,0)</f>
        <v>3.4169999999999998</v>
      </c>
      <c r="O16" s="66">
        <f t="shared" si="5"/>
        <v>20</v>
      </c>
      <c r="P16" s="65">
        <f>VLOOKUP($A16,'Return Data'!$B$7:$R$1700,11,0)</f>
        <v>4.4640000000000004</v>
      </c>
      <c r="Q16" s="66">
        <f t="shared" si="6"/>
        <v>18</v>
      </c>
      <c r="R16" s="65">
        <f>VLOOKUP($A16,'Return Data'!$B$7:$R$1700,12,0)</f>
        <v>5.2106000000000003</v>
      </c>
      <c r="S16" s="66">
        <f t="shared" si="7"/>
        <v>18</v>
      </c>
      <c r="T16" s="65">
        <f>VLOOKUP($A16,'Return Data'!$B$7:$R$1700,13,0)</f>
        <v>5.8776000000000002</v>
      </c>
      <c r="U16" s="66">
        <f t="shared" si="9"/>
        <v>17</v>
      </c>
      <c r="V16" s="65"/>
      <c r="W16" s="66"/>
      <c r="X16" s="65"/>
      <c r="Y16" s="66"/>
      <c r="Z16" s="65">
        <f>VLOOKUP($A16,'Return Data'!$B$7:$R$1700,16,0)</f>
        <v>6.8638000000000003</v>
      </c>
      <c r="AA16" s="67">
        <f t="shared" si="8"/>
        <v>19</v>
      </c>
    </row>
    <row r="17" spans="1:27" x14ac:dyDescent="0.3">
      <c r="A17" s="63" t="s">
        <v>1260</v>
      </c>
      <c r="B17" s="64">
        <f>VLOOKUP($A17,'Return Data'!$B$7:$R$1700,3,0)</f>
        <v>44015</v>
      </c>
      <c r="C17" s="65">
        <f>VLOOKUP($A17,'Return Data'!$B$7:$R$1700,4,0)</f>
        <v>2375.4744000000001</v>
      </c>
      <c r="D17" s="65">
        <f>VLOOKUP($A17,'Return Data'!$B$7:$R$1700,5,0)</f>
        <v>19.084499999999998</v>
      </c>
      <c r="E17" s="66">
        <f t="shared" si="0"/>
        <v>8</v>
      </c>
      <c r="F17" s="65">
        <f>VLOOKUP($A17,'Return Data'!$B$7:$R$1700,6,0)</f>
        <v>14.436500000000001</v>
      </c>
      <c r="G17" s="66">
        <f t="shared" si="1"/>
        <v>8</v>
      </c>
      <c r="H17" s="65">
        <f>VLOOKUP($A17,'Return Data'!$B$7:$R$1700,7,0)</f>
        <v>7.5232000000000001</v>
      </c>
      <c r="I17" s="66">
        <f t="shared" si="2"/>
        <v>4</v>
      </c>
      <c r="J17" s="65">
        <f>VLOOKUP($A17,'Return Data'!$B$7:$R$1700,8,0)</f>
        <v>5.7065999999999999</v>
      </c>
      <c r="K17" s="66">
        <f t="shared" si="3"/>
        <v>12</v>
      </c>
      <c r="L17" s="65">
        <f>VLOOKUP($A17,'Return Data'!$B$7:$R$1700,9,0)</f>
        <v>8.1024999999999991</v>
      </c>
      <c r="M17" s="66">
        <f t="shared" si="4"/>
        <v>9</v>
      </c>
      <c r="N17" s="65">
        <f>VLOOKUP($A17,'Return Data'!$B$7:$R$1700,10,0)</f>
        <v>10.1883</v>
      </c>
      <c r="O17" s="66">
        <f t="shared" si="5"/>
        <v>4</v>
      </c>
      <c r="P17" s="65">
        <f>VLOOKUP($A17,'Return Data'!$B$7:$R$1700,11,0)</f>
        <v>8.1069999999999993</v>
      </c>
      <c r="Q17" s="66">
        <f t="shared" si="6"/>
        <v>5</v>
      </c>
      <c r="R17" s="65">
        <f>VLOOKUP($A17,'Return Data'!$B$7:$R$1700,12,0)</f>
        <v>7.5777000000000001</v>
      </c>
      <c r="S17" s="66">
        <f t="shared" si="7"/>
        <v>7</v>
      </c>
      <c r="T17" s="65">
        <f>VLOOKUP($A17,'Return Data'!$B$7:$R$1700,13,0)</f>
        <v>7.3971999999999998</v>
      </c>
      <c r="U17" s="66">
        <f t="shared" si="9"/>
        <v>12</v>
      </c>
      <c r="V17" s="65">
        <f>VLOOKUP($A17,'Return Data'!$B$7:$R$1700,17,0)</f>
        <v>7.6852999999999998</v>
      </c>
      <c r="W17" s="66">
        <f t="shared" si="10"/>
        <v>11</v>
      </c>
      <c r="X17" s="65">
        <f>VLOOKUP($A17,'Return Data'!$B$7:$R$1700,14,0)</f>
        <v>7.5476999999999999</v>
      </c>
      <c r="Y17" s="66">
        <f t="shared" si="11"/>
        <v>10</v>
      </c>
      <c r="Z17" s="65">
        <f>VLOOKUP($A17,'Return Data'!$B$7:$R$1700,16,0)</f>
        <v>8.66</v>
      </c>
      <c r="AA17" s="67">
        <f t="shared" si="8"/>
        <v>1</v>
      </c>
    </row>
    <row r="18" spans="1:27" x14ac:dyDescent="0.3">
      <c r="A18" s="63" t="s">
        <v>1262</v>
      </c>
      <c r="B18" s="64">
        <f>VLOOKUP($A18,'Return Data'!$B$7:$R$1700,3,0)</f>
        <v>44015</v>
      </c>
      <c r="C18" s="65">
        <f>VLOOKUP($A18,'Return Data'!$B$7:$R$1700,4,0)</f>
        <v>28.558800000000002</v>
      </c>
      <c r="D18" s="65">
        <f>VLOOKUP($A18,'Return Data'!$B$7:$R$1700,5,0)</f>
        <v>1.6616</v>
      </c>
      <c r="E18" s="66">
        <f t="shared" si="0"/>
        <v>19</v>
      </c>
      <c r="F18" s="65">
        <f>VLOOKUP($A18,'Return Data'!$B$7:$R$1700,6,0)</f>
        <v>2.6844999999999999</v>
      </c>
      <c r="G18" s="66">
        <f t="shared" si="1"/>
        <v>19</v>
      </c>
      <c r="H18" s="65">
        <f>VLOOKUP($A18,'Return Data'!$B$7:$R$1700,7,0)</f>
        <v>3.0691999999999999</v>
      </c>
      <c r="I18" s="66">
        <f t="shared" si="2"/>
        <v>18</v>
      </c>
      <c r="J18" s="65">
        <f>VLOOKUP($A18,'Return Data'!$B$7:$R$1700,8,0)</f>
        <v>2.9885999999999999</v>
      </c>
      <c r="K18" s="66">
        <f t="shared" si="3"/>
        <v>19</v>
      </c>
      <c r="L18" s="65">
        <f>VLOOKUP($A18,'Return Data'!$B$7:$R$1700,9,0)</f>
        <v>3.1736</v>
      </c>
      <c r="M18" s="66">
        <f t="shared" si="4"/>
        <v>19</v>
      </c>
      <c r="N18" s="65">
        <f>VLOOKUP($A18,'Return Data'!$B$7:$R$1700,10,0)</f>
        <v>3.7338</v>
      </c>
      <c r="O18" s="66">
        <f t="shared" si="5"/>
        <v>19</v>
      </c>
      <c r="P18" s="65">
        <f>VLOOKUP($A18,'Return Data'!$B$7:$R$1700,11,0)</f>
        <v>4.3609999999999998</v>
      </c>
      <c r="Q18" s="66">
        <f t="shared" si="6"/>
        <v>19</v>
      </c>
      <c r="R18" s="65">
        <f>VLOOKUP($A18,'Return Data'!$B$7:$R$1700,12,0)</f>
        <v>4.5353000000000003</v>
      </c>
      <c r="S18" s="66">
        <f t="shared" si="7"/>
        <v>19</v>
      </c>
      <c r="T18" s="65">
        <f>VLOOKUP($A18,'Return Data'!$B$7:$R$1700,13,0)</f>
        <v>4.8082000000000003</v>
      </c>
      <c r="U18" s="66">
        <f t="shared" si="9"/>
        <v>18</v>
      </c>
      <c r="V18" s="65">
        <f>VLOOKUP($A18,'Return Data'!$B$7:$R$1700,17,0)</f>
        <v>6.1593999999999998</v>
      </c>
      <c r="W18" s="66">
        <f t="shared" si="10"/>
        <v>14</v>
      </c>
      <c r="X18" s="65">
        <f>VLOOKUP($A18,'Return Data'!$B$7:$R$1700,14,0)</f>
        <v>6.3398000000000003</v>
      </c>
      <c r="Y18" s="66">
        <f t="shared" si="11"/>
        <v>14</v>
      </c>
      <c r="Z18" s="65">
        <f>VLOOKUP($A18,'Return Data'!$B$7:$R$1700,16,0)</f>
        <v>7.6604999999999999</v>
      </c>
      <c r="AA18" s="67">
        <f t="shared" si="8"/>
        <v>16</v>
      </c>
    </row>
    <row r="19" spans="1:27" x14ac:dyDescent="0.3">
      <c r="A19" s="63" t="s">
        <v>1264</v>
      </c>
      <c r="B19" s="64">
        <f>VLOOKUP($A19,'Return Data'!$B$7:$R$1700,3,0)</f>
        <v>44015</v>
      </c>
      <c r="C19" s="65">
        <f>VLOOKUP($A19,'Return Data'!$B$7:$R$1700,4,0)</f>
        <v>3381.6727999999998</v>
      </c>
      <c r="D19" s="65">
        <f>VLOOKUP($A19,'Return Data'!$B$7:$R$1700,5,0)</f>
        <v>15.412000000000001</v>
      </c>
      <c r="E19" s="66">
        <f t="shared" si="0"/>
        <v>13</v>
      </c>
      <c r="F19" s="65">
        <f>VLOOKUP($A19,'Return Data'!$B$7:$R$1700,6,0)</f>
        <v>12.3066</v>
      </c>
      <c r="G19" s="66">
        <f t="shared" si="1"/>
        <v>13</v>
      </c>
      <c r="H19" s="65">
        <f>VLOOKUP($A19,'Return Data'!$B$7:$R$1700,7,0)</f>
        <v>6.7561999999999998</v>
      </c>
      <c r="I19" s="66">
        <f t="shared" si="2"/>
        <v>11</v>
      </c>
      <c r="J19" s="65">
        <f>VLOOKUP($A19,'Return Data'!$B$7:$R$1700,8,0)</f>
        <v>6.7210000000000001</v>
      </c>
      <c r="K19" s="66">
        <f t="shared" si="3"/>
        <v>7</v>
      </c>
      <c r="L19" s="65">
        <f>VLOOKUP($A19,'Return Data'!$B$7:$R$1700,9,0)</f>
        <v>7.2417999999999996</v>
      </c>
      <c r="M19" s="66">
        <f t="shared" si="4"/>
        <v>13</v>
      </c>
      <c r="N19" s="65">
        <f>VLOOKUP($A19,'Return Data'!$B$7:$R$1700,10,0)</f>
        <v>7.8952999999999998</v>
      </c>
      <c r="O19" s="66">
        <f t="shared" si="5"/>
        <v>14</v>
      </c>
      <c r="P19" s="65">
        <f>VLOOKUP($A19,'Return Data'!$B$7:$R$1700,11,0)</f>
        <v>7.0785</v>
      </c>
      <c r="Q19" s="66">
        <f t="shared" si="6"/>
        <v>14</v>
      </c>
      <c r="R19" s="65">
        <f>VLOOKUP($A19,'Return Data'!$B$7:$R$1700,12,0)</f>
        <v>6.9714</v>
      </c>
      <c r="S19" s="66">
        <f t="shared" si="7"/>
        <v>14</v>
      </c>
      <c r="T19" s="65">
        <f>VLOOKUP($A19,'Return Data'!$B$7:$R$1700,13,0)</f>
        <v>7.4044999999999996</v>
      </c>
      <c r="U19" s="66">
        <f t="shared" si="9"/>
        <v>11</v>
      </c>
      <c r="V19" s="65">
        <f>VLOOKUP($A19,'Return Data'!$B$7:$R$1700,17,0)</f>
        <v>7.8962000000000003</v>
      </c>
      <c r="W19" s="66">
        <f t="shared" si="10"/>
        <v>10</v>
      </c>
      <c r="X19" s="65">
        <f>VLOOKUP($A19,'Return Data'!$B$7:$R$1700,14,0)</f>
        <v>7.5911999999999997</v>
      </c>
      <c r="Y19" s="66">
        <f t="shared" si="11"/>
        <v>9</v>
      </c>
      <c r="Z19" s="65">
        <f>VLOOKUP($A19,'Return Data'!$B$7:$R$1700,16,0)</f>
        <v>8.1191999999999993</v>
      </c>
      <c r="AA19" s="67">
        <f t="shared" si="8"/>
        <v>12</v>
      </c>
    </row>
    <row r="20" spans="1:27" x14ac:dyDescent="0.3">
      <c r="A20" s="63" t="s">
        <v>1265</v>
      </c>
      <c r="B20" s="64">
        <f>VLOOKUP($A20,'Return Data'!$B$7:$R$1700,3,0)</f>
        <v>44015</v>
      </c>
      <c r="C20" s="65">
        <f>VLOOKUP($A20,'Return Data'!$B$7:$R$1700,4,0)</f>
        <v>31.355782210889501</v>
      </c>
      <c r="D20" s="65">
        <f>VLOOKUP($A20,'Return Data'!$B$7:$R$1700,5,0)</f>
        <v>14.4976</v>
      </c>
      <c r="E20" s="66">
        <f t="shared" si="0"/>
        <v>14</v>
      </c>
      <c r="F20" s="65">
        <f>VLOOKUP($A20,'Return Data'!$B$7:$R$1700,6,0)</f>
        <v>11.301299999999999</v>
      </c>
      <c r="G20" s="66">
        <f t="shared" si="1"/>
        <v>15</v>
      </c>
      <c r="H20" s="65">
        <f>VLOOKUP($A20,'Return Data'!$B$7:$R$1700,7,0)</f>
        <v>6.0932000000000004</v>
      </c>
      <c r="I20" s="66">
        <f t="shared" si="2"/>
        <v>15</v>
      </c>
      <c r="J20" s="65">
        <f>VLOOKUP($A20,'Return Data'!$B$7:$R$1700,8,0)</f>
        <v>4.8479000000000001</v>
      </c>
      <c r="K20" s="66">
        <f t="shared" si="3"/>
        <v>15</v>
      </c>
      <c r="L20" s="65">
        <f>VLOOKUP($A20,'Return Data'!$B$7:$R$1700,9,0)</f>
        <v>6.7183000000000002</v>
      </c>
      <c r="M20" s="66">
        <f t="shared" si="4"/>
        <v>15</v>
      </c>
      <c r="N20" s="65">
        <f>VLOOKUP($A20,'Return Data'!$B$7:$R$1700,10,0)</f>
        <v>8.4936000000000007</v>
      </c>
      <c r="O20" s="66">
        <f t="shared" si="5"/>
        <v>13</v>
      </c>
      <c r="P20" s="65">
        <f>VLOOKUP($A20,'Return Data'!$B$7:$R$1700,11,0)</f>
        <v>7.6993999999999998</v>
      </c>
      <c r="Q20" s="66">
        <f t="shared" si="6"/>
        <v>8</v>
      </c>
      <c r="R20" s="65">
        <f>VLOOKUP($A20,'Return Data'!$B$7:$R$1700,12,0)</f>
        <v>7.4279000000000002</v>
      </c>
      <c r="S20" s="66">
        <f t="shared" si="7"/>
        <v>9</v>
      </c>
      <c r="T20" s="65">
        <f>VLOOKUP($A20,'Return Data'!$B$7:$R$1700,13,0)</f>
        <v>9.7540999999999993</v>
      </c>
      <c r="U20" s="66">
        <f t="shared" si="9"/>
        <v>1</v>
      </c>
      <c r="V20" s="65">
        <f>VLOOKUP($A20,'Return Data'!$B$7:$R$1700,17,0)</f>
        <v>8.3635999999999999</v>
      </c>
      <c r="W20" s="66">
        <f t="shared" si="10"/>
        <v>4</v>
      </c>
      <c r="X20" s="65">
        <f>VLOOKUP($A20,'Return Data'!$B$7:$R$1700,14,0)</f>
        <v>8.0978999999999992</v>
      </c>
      <c r="Y20" s="66">
        <f t="shared" si="11"/>
        <v>1</v>
      </c>
      <c r="Z20" s="65">
        <f>VLOOKUP($A20,'Return Data'!$B$7:$R$1700,16,0)</f>
        <v>8.6309000000000005</v>
      </c>
      <c r="AA20" s="67">
        <f t="shared" si="8"/>
        <v>2</v>
      </c>
    </row>
    <row r="21" spans="1:27" x14ac:dyDescent="0.3">
      <c r="A21" s="63" t="s">
        <v>1268</v>
      </c>
      <c r="B21" s="64">
        <f>VLOOKUP($A21,'Return Data'!$B$7:$R$1700,3,0)</f>
        <v>44015</v>
      </c>
      <c r="C21" s="65">
        <f>VLOOKUP($A21,'Return Data'!$B$7:$R$1700,4,0)</f>
        <v>3122.3533000000002</v>
      </c>
      <c r="D21" s="65">
        <f>VLOOKUP($A21,'Return Data'!$B$7:$R$1700,5,0)</f>
        <v>17.739899999999999</v>
      </c>
      <c r="E21" s="66">
        <f t="shared" si="0"/>
        <v>10</v>
      </c>
      <c r="F21" s="65">
        <f>VLOOKUP($A21,'Return Data'!$B$7:$R$1700,6,0)</f>
        <v>12.485099999999999</v>
      </c>
      <c r="G21" s="66">
        <f t="shared" si="1"/>
        <v>12</v>
      </c>
      <c r="H21" s="65">
        <f>VLOOKUP($A21,'Return Data'!$B$7:$R$1700,7,0)</f>
        <v>6.7099000000000002</v>
      </c>
      <c r="I21" s="66">
        <f t="shared" si="2"/>
        <v>12</v>
      </c>
      <c r="J21" s="65">
        <f>VLOOKUP($A21,'Return Data'!$B$7:$R$1700,8,0)</f>
        <v>6.3498999999999999</v>
      </c>
      <c r="K21" s="66">
        <f t="shared" si="3"/>
        <v>9</v>
      </c>
      <c r="L21" s="65">
        <f>VLOOKUP($A21,'Return Data'!$B$7:$R$1700,9,0)</f>
        <v>7.4592999999999998</v>
      </c>
      <c r="M21" s="66">
        <f t="shared" si="4"/>
        <v>11</v>
      </c>
      <c r="N21" s="65">
        <f>VLOOKUP($A21,'Return Data'!$B$7:$R$1700,10,0)</f>
        <v>8.8064999999999998</v>
      </c>
      <c r="O21" s="66">
        <f t="shared" si="5"/>
        <v>12</v>
      </c>
      <c r="P21" s="65">
        <f>VLOOKUP($A21,'Return Data'!$B$7:$R$1700,11,0)</f>
        <v>7.5720000000000001</v>
      </c>
      <c r="Q21" s="66">
        <f t="shared" si="6"/>
        <v>12</v>
      </c>
      <c r="R21" s="65">
        <f>VLOOKUP($A21,'Return Data'!$B$7:$R$1700,12,0)</f>
        <v>7.3170000000000002</v>
      </c>
      <c r="S21" s="66">
        <f t="shared" si="7"/>
        <v>11</v>
      </c>
      <c r="T21" s="65">
        <f>VLOOKUP($A21,'Return Data'!$B$7:$R$1700,13,0)</f>
        <v>7.7282999999999999</v>
      </c>
      <c r="U21" s="66">
        <f t="shared" si="9"/>
        <v>9</v>
      </c>
      <c r="V21" s="65">
        <f>VLOOKUP($A21,'Return Data'!$B$7:$R$1700,17,0)</f>
        <v>8.1419999999999995</v>
      </c>
      <c r="W21" s="66">
        <f t="shared" si="10"/>
        <v>6</v>
      </c>
      <c r="X21" s="65">
        <f>VLOOKUP($A21,'Return Data'!$B$7:$R$1700,14,0)</f>
        <v>7.7916999999999996</v>
      </c>
      <c r="Y21" s="66">
        <f t="shared" si="11"/>
        <v>6</v>
      </c>
      <c r="Z21" s="65">
        <f>VLOOKUP($A21,'Return Data'!$B$7:$R$1700,16,0)</f>
        <v>8.1811000000000007</v>
      </c>
      <c r="AA21" s="67">
        <f t="shared" si="8"/>
        <v>8</v>
      </c>
    </row>
    <row r="22" spans="1:27" x14ac:dyDescent="0.3">
      <c r="A22" s="63" t="s">
        <v>1269</v>
      </c>
      <c r="B22" s="64">
        <f>VLOOKUP($A22,'Return Data'!$B$7:$R$1700,3,0)</f>
        <v>44015</v>
      </c>
      <c r="C22" s="65">
        <f>VLOOKUP($A22,'Return Data'!$B$7:$R$1700,4,0)</f>
        <v>1023.3251</v>
      </c>
      <c r="D22" s="65">
        <f>VLOOKUP($A22,'Return Data'!$B$7:$R$1700,5,0)</f>
        <v>14.3049</v>
      </c>
      <c r="E22" s="66">
        <f t="shared" si="0"/>
        <v>15</v>
      </c>
      <c r="F22" s="65">
        <f>VLOOKUP($A22,'Return Data'!$B$7:$R$1700,6,0)</f>
        <v>12.0678</v>
      </c>
      <c r="G22" s="66">
        <f t="shared" si="1"/>
        <v>14</v>
      </c>
      <c r="H22" s="65">
        <f>VLOOKUP($A22,'Return Data'!$B$7:$R$1700,7,0)</f>
        <v>7.2629000000000001</v>
      </c>
      <c r="I22" s="66">
        <f t="shared" si="2"/>
        <v>8</v>
      </c>
      <c r="J22" s="65">
        <f>VLOOKUP($A22,'Return Data'!$B$7:$R$1700,8,0)</f>
        <v>6.4908999999999999</v>
      </c>
      <c r="K22" s="66">
        <f t="shared" si="3"/>
        <v>8</v>
      </c>
      <c r="L22" s="65">
        <f>VLOOKUP($A22,'Return Data'!$B$7:$R$1700,9,0)</f>
        <v>6.8548999999999998</v>
      </c>
      <c r="M22" s="66">
        <f t="shared" si="4"/>
        <v>14</v>
      </c>
      <c r="N22" s="65">
        <f>VLOOKUP($A22,'Return Data'!$B$7:$R$1700,10,0)</f>
        <v>7.7553999999999998</v>
      </c>
      <c r="O22" s="66">
        <f t="shared" si="5"/>
        <v>15</v>
      </c>
      <c r="P22" s="65"/>
      <c r="Q22" s="66"/>
      <c r="R22" s="65"/>
      <c r="S22" s="66"/>
      <c r="T22" s="65"/>
      <c r="U22" s="66"/>
      <c r="V22" s="65"/>
      <c r="W22" s="66"/>
      <c r="X22" s="65"/>
      <c r="Y22" s="66"/>
      <c r="Z22" s="65">
        <f>VLOOKUP($A22,'Return Data'!$B$7:$R$1700,16,0)</f>
        <v>7.1543000000000001</v>
      </c>
      <c r="AA22" s="67">
        <f t="shared" si="8"/>
        <v>17</v>
      </c>
    </row>
    <row r="23" spans="1:27" x14ac:dyDescent="0.3">
      <c r="A23" s="63" t="s">
        <v>1272</v>
      </c>
      <c r="B23" s="64">
        <f>VLOOKUP($A23,'Return Data'!$B$7:$R$1700,3,0)</f>
        <v>44015</v>
      </c>
      <c r="C23" s="65">
        <f>VLOOKUP($A23,'Return Data'!$B$7:$R$1700,4,0)</f>
        <v>31.794799999999999</v>
      </c>
      <c r="D23" s="65">
        <f>VLOOKUP($A23,'Return Data'!$B$7:$R$1700,5,0)</f>
        <v>3.3294999999999999</v>
      </c>
      <c r="E23" s="66">
        <f t="shared" si="0"/>
        <v>18</v>
      </c>
      <c r="F23" s="65">
        <f>VLOOKUP($A23,'Return Data'!$B$7:$R$1700,6,0)</f>
        <v>3.9426999999999999</v>
      </c>
      <c r="G23" s="66">
        <f t="shared" si="1"/>
        <v>17</v>
      </c>
      <c r="H23" s="65">
        <f>VLOOKUP($A23,'Return Data'!$B$7:$R$1700,7,0)</f>
        <v>4.2016999999999998</v>
      </c>
      <c r="I23" s="66">
        <f t="shared" si="2"/>
        <v>17</v>
      </c>
      <c r="J23" s="65">
        <f>VLOOKUP($A23,'Return Data'!$B$7:$R$1700,8,0)</f>
        <v>4.3943000000000003</v>
      </c>
      <c r="K23" s="66">
        <f t="shared" si="3"/>
        <v>17</v>
      </c>
      <c r="L23" s="65">
        <f>VLOOKUP($A23,'Return Data'!$B$7:$R$1700,9,0)</f>
        <v>4.6016000000000004</v>
      </c>
      <c r="M23" s="66">
        <f t="shared" si="4"/>
        <v>17</v>
      </c>
      <c r="N23" s="65">
        <f>VLOOKUP($A23,'Return Data'!$B$7:$R$1700,10,0)</f>
        <v>4.5883000000000003</v>
      </c>
      <c r="O23" s="66">
        <f t="shared" si="5"/>
        <v>18</v>
      </c>
      <c r="P23" s="65">
        <f>VLOOKUP($A23,'Return Data'!$B$7:$R$1700,11,0)</f>
        <v>5.4208999999999996</v>
      </c>
      <c r="Q23" s="66">
        <f t="shared" si="6"/>
        <v>16</v>
      </c>
      <c r="R23" s="65">
        <f>VLOOKUP($A23,'Return Data'!$B$7:$R$1700,12,0)</f>
        <v>5.9458000000000002</v>
      </c>
      <c r="S23" s="66">
        <f t="shared" si="7"/>
        <v>16</v>
      </c>
      <c r="T23" s="65">
        <f>VLOOKUP($A23,'Return Data'!$B$7:$R$1700,13,0)</f>
        <v>6.4462000000000002</v>
      </c>
      <c r="U23" s="66">
        <f t="shared" si="9"/>
        <v>15</v>
      </c>
      <c r="V23" s="65">
        <f>VLOOKUP($A23,'Return Data'!$B$7:$R$1700,17,0)</f>
        <v>7.2595000000000001</v>
      </c>
      <c r="W23" s="66">
        <f t="shared" si="10"/>
        <v>13</v>
      </c>
      <c r="X23" s="65">
        <f>VLOOKUP($A23,'Return Data'!$B$7:$R$1700,14,0)</f>
        <v>7.0808</v>
      </c>
      <c r="Y23" s="66">
        <f t="shared" si="11"/>
        <v>13</v>
      </c>
      <c r="Z23" s="65">
        <f>VLOOKUP($A23,'Return Data'!$B$7:$R$1700,16,0)</f>
        <v>8.4263999999999992</v>
      </c>
      <c r="AA23" s="67">
        <f t="shared" si="8"/>
        <v>5</v>
      </c>
    </row>
    <row r="24" spans="1:27" x14ac:dyDescent="0.3">
      <c r="A24" s="63" t="s">
        <v>1273</v>
      </c>
      <c r="B24" s="64">
        <f>VLOOKUP($A24,'Return Data'!$B$7:$R$1700,3,0)</f>
        <v>44015</v>
      </c>
      <c r="C24" s="65">
        <f>VLOOKUP($A24,'Return Data'!$B$7:$R$1700,4,0)</f>
        <v>33.122900000000001</v>
      </c>
      <c r="D24" s="65">
        <f>VLOOKUP($A24,'Return Data'!$B$7:$R$1700,5,0)</f>
        <v>16.206</v>
      </c>
      <c r="E24" s="66">
        <f t="shared" si="0"/>
        <v>12</v>
      </c>
      <c r="F24" s="65">
        <f>VLOOKUP($A24,'Return Data'!$B$7:$R$1700,6,0)</f>
        <v>12.9802</v>
      </c>
      <c r="G24" s="66">
        <f t="shared" si="1"/>
        <v>11</v>
      </c>
      <c r="H24" s="65">
        <f>VLOOKUP($A24,'Return Data'!$B$7:$R$1700,7,0)</f>
        <v>7.4093999999999998</v>
      </c>
      <c r="I24" s="66">
        <f t="shared" si="2"/>
        <v>7</v>
      </c>
      <c r="J24" s="65">
        <f>VLOOKUP($A24,'Return Data'!$B$7:$R$1700,8,0)</f>
        <v>7.2458</v>
      </c>
      <c r="K24" s="66">
        <f t="shared" si="3"/>
        <v>1</v>
      </c>
      <c r="L24" s="65">
        <f>VLOOKUP($A24,'Return Data'!$B$7:$R$1700,9,0)</f>
        <v>8.5520999999999994</v>
      </c>
      <c r="M24" s="66">
        <f t="shared" si="4"/>
        <v>4</v>
      </c>
      <c r="N24" s="65">
        <f>VLOOKUP($A24,'Return Data'!$B$7:$R$1700,10,0)</f>
        <v>9.0200999999999993</v>
      </c>
      <c r="O24" s="66">
        <f t="shared" si="5"/>
        <v>11</v>
      </c>
      <c r="P24" s="65">
        <f>VLOOKUP($A24,'Return Data'!$B$7:$R$1700,11,0)</f>
        <v>7.6862000000000004</v>
      </c>
      <c r="Q24" s="66">
        <f t="shared" si="6"/>
        <v>10</v>
      </c>
      <c r="R24" s="65">
        <f>VLOOKUP($A24,'Return Data'!$B$7:$R$1700,12,0)</f>
        <v>7.5027999999999997</v>
      </c>
      <c r="S24" s="66">
        <f t="shared" si="7"/>
        <v>8</v>
      </c>
      <c r="T24" s="65">
        <f>VLOOKUP($A24,'Return Data'!$B$7:$R$1700,13,0)</f>
        <v>8.0212000000000003</v>
      </c>
      <c r="U24" s="66">
        <f t="shared" si="9"/>
        <v>5</v>
      </c>
      <c r="V24" s="65">
        <f>VLOOKUP($A24,'Return Data'!$B$7:$R$1700,17,0)</f>
        <v>8.2253000000000007</v>
      </c>
      <c r="W24" s="66">
        <f t="shared" si="10"/>
        <v>5</v>
      </c>
      <c r="X24" s="65">
        <f>VLOOKUP($A24,'Return Data'!$B$7:$R$1700,14,0)</f>
        <v>7.7973999999999997</v>
      </c>
      <c r="Y24" s="66">
        <f t="shared" si="11"/>
        <v>5</v>
      </c>
      <c r="Z24" s="65">
        <f>VLOOKUP($A24,'Return Data'!$B$7:$R$1700,16,0)</f>
        <v>8.5717999999999996</v>
      </c>
      <c r="AA24" s="67">
        <f t="shared" si="8"/>
        <v>3</v>
      </c>
    </row>
    <row r="25" spans="1:27" x14ac:dyDescent="0.3">
      <c r="A25" s="63" t="s">
        <v>1275</v>
      </c>
      <c r="B25" s="64">
        <f>VLOOKUP($A25,'Return Data'!$B$7:$R$1700,3,0)</f>
        <v>44015</v>
      </c>
      <c r="C25" s="65">
        <f>VLOOKUP($A25,'Return Data'!$B$7:$R$1700,4,0)</f>
        <v>11.402699999999999</v>
      </c>
      <c r="D25" s="65">
        <f>VLOOKUP($A25,'Return Data'!$B$7:$R$1700,5,0)</f>
        <v>13.4491</v>
      </c>
      <c r="E25" s="66">
        <f t="shared" si="0"/>
        <v>16</v>
      </c>
      <c r="F25" s="65">
        <f>VLOOKUP($A25,'Return Data'!$B$7:$R$1700,6,0)</f>
        <v>7.9009</v>
      </c>
      <c r="G25" s="66">
        <f t="shared" si="1"/>
        <v>16</v>
      </c>
      <c r="H25" s="65">
        <f>VLOOKUP($A25,'Return Data'!$B$7:$R$1700,7,0)</f>
        <v>4.7142999999999997</v>
      </c>
      <c r="I25" s="66">
        <f t="shared" si="2"/>
        <v>16</v>
      </c>
      <c r="J25" s="65">
        <f>VLOOKUP($A25,'Return Data'!$B$7:$R$1700,8,0)</f>
        <v>4.5579000000000001</v>
      </c>
      <c r="K25" s="66">
        <f t="shared" si="3"/>
        <v>16</v>
      </c>
      <c r="L25" s="65">
        <f>VLOOKUP($A25,'Return Data'!$B$7:$R$1700,9,0)</f>
        <v>5.52</v>
      </c>
      <c r="M25" s="66">
        <f t="shared" si="4"/>
        <v>16</v>
      </c>
      <c r="N25" s="65">
        <f>VLOOKUP($A25,'Return Data'!$B$7:$R$1700,10,0)</f>
        <v>6.8258000000000001</v>
      </c>
      <c r="O25" s="66">
        <f t="shared" si="5"/>
        <v>16</v>
      </c>
      <c r="P25" s="65">
        <f>VLOOKUP($A25,'Return Data'!$B$7:$R$1700,11,0)</f>
        <v>6.5362</v>
      </c>
      <c r="Q25" s="66">
        <f t="shared" si="6"/>
        <v>15</v>
      </c>
      <c r="R25" s="65">
        <f>VLOOKUP($A25,'Return Data'!$B$7:$R$1700,12,0)</f>
        <v>6.5770999999999997</v>
      </c>
      <c r="S25" s="66">
        <f t="shared" si="7"/>
        <v>15</v>
      </c>
      <c r="T25" s="65">
        <f>VLOOKUP($A25,'Return Data'!$B$7:$R$1700,13,0)</f>
        <v>7.1265999999999998</v>
      </c>
      <c r="U25" s="66">
        <f t="shared" si="9"/>
        <v>14</v>
      </c>
      <c r="V25" s="65"/>
      <c r="W25" s="66"/>
      <c r="X25" s="65"/>
      <c r="Y25" s="66"/>
      <c r="Z25" s="65">
        <f>VLOOKUP($A25,'Return Data'!$B$7:$R$1700,16,0)</f>
        <v>7.6985999999999999</v>
      </c>
      <c r="AA25" s="67">
        <f t="shared" si="8"/>
        <v>15</v>
      </c>
    </row>
    <row r="26" spans="1:27" x14ac:dyDescent="0.3">
      <c r="A26" s="63" t="s">
        <v>1277</v>
      </c>
      <c r="B26" s="64">
        <f>VLOOKUP($A26,'Return Data'!$B$7:$R$1700,3,0)</f>
        <v>44015</v>
      </c>
      <c r="C26" s="65">
        <f>VLOOKUP($A26,'Return Data'!$B$7:$R$1700,4,0)</f>
        <v>3550.8247000000001</v>
      </c>
      <c r="D26" s="65">
        <f>VLOOKUP($A26,'Return Data'!$B$7:$R$1700,5,0)</f>
        <v>20.263500000000001</v>
      </c>
      <c r="E26" s="66">
        <f t="shared" si="0"/>
        <v>6</v>
      </c>
      <c r="F26" s="65">
        <f>VLOOKUP($A26,'Return Data'!$B$7:$R$1700,6,0)</f>
        <v>14.2058</v>
      </c>
      <c r="G26" s="66">
        <f t="shared" si="1"/>
        <v>9</v>
      </c>
      <c r="H26" s="65">
        <f>VLOOKUP($A26,'Return Data'!$B$7:$R$1700,7,0)</f>
        <v>7.0963000000000003</v>
      </c>
      <c r="I26" s="66">
        <f t="shared" si="2"/>
        <v>9</v>
      </c>
      <c r="J26" s="65">
        <f>VLOOKUP($A26,'Return Data'!$B$7:$R$1700,8,0)</f>
        <v>6.8841999999999999</v>
      </c>
      <c r="K26" s="66">
        <f t="shared" si="3"/>
        <v>5</v>
      </c>
      <c r="L26" s="65">
        <f>VLOOKUP($A26,'Return Data'!$B$7:$R$1700,9,0)</f>
        <v>8.4696999999999996</v>
      </c>
      <c r="M26" s="66">
        <f t="shared" si="4"/>
        <v>5</v>
      </c>
      <c r="N26" s="65">
        <f>VLOOKUP($A26,'Return Data'!$B$7:$R$1700,10,0)</f>
        <v>9.5122999999999998</v>
      </c>
      <c r="O26" s="66">
        <f t="shared" si="5"/>
        <v>6</v>
      </c>
      <c r="P26" s="65">
        <f>VLOOKUP($A26,'Return Data'!$B$7:$R$1700,11,0)</f>
        <v>8.2097999999999995</v>
      </c>
      <c r="Q26" s="66">
        <f t="shared" si="6"/>
        <v>3</v>
      </c>
      <c r="R26" s="65">
        <f>VLOOKUP($A26,'Return Data'!$B$7:$R$1700,12,0)</f>
        <v>7.6357999999999997</v>
      </c>
      <c r="S26" s="66">
        <f t="shared" si="7"/>
        <v>5</v>
      </c>
      <c r="T26" s="65">
        <f>VLOOKUP($A26,'Return Data'!$B$7:$R$1700,13,0)</f>
        <v>7.8989000000000003</v>
      </c>
      <c r="U26" s="66">
        <f t="shared" si="9"/>
        <v>7</v>
      </c>
      <c r="V26" s="65">
        <f>VLOOKUP($A26,'Return Data'!$B$7:$R$1700,17,0)</f>
        <v>4.2319000000000004</v>
      </c>
      <c r="W26" s="66">
        <f t="shared" si="10"/>
        <v>15</v>
      </c>
      <c r="X26" s="65">
        <f>VLOOKUP($A26,'Return Data'!$B$7:$R$1700,14,0)</f>
        <v>5.1917</v>
      </c>
      <c r="Y26" s="66">
        <f t="shared" si="11"/>
        <v>15</v>
      </c>
      <c r="Z26" s="65">
        <f>VLOOKUP($A26,'Return Data'!$B$7:$R$1700,16,0)</f>
        <v>7.1044999999999998</v>
      </c>
      <c r="AA26" s="67">
        <f t="shared" si="8"/>
        <v>18</v>
      </c>
    </row>
    <row r="27" spans="1:27" x14ac:dyDescent="0.3">
      <c r="A27" s="63" t="s">
        <v>1279</v>
      </c>
      <c r="B27" s="64">
        <f>VLOOKUP($A27,'Return Data'!$B$7:$R$1700,3,0)</f>
        <v>44015</v>
      </c>
      <c r="C27" s="65">
        <f>VLOOKUP($A27,'Return Data'!$B$7:$R$1700,4,0)</f>
        <v>2321.2438999999999</v>
      </c>
      <c r="D27" s="65">
        <f>VLOOKUP($A27,'Return Data'!$B$7:$R$1700,5,0)</f>
        <v>20.652999999999999</v>
      </c>
      <c r="E27" s="66">
        <f t="shared" si="0"/>
        <v>5</v>
      </c>
      <c r="F27" s="65">
        <f>VLOOKUP($A27,'Return Data'!$B$7:$R$1700,6,0)</f>
        <v>14.754200000000001</v>
      </c>
      <c r="G27" s="66">
        <f t="shared" si="1"/>
        <v>6</v>
      </c>
      <c r="H27" s="65">
        <f>VLOOKUP($A27,'Return Data'!$B$7:$R$1700,7,0)</f>
        <v>7.6383999999999999</v>
      </c>
      <c r="I27" s="66">
        <f t="shared" si="2"/>
        <v>3</v>
      </c>
      <c r="J27" s="65">
        <f>VLOOKUP($A27,'Return Data'!$B$7:$R$1700,8,0)</f>
        <v>6.9210000000000003</v>
      </c>
      <c r="K27" s="66">
        <f t="shared" si="3"/>
        <v>4</v>
      </c>
      <c r="L27" s="65">
        <f>VLOOKUP($A27,'Return Data'!$B$7:$R$1700,9,0)</f>
        <v>8.2224000000000004</v>
      </c>
      <c r="M27" s="66">
        <f t="shared" si="4"/>
        <v>7</v>
      </c>
      <c r="N27" s="65">
        <f>VLOOKUP($A27,'Return Data'!$B$7:$R$1700,10,0)</f>
        <v>9.1259999999999994</v>
      </c>
      <c r="O27" s="66">
        <f t="shared" si="5"/>
        <v>10</v>
      </c>
      <c r="P27" s="65">
        <f>VLOOKUP($A27,'Return Data'!$B$7:$R$1700,11,0)</f>
        <v>7.5685000000000002</v>
      </c>
      <c r="Q27" s="66">
        <f t="shared" si="6"/>
        <v>13</v>
      </c>
      <c r="R27" s="65">
        <f>VLOOKUP($A27,'Return Data'!$B$7:$R$1700,12,0)</f>
        <v>7.23</v>
      </c>
      <c r="S27" s="66">
        <f t="shared" si="7"/>
        <v>13</v>
      </c>
      <c r="T27" s="65">
        <f>VLOOKUP($A27,'Return Data'!$B$7:$R$1700,13,0)</f>
        <v>7.6359000000000004</v>
      </c>
      <c r="U27" s="66">
        <f t="shared" si="9"/>
        <v>10</v>
      </c>
      <c r="V27" s="65">
        <f>VLOOKUP($A27,'Return Data'!$B$7:$R$1700,17,0)</f>
        <v>8.0652000000000008</v>
      </c>
      <c r="W27" s="66">
        <f t="shared" si="10"/>
        <v>8</v>
      </c>
      <c r="X27" s="65">
        <f>VLOOKUP($A27,'Return Data'!$B$7:$R$1700,14,0)</f>
        <v>7.7446999999999999</v>
      </c>
      <c r="Y27" s="66">
        <f t="shared" si="11"/>
        <v>8</v>
      </c>
      <c r="Z27" s="65">
        <f>VLOOKUP($A27,'Return Data'!$B$7:$R$1700,16,0)</f>
        <v>8.1778999999999993</v>
      </c>
      <c r="AA27" s="67">
        <f t="shared" si="8"/>
        <v>9</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16.144495000000003</v>
      </c>
      <c r="E29" s="74"/>
      <c r="F29" s="75">
        <f>AVERAGE(F8:F27)</f>
        <v>11.836040000000001</v>
      </c>
      <c r="G29" s="74"/>
      <c r="H29" s="75">
        <f>AVERAGE(H8:H27)</f>
        <v>6.272945</v>
      </c>
      <c r="I29" s="74"/>
      <c r="J29" s="75">
        <f>AVERAGE(J8:J27)</f>
        <v>5.6408900000000006</v>
      </c>
      <c r="K29" s="74"/>
      <c r="L29" s="75">
        <f>AVERAGE(L8:L27)</f>
        <v>6.9841349999999993</v>
      </c>
      <c r="M29" s="74"/>
      <c r="N29" s="75">
        <f>AVERAGE(N8:N27)</f>
        <v>8.1849949999999989</v>
      </c>
      <c r="O29" s="74"/>
      <c r="P29" s="75">
        <f>AVERAGE(P8:P27)</f>
        <v>7.1958947368421056</v>
      </c>
      <c r="Q29" s="74"/>
      <c r="R29" s="75">
        <f>AVERAGE(R8:R27)</f>
        <v>7.0030210526315786</v>
      </c>
      <c r="S29" s="74"/>
      <c r="T29" s="75">
        <f>AVERAGE(T8:T27)</f>
        <v>7.4654555555555548</v>
      </c>
      <c r="U29" s="74"/>
      <c r="V29" s="75">
        <f>AVERAGE(V8:V27)</f>
        <v>7.6666933333333329</v>
      </c>
      <c r="W29" s="74"/>
      <c r="X29" s="75">
        <f>AVERAGE(X8:X27)</f>
        <v>7.4267999999999992</v>
      </c>
      <c r="Y29" s="74"/>
      <c r="Z29" s="75">
        <f>AVERAGE(Z8:Z27)</f>
        <v>7.9441350000000011</v>
      </c>
      <c r="AA29" s="76"/>
    </row>
    <row r="30" spans="1:27" x14ac:dyDescent="0.3">
      <c r="A30" s="73" t="s">
        <v>28</v>
      </c>
      <c r="B30" s="74"/>
      <c r="C30" s="74"/>
      <c r="D30" s="75">
        <f>MIN(D8:D27)</f>
        <v>1.2463</v>
      </c>
      <c r="E30" s="74"/>
      <c r="F30" s="75">
        <f>MIN(F8:F27)</f>
        <v>2.2212999999999998</v>
      </c>
      <c r="G30" s="74"/>
      <c r="H30" s="75">
        <f>MIN(H8:H27)</f>
        <v>2.5891999999999999</v>
      </c>
      <c r="I30" s="74"/>
      <c r="J30" s="75">
        <f>MIN(J8:J27)</f>
        <v>2.5188000000000001</v>
      </c>
      <c r="K30" s="74"/>
      <c r="L30" s="75">
        <f>MIN(L8:L27)</f>
        <v>2.5423</v>
      </c>
      <c r="M30" s="74"/>
      <c r="N30" s="75">
        <f>MIN(N8:N27)</f>
        <v>3.4169999999999998</v>
      </c>
      <c r="O30" s="74"/>
      <c r="P30" s="75">
        <f>MIN(P8:P27)</f>
        <v>4.3609999999999998</v>
      </c>
      <c r="Q30" s="74"/>
      <c r="R30" s="75">
        <f>MIN(R8:R27)</f>
        <v>4.5353000000000003</v>
      </c>
      <c r="S30" s="74"/>
      <c r="T30" s="75">
        <f>MIN(T8:T27)</f>
        <v>4.8082000000000003</v>
      </c>
      <c r="U30" s="74"/>
      <c r="V30" s="75">
        <f>MIN(V8:V27)</f>
        <v>4.2319000000000004</v>
      </c>
      <c r="W30" s="74"/>
      <c r="X30" s="75">
        <f>MIN(X8:X27)</f>
        <v>5.1917</v>
      </c>
      <c r="Y30" s="74"/>
      <c r="Z30" s="75">
        <f>MIN(Z8:Z27)</f>
        <v>6.3383000000000003</v>
      </c>
      <c r="AA30" s="76"/>
    </row>
    <row r="31" spans="1:27" ht="15" thickBot="1" x14ac:dyDescent="0.35">
      <c r="A31" s="77" t="s">
        <v>29</v>
      </c>
      <c r="B31" s="78"/>
      <c r="C31" s="78"/>
      <c r="D31" s="79">
        <f>MAX(D8:D27)</f>
        <v>29.895</v>
      </c>
      <c r="E31" s="78"/>
      <c r="F31" s="79">
        <f>MAX(F8:F27)</f>
        <v>18.7608</v>
      </c>
      <c r="G31" s="78"/>
      <c r="H31" s="79">
        <f>MAX(H8:H27)</f>
        <v>8.3588000000000005</v>
      </c>
      <c r="I31" s="78"/>
      <c r="J31" s="79">
        <f>MAX(J8:J27)</f>
        <v>7.2458</v>
      </c>
      <c r="K31" s="78"/>
      <c r="L31" s="79">
        <f>MAX(L8:L27)</f>
        <v>9.359</v>
      </c>
      <c r="M31" s="78"/>
      <c r="N31" s="79">
        <f>MAX(N8:N27)</f>
        <v>10.7982</v>
      </c>
      <c r="O31" s="78"/>
      <c r="P31" s="79">
        <f>MAX(P8:P27)</f>
        <v>8.7346000000000004</v>
      </c>
      <c r="Q31" s="78"/>
      <c r="R31" s="79">
        <f>MAX(R8:R27)</f>
        <v>8.0465999999999998</v>
      </c>
      <c r="S31" s="78"/>
      <c r="T31" s="79">
        <f>MAX(T8:T27)</f>
        <v>9.7540999999999993</v>
      </c>
      <c r="U31" s="78"/>
      <c r="V31" s="79">
        <f>MAX(V8:V27)</f>
        <v>8.4196000000000009</v>
      </c>
      <c r="W31" s="78"/>
      <c r="X31" s="79">
        <f>MAX(X8:X27)</f>
        <v>8.0978999999999992</v>
      </c>
      <c r="Y31" s="78"/>
      <c r="Z31" s="79">
        <f>MAX(Z8:Z27)</f>
        <v>8.66</v>
      </c>
      <c r="AA31" s="80"/>
    </row>
    <row r="32" spans="1:27" x14ac:dyDescent="0.3">
      <c r="A32" s="112" t="s">
        <v>434</v>
      </c>
    </row>
    <row r="33" spans="1:1" x14ac:dyDescent="0.3">
      <c r="A33" s="14" t="s">
        <v>340</v>
      </c>
    </row>
  </sheetData>
  <sheetProtection algorithmName="SHA-512" hashValue="b31VJTsJJlsOmxQZA0f39nzJfhf9GN8oRG8So2vmIgqzFTNlL5OQRQfYo+7YoI1TyJEcwxX5x6oqadCLNnGiKQ==" saltValue="kgqan30xcY8XL2SFgkhhfg=="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2205FBF6-0607-4C5D-BD5E-5BF29F167123}"/>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dimension ref="A1:AA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1701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1241</v>
      </c>
      <c r="B8" s="64">
        <f>VLOOKUP($A8,'Return Data'!$B$7:$R$1700,3,0)</f>
        <v>44015</v>
      </c>
      <c r="C8" s="65">
        <f>VLOOKUP($A8,'Return Data'!$B$7:$R$1700,4,0)</f>
        <v>276.16419999999999</v>
      </c>
      <c r="D8" s="65">
        <f>VLOOKUP($A8,'Return Data'!$B$7:$R$1700,5,0)</f>
        <v>26.293900000000001</v>
      </c>
      <c r="E8" s="66">
        <f>RANK(D8,D$8:D$27,0)</f>
        <v>3</v>
      </c>
      <c r="F8" s="65">
        <f>VLOOKUP($A8,'Return Data'!$B$7:$R$1700,6,0)</f>
        <v>16.879200000000001</v>
      </c>
      <c r="G8" s="66">
        <f>RANK(F8,F$8:F$27,0)</f>
        <v>3</v>
      </c>
      <c r="H8" s="65">
        <f>VLOOKUP($A8,'Return Data'!$B$7:$R$1700,7,0)</f>
        <v>6.8419999999999996</v>
      </c>
      <c r="I8" s="66">
        <f>RANK(H8,H$8:H$27,0)</f>
        <v>8</v>
      </c>
      <c r="J8" s="65">
        <f>VLOOKUP($A8,'Return Data'!$B$7:$R$1700,8,0)</f>
        <v>6.8244999999999996</v>
      </c>
      <c r="K8" s="66">
        <f>RANK(J8,J$8:J$27,0)</f>
        <v>2</v>
      </c>
      <c r="L8" s="65">
        <f>VLOOKUP($A8,'Return Data'!$B$7:$R$1700,9,0)</f>
        <v>8.6707999999999998</v>
      </c>
      <c r="M8" s="66">
        <f>RANK(L8,L$8:L$27,0)</f>
        <v>2</v>
      </c>
      <c r="N8" s="65">
        <f>VLOOKUP($A8,'Return Data'!$B$7:$R$1700,10,0)</f>
        <v>10.071899999999999</v>
      </c>
      <c r="O8" s="66">
        <f>RANK(N8,N$8:N$27,0)</f>
        <v>3</v>
      </c>
      <c r="P8" s="65">
        <f>VLOOKUP($A8,'Return Data'!$B$7:$R$1700,11,0)</f>
        <v>8.4917999999999996</v>
      </c>
      <c r="Q8" s="66">
        <f>RANK(P8,P$8:P$27,0)</f>
        <v>2</v>
      </c>
      <c r="R8" s="65">
        <f>VLOOKUP($A8,'Return Data'!$B$7:$R$1700,12,0)</f>
        <v>7.8034999999999997</v>
      </c>
      <c r="S8" s="66">
        <f>RANK(R8,R$8:R$27,0)</f>
        <v>2</v>
      </c>
      <c r="T8" s="65">
        <f>VLOOKUP($A8,'Return Data'!$B$7:$R$1700,13,0)</f>
        <v>8.1216000000000008</v>
      </c>
      <c r="U8" s="66">
        <f>RANK(T8,T$8:T$27,0)</f>
        <v>3</v>
      </c>
      <c r="V8" s="65">
        <f>VLOOKUP($A8,'Return Data'!$B$7:$R$1700,17,0)</f>
        <v>8.2798999999999996</v>
      </c>
      <c r="W8" s="66">
        <f>RANK(V8,V$8:V$27,0)</f>
        <v>1</v>
      </c>
      <c r="X8" s="65">
        <f>VLOOKUP($A8,'Return Data'!$B$7:$R$1700,14,0)</f>
        <v>7.8752000000000004</v>
      </c>
      <c r="Y8" s="66">
        <f>RANK(X8,X$8:X$27,0)</f>
        <v>1</v>
      </c>
      <c r="Z8" s="65">
        <f>VLOOKUP($A8,'Return Data'!$B$7:$R$1700,16,0)</f>
        <v>7.1378000000000004</v>
      </c>
      <c r="AA8" s="67">
        <f>RANK(Z8,Z$8:Z$27,0)</f>
        <v>14</v>
      </c>
    </row>
    <row r="9" spans="1:27" x14ac:dyDescent="0.3">
      <c r="A9" s="63" t="s">
        <v>1244</v>
      </c>
      <c r="B9" s="64">
        <f>VLOOKUP($A9,'Return Data'!$B$7:$R$1700,3,0)</f>
        <v>44015</v>
      </c>
      <c r="C9" s="65">
        <f>VLOOKUP($A9,'Return Data'!$B$7:$R$1700,4,0)</f>
        <v>1071.7373</v>
      </c>
      <c r="D9" s="65">
        <f>VLOOKUP($A9,'Return Data'!$B$7:$R$1700,5,0)</f>
        <v>17.0977</v>
      </c>
      <c r="E9" s="66">
        <f t="shared" ref="E9:E27" si="0">RANK(D9,D$8:D$27,0)</f>
        <v>11</v>
      </c>
      <c r="F9" s="65">
        <f>VLOOKUP($A9,'Return Data'!$B$7:$R$1700,6,0)</f>
        <v>13.4878</v>
      </c>
      <c r="G9" s="66">
        <f t="shared" ref="G9:G27" si="1">RANK(F9,F$8:F$27,0)</f>
        <v>10</v>
      </c>
      <c r="H9" s="65">
        <f>VLOOKUP($A9,'Return Data'!$B$7:$R$1700,7,0)</f>
        <v>6.5540000000000003</v>
      </c>
      <c r="I9" s="66">
        <f t="shared" ref="I9:I27" si="2">RANK(H9,H$8:H$27,0)</f>
        <v>12</v>
      </c>
      <c r="J9" s="65">
        <f>VLOOKUP($A9,'Return Data'!$B$7:$R$1700,8,0)</f>
        <v>5.7485999999999997</v>
      </c>
      <c r="K9" s="66">
        <f t="shared" ref="K9:K27" si="3">RANK(J9,J$8:J$27,0)</f>
        <v>10</v>
      </c>
      <c r="L9" s="65">
        <f>VLOOKUP($A9,'Return Data'!$B$7:$R$1700,9,0)</f>
        <v>7.9809999999999999</v>
      </c>
      <c r="M9" s="66">
        <f t="shared" ref="M9:M27" si="4">RANK(L9,L$8:L$27,0)</f>
        <v>7</v>
      </c>
      <c r="N9" s="65">
        <f>VLOOKUP($A9,'Return Data'!$B$7:$R$1700,10,0)</f>
        <v>9.3605</v>
      </c>
      <c r="O9" s="66">
        <f t="shared" ref="O9:O27" si="5">RANK(N9,N$8:N$27,0)</f>
        <v>6</v>
      </c>
      <c r="P9" s="65">
        <f>VLOOKUP($A9,'Return Data'!$B$7:$R$1700,11,0)</f>
        <v>7.9493999999999998</v>
      </c>
      <c r="Q9" s="66">
        <f t="shared" ref="Q9:Q27" si="6">RANK(P9,P$8:P$27,0)</f>
        <v>5</v>
      </c>
      <c r="R9" s="65">
        <f>VLOOKUP($A9,'Return Data'!$B$7:$R$1700,12,0)</f>
        <v>7.6245000000000003</v>
      </c>
      <c r="S9" s="66">
        <f t="shared" ref="S9:S27" si="7">RANK(R9,R$8:R$27,0)</f>
        <v>3</v>
      </c>
      <c r="T9" s="65"/>
      <c r="U9" s="66"/>
      <c r="V9" s="65"/>
      <c r="W9" s="66"/>
      <c r="X9" s="65"/>
      <c r="Y9" s="66"/>
      <c r="Z9" s="65">
        <f>VLOOKUP($A9,'Return Data'!$B$7:$R$1700,16,0)</f>
        <v>7.8868</v>
      </c>
      <c r="AA9" s="67">
        <f t="shared" ref="AA9:AA27" si="8">RANK(Z9,Z$8:Z$27,0)</f>
        <v>3</v>
      </c>
    </row>
    <row r="10" spans="1:27" x14ac:dyDescent="0.3">
      <c r="A10" s="63" t="s">
        <v>1246</v>
      </c>
      <c r="B10" s="64">
        <f>VLOOKUP($A10,'Return Data'!$B$7:$R$1700,3,0)</f>
        <v>44015</v>
      </c>
      <c r="C10" s="65">
        <f>VLOOKUP($A10,'Return Data'!$B$7:$R$1700,4,0)</f>
        <v>1062.9161999999999</v>
      </c>
      <c r="D10" s="65">
        <f>VLOOKUP($A10,'Return Data'!$B$7:$R$1700,5,0)</f>
        <v>0.91690000000000005</v>
      </c>
      <c r="E10" s="66">
        <f t="shared" si="0"/>
        <v>20</v>
      </c>
      <c r="F10" s="65">
        <f>VLOOKUP($A10,'Return Data'!$B$7:$R$1700,6,0)</f>
        <v>1.8913</v>
      </c>
      <c r="G10" s="66">
        <f t="shared" si="1"/>
        <v>20</v>
      </c>
      <c r="H10" s="65">
        <f>VLOOKUP($A10,'Return Data'!$B$7:$R$1700,7,0)</f>
        <v>2.5640000000000001</v>
      </c>
      <c r="I10" s="66">
        <f t="shared" si="2"/>
        <v>19</v>
      </c>
      <c r="J10" s="65">
        <f>VLOOKUP($A10,'Return Data'!$B$7:$R$1700,8,0)</f>
        <v>2.9975999999999998</v>
      </c>
      <c r="K10" s="66">
        <f t="shared" si="3"/>
        <v>18</v>
      </c>
      <c r="L10" s="65">
        <f>VLOOKUP($A10,'Return Data'!$B$7:$R$1700,9,0)</f>
        <v>3.14</v>
      </c>
      <c r="M10" s="66">
        <f t="shared" si="4"/>
        <v>18</v>
      </c>
      <c r="N10" s="65">
        <f>VLOOKUP($A10,'Return Data'!$B$7:$R$1700,10,0)</f>
        <v>4.4896000000000003</v>
      </c>
      <c r="O10" s="66">
        <f t="shared" si="5"/>
        <v>18</v>
      </c>
      <c r="P10" s="65">
        <f>VLOOKUP($A10,'Return Data'!$B$7:$R$1700,11,0)</f>
        <v>4.8072999999999997</v>
      </c>
      <c r="Q10" s="66">
        <f t="shared" si="6"/>
        <v>17</v>
      </c>
      <c r="R10" s="65">
        <f>VLOOKUP($A10,'Return Data'!$B$7:$R$1700,12,0)</f>
        <v>5.1970999999999998</v>
      </c>
      <c r="S10" s="66">
        <f t="shared" si="7"/>
        <v>17</v>
      </c>
      <c r="T10" s="65">
        <f>VLOOKUP($A10,'Return Data'!$B$7:$R$1700,13,0)</f>
        <v>5.9698000000000002</v>
      </c>
      <c r="U10" s="66">
        <f t="shared" ref="U10:U27" si="9">RANK(T10,T$8:T$27,0)</f>
        <v>16</v>
      </c>
      <c r="V10" s="65"/>
      <c r="W10" s="66"/>
      <c r="X10" s="65"/>
      <c r="Y10" s="66"/>
      <c r="Z10" s="65">
        <f>VLOOKUP($A10,'Return Data'!$B$7:$R$1700,16,0)</f>
        <v>6.0358999999999998</v>
      </c>
      <c r="AA10" s="67">
        <f t="shared" si="8"/>
        <v>20</v>
      </c>
    </row>
    <row r="11" spans="1:27" x14ac:dyDescent="0.3">
      <c r="A11" s="63" t="s">
        <v>1248</v>
      </c>
      <c r="B11" s="64">
        <f>VLOOKUP($A11,'Return Data'!$B$7:$R$1700,3,0)</f>
        <v>44015</v>
      </c>
      <c r="C11" s="65">
        <f>VLOOKUP($A11,'Return Data'!$B$7:$R$1700,4,0)</f>
        <v>40.188400000000001</v>
      </c>
      <c r="D11" s="65">
        <f>VLOOKUP($A11,'Return Data'!$B$7:$R$1700,5,0)</f>
        <v>29.632100000000001</v>
      </c>
      <c r="E11" s="66">
        <f t="shared" si="0"/>
        <v>1</v>
      </c>
      <c r="F11" s="65">
        <f>VLOOKUP($A11,'Return Data'!$B$7:$R$1700,6,0)</f>
        <v>17.948699999999999</v>
      </c>
      <c r="G11" s="66">
        <f t="shared" si="1"/>
        <v>2</v>
      </c>
      <c r="H11" s="65">
        <f>VLOOKUP($A11,'Return Data'!$B$7:$R$1700,7,0)</f>
        <v>7.3018999999999998</v>
      </c>
      <c r="I11" s="66">
        <f t="shared" si="2"/>
        <v>4</v>
      </c>
      <c r="J11" s="65">
        <f>VLOOKUP($A11,'Return Data'!$B$7:$R$1700,8,0)</f>
        <v>5.4150999999999998</v>
      </c>
      <c r="K11" s="66">
        <f t="shared" si="3"/>
        <v>12</v>
      </c>
      <c r="L11" s="65">
        <f>VLOOKUP($A11,'Return Data'!$B$7:$R$1700,9,0)</f>
        <v>8.2446000000000002</v>
      </c>
      <c r="M11" s="66">
        <f t="shared" si="4"/>
        <v>5</v>
      </c>
      <c r="N11" s="65">
        <f>VLOOKUP($A11,'Return Data'!$B$7:$R$1700,10,0)</f>
        <v>10.2698</v>
      </c>
      <c r="O11" s="66">
        <f t="shared" si="5"/>
        <v>2</v>
      </c>
      <c r="P11" s="65">
        <f>VLOOKUP($A11,'Return Data'!$B$7:$R$1700,11,0)</f>
        <v>7.4691000000000001</v>
      </c>
      <c r="Q11" s="66">
        <f t="shared" si="6"/>
        <v>8</v>
      </c>
      <c r="R11" s="65">
        <f>VLOOKUP($A11,'Return Data'!$B$7:$R$1700,12,0)</f>
        <v>7.0415999999999999</v>
      </c>
      <c r="S11" s="66">
        <f t="shared" si="7"/>
        <v>10</v>
      </c>
      <c r="T11" s="65">
        <f>VLOOKUP($A11,'Return Data'!$B$7:$R$1700,13,0)</f>
        <v>7.5750000000000002</v>
      </c>
      <c r="U11" s="66">
        <f t="shared" si="9"/>
        <v>8</v>
      </c>
      <c r="V11" s="65">
        <f>VLOOKUP($A11,'Return Data'!$B$7:$R$1700,17,0)</f>
        <v>7.8013000000000003</v>
      </c>
      <c r="W11" s="66">
        <f t="shared" ref="W11:W27" si="10">RANK(V11,V$8:V$27,0)</f>
        <v>9</v>
      </c>
      <c r="X11" s="65">
        <f>VLOOKUP($A11,'Return Data'!$B$7:$R$1700,14,0)</f>
        <v>7.2750000000000004</v>
      </c>
      <c r="Y11" s="66">
        <f t="shared" ref="Y11:Y27" si="11">RANK(X11,X$8:X$27,0)</f>
        <v>9</v>
      </c>
      <c r="Z11" s="65">
        <f>VLOOKUP($A11,'Return Data'!$B$7:$R$1700,16,0)</f>
        <v>6.9256000000000002</v>
      </c>
      <c r="AA11" s="67">
        <f t="shared" si="8"/>
        <v>16</v>
      </c>
    </row>
    <row r="12" spans="1:27" x14ac:dyDescent="0.3">
      <c r="A12" s="63" t="s">
        <v>1249</v>
      </c>
      <c r="B12" s="64">
        <f>VLOOKUP($A12,'Return Data'!$B$7:$R$1700,3,0)</f>
        <v>44015</v>
      </c>
      <c r="C12" s="65">
        <f>VLOOKUP($A12,'Return Data'!$B$7:$R$1700,4,0)</f>
        <v>37.870899999999999</v>
      </c>
      <c r="D12" s="65">
        <f>VLOOKUP($A12,'Return Data'!$B$7:$R$1700,5,0)</f>
        <v>21.891400000000001</v>
      </c>
      <c r="E12" s="66">
        <f t="shared" si="0"/>
        <v>4</v>
      </c>
      <c r="F12" s="65">
        <f>VLOOKUP($A12,'Return Data'!$B$7:$R$1700,6,0)</f>
        <v>14.8285</v>
      </c>
      <c r="G12" s="66">
        <f t="shared" si="1"/>
        <v>5</v>
      </c>
      <c r="H12" s="65">
        <f>VLOOKUP($A12,'Return Data'!$B$7:$R$1700,7,0)</f>
        <v>7.2938000000000001</v>
      </c>
      <c r="I12" s="66">
        <f t="shared" si="2"/>
        <v>5</v>
      </c>
      <c r="J12" s="65">
        <f>VLOOKUP($A12,'Return Data'!$B$7:$R$1700,8,0)</f>
        <v>6.6948999999999996</v>
      </c>
      <c r="K12" s="66">
        <f t="shared" si="3"/>
        <v>4</v>
      </c>
      <c r="L12" s="65">
        <f>VLOOKUP($A12,'Return Data'!$B$7:$R$1700,9,0)</f>
        <v>7.9059999999999997</v>
      </c>
      <c r="M12" s="66">
        <f t="shared" si="4"/>
        <v>9</v>
      </c>
      <c r="N12" s="65">
        <f>VLOOKUP($A12,'Return Data'!$B$7:$R$1700,10,0)</f>
        <v>9.0630000000000006</v>
      </c>
      <c r="O12" s="66">
        <f t="shared" si="5"/>
        <v>8</v>
      </c>
      <c r="P12" s="65">
        <f>VLOOKUP($A12,'Return Data'!$B$7:$R$1700,11,0)</f>
        <v>7.8395999999999999</v>
      </c>
      <c r="Q12" s="66">
        <f t="shared" si="6"/>
        <v>6</v>
      </c>
      <c r="R12" s="65">
        <f>VLOOKUP($A12,'Return Data'!$B$7:$R$1700,12,0)</f>
        <v>7.4720000000000004</v>
      </c>
      <c r="S12" s="66">
        <f t="shared" si="7"/>
        <v>6</v>
      </c>
      <c r="T12" s="65">
        <f>VLOOKUP($A12,'Return Data'!$B$7:$R$1700,13,0)</f>
        <v>8.0489999999999995</v>
      </c>
      <c r="U12" s="66">
        <f t="shared" si="9"/>
        <v>4</v>
      </c>
      <c r="V12" s="65">
        <f>VLOOKUP($A12,'Return Data'!$B$7:$R$1700,17,0)</f>
        <v>8.2318999999999996</v>
      </c>
      <c r="W12" s="66">
        <f t="shared" si="10"/>
        <v>2</v>
      </c>
      <c r="X12" s="65">
        <f>VLOOKUP($A12,'Return Data'!$B$7:$R$1700,14,0)</f>
        <v>7.7590000000000003</v>
      </c>
      <c r="Y12" s="66">
        <f t="shared" si="11"/>
        <v>2</v>
      </c>
      <c r="Z12" s="65">
        <f>VLOOKUP($A12,'Return Data'!$B$7:$R$1700,16,0)</f>
        <v>7.5041000000000002</v>
      </c>
      <c r="AA12" s="67">
        <f t="shared" si="8"/>
        <v>10</v>
      </c>
    </row>
    <row r="13" spans="1:27" x14ac:dyDescent="0.3">
      <c r="A13" s="63" t="s">
        <v>1251</v>
      </c>
      <c r="B13" s="64">
        <f>VLOOKUP($A13,'Return Data'!$B$7:$R$1700,3,0)</f>
        <v>44015</v>
      </c>
      <c r="C13" s="65">
        <f>VLOOKUP($A13,'Return Data'!$B$7:$R$1700,4,0)</f>
        <v>4287.7071999999998</v>
      </c>
      <c r="D13" s="65">
        <f>VLOOKUP($A13,'Return Data'!$B$7:$R$1700,5,0)</f>
        <v>27.608899999999998</v>
      </c>
      <c r="E13" s="66">
        <f t="shared" si="0"/>
        <v>2</v>
      </c>
      <c r="F13" s="65">
        <f>VLOOKUP($A13,'Return Data'!$B$7:$R$1700,6,0)</f>
        <v>18.620200000000001</v>
      </c>
      <c r="G13" s="66">
        <f t="shared" si="1"/>
        <v>1</v>
      </c>
      <c r="H13" s="65">
        <f>VLOOKUP($A13,'Return Data'!$B$7:$R$1700,7,0)</f>
        <v>8.2185000000000006</v>
      </c>
      <c r="I13" s="66">
        <f t="shared" si="2"/>
        <v>1</v>
      </c>
      <c r="J13" s="65">
        <f>VLOOKUP($A13,'Return Data'!$B$7:$R$1700,8,0)</f>
        <v>6.2080000000000002</v>
      </c>
      <c r="K13" s="66">
        <f t="shared" si="3"/>
        <v>9</v>
      </c>
      <c r="L13" s="65">
        <f>VLOOKUP($A13,'Return Data'!$B$7:$R$1700,9,0)</f>
        <v>9.1897000000000002</v>
      </c>
      <c r="M13" s="66">
        <f t="shared" si="4"/>
        <v>1</v>
      </c>
      <c r="N13" s="65">
        <f>VLOOKUP($A13,'Return Data'!$B$7:$R$1700,10,0)</f>
        <v>10.6038</v>
      </c>
      <c r="O13" s="66">
        <f t="shared" si="5"/>
        <v>1</v>
      </c>
      <c r="P13" s="65">
        <f>VLOOKUP($A13,'Return Data'!$B$7:$R$1700,11,0)</f>
        <v>8.5321999999999996</v>
      </c>
      <c r="Q13" s="66">
        <f t="shared" si="6"/>
        <v>1</v>
      </c>
      <c r="R13" s="65">
        <f>VLOOKUP($A13,'Return Data'!$B$7:$R$1700,12,0)</f>
        <v>7.8388999999999998</v>
      </c>
      <c r="S13" s="66">
        <f t="shared" si="7"/>
        <v>1</v>
      </c>
      <c r="T13" s="65">
        <f>VLOOKUP($A13,'Return Data'!$B$7:$R$1700,13,0)</f>
        <v>8.2043999999999997</v>
      </c>
      <c r="U13" s="66">
        <f t="shared" si="9"/>
        <v>2</v>
      </c>
      <c r="V13" s="65">
        <f>VLOOKUP($A13,'Return Data'!$B$7:$R$1700,17,0)</f>
        <v>8.1705000000000005</v>
      </c>
      <c r="W13" s="66">
        <f t="shared" si="10"/>
        <v>3</v>
      </c>
      <c r="X13" s="65">
        <f>VLOOKUP($A13,'Return Data'!$B$7:$R$1700,14,0)</f>
        <v>7.6688000000000001</v>
      </c>
      <c r="Y13" s="66">
        <f t="shared" si="11"/>
        <v>4</v>
      </c>
      <c r="Z13" s="65">
        <f>VLOOKUP($A13,'Return Data'!$B$7:$R$1700,16,0)</f>
        <v>7.2960000000000003</v>
      </c>
      <c r="AA13" s="67">
        <f t="shared" si="8"/>
        <v>13</v>
      </c>
    </row>
    <row r="14" spans="1:27" x14ac:dyDescent="0.3">
      <c r="A14" s="63" t="s">
        <v>1253</v>
      </c>
      <c r="B14" s="64">
        <f>VLOOKUP($A14,'Return Data'!$B$7:$R$1700,3,0)</f>
        <v>44015</v>
      </c>
      <c r="C14" s="65">
        <f>VLOOKUP($A14,'Return Data'!$B$7:$R$1700,4,0)</f>
        <v>284.53039999999999</v>
      </c>
      <c r="D14" s="65">
        <f>VLOOKUP($A14,'Return Data'!$B$7:$R$1700,5,0)</f>
        <v>19.380800000000001</v>
      </c>
      <c r="E14" s="66">
        <f t="shared" si="0"/>
        <v>7</v>
      </c>
      <c r="F14" s="65">
        <f>VLOOKUP($A14,'Return Data'!$B$7:$R$1700,6,0)</f>
        <v>15.439</v>
      </c>
      <c r="G14" s="66">
        <f t="shared" si="1"/>
        <v>4</v>
      </c>
      <c r="H14" s="65">
        <f>VLOOKUP($A14,'Return Data'!$B$7:$R$1700,7,0)</f>
        <v>7.7965</v>
      </c>
      <c r="I14" s="66">
        <f t="shared" si="2"/>
        <v>2</v>
      </c>
      <c r="J14" s="65">
        <f>VLOOKUP($A14,'Return Data'!$B$7:$R$1700,8,0)</f>
        <v>7.0533999999999999</v>
      </c>
      <c r="K14" s="66">
        <f t="shared" si="3"/>
        <v>1</v>
      </c>
      <c r="L14" s="65">
        <f>VLOOKUP($A14,'Return Data'!$B$7:$R$1700,9,0)</f>
        <v>8.5579999999999998</v>
      </c>
      <c r="M14" s="66">
        <f t="shared" si="4"/>
        <v>3</v>
      </c>
      <c r="N14" s="65">
        <f>VLOOKUP($A14,'Return Data'!$B$7:$R$1700,10,0)</f>
        <v>9.8041999999999998</v>
      </c>
      <c r="O14" s="66">
        <f t="shared" si="5"/>
        <v>5</v>
      </c>
      <c r="P14" s="65">
        <f>VLOOKUP($A14,'Return Data'!$B$7:$R$1700,11,0)</f>
        <v>7.9927999999999999</v>
      </c>
      <c r="Q14" s="66">
        <f t="shared" si="6"/>
        <v>4</v>
      </c>
      <c r="R14" s="65">
        <f>VLOOKUP($A14,'Return Data'!$B$7:$R$1700,12,0)</f>
        <v>7.5064000000000002</v>
      </c>
      <c r="S14" s="66">
        <f t="shared" si="7"/>
        <v>4</v>
      </c>
      <c r="T14" s="65">
        <f>VLOOKUP($A14,'Return Data'!$B$7:$R$1700,13,0)</f>
        <v>7.8036000000000003</v>
      </c>
      <c r="U14" s="66">
        <f t="shared" si="9"/>
        <v>5</v>
      </c>
      <c r="V14" s="65">
        <f>VLOOKUP($A14,'Return Data'!$B$7:$R$1700,17,0)</f>
        <v>7.9787999999999997</v>
      </c>
      <c r="W14" s="66">
        <f t="shared" si="10"/>
        <v>5</v>
      </c>
      <c r="X14" s="65">
        <f>VLOOKUP($A14,'Return Data'!$B$7:$R$1700,14,0)</f>
        <v>7.6334</v>
      </c>
      <c r="Y14" s="66">
        <f t="shared" si="11"/>
        <v>5</v>
      </c>
      <c r="Z14" s="65">
        <f>VLOOKUP($A14,'Return Data'!$B$7:$R$1700,16,0)</f>
        <v>7.5690999999999997</v>
      </c>
      <c r="AA14" s="67">
        <f t="shared" si="8"/>
        <v>9</v>
      </c>
    </row>
    <row r="15" spans="1:27" x14ac:dyDescent="0.3">
      <c r="A15" s="63" t="s">
        <v>1256</v>
      </c>
      <c r="B15" s="64">
        <f>VLOOKUP($A15,'Return Data'!$B$7:$R$1700,3,0)</f>
        <v>44015</v>
      </c>
      <c r="C15" s="65">
        <f>VLOOKUP($A15,'Return Data'!$B$7:$R$1700,4,0)</f>
        <v>31.211099999999998</v>
      </c>
      <c r="D15" s="65">
        <f>VLOOKUP($A15,'Return Data'!$B$7:$R$1700,5,0)</f>
        <v>18.0185</v>
      </c>
      <c r="E15" s="66">
        <f t="shared" si="0"/>
        <v>9</v>
      </c>
      <c r="F15" s="65">
        <f>VLOOKUP($A15,'Return Data'!$B$7:$R$1700,6,0)</f>
        <v>13.815200000000001</v>
      </c>
      <c r="G15" s="66">
        <f t="shared" si="1"/>
        <v>9</v>
      </c>
      <c r="H15" s="65">
        <f>VLOOKUP($A15,'Return Data'!$B$7:$R$1700,7,0)</f>
        <v>5.7701000000000002</v>
      </c>
      <c r="I15" s="66">
        <f t="shared" si="2"/>
        <v>14</v>
      </c>
      <c r="J15" s="65">
        <f>VLOOKUP($A15,'Return Data'!$B$7:$R$1700,8,0)</f>
        <v>4.2000999999999999</v>
      </c>
      <c r="K15" s="66">
        <f t="shared" si="3"/>
        <v>17</v>
      </c>
      <c r="L15" s="65">
        <f>VLOOKUP($A15,'Return Data'!$B$7:$R$1700,9,0)</f>
        <v>6.4504000000000001</v>
      </c>
      <c r="M15" s="66">
        <f t="shared" si="4"/>
        <v>13</v>
      </c>
      <c r="N15" s="65">
        <f>VLOOKUP($A15,'Return Data'!$B$7:$R$1700,10,0)</f>
        <v>8.5805000000000007</v>
      </c>
      <c r="O15" s="66">
        <f t="shared" si="5"/>
        <v>11</v>
      </c>
      <c r="P15" s="65">
        <f>VLOOKUP($A15,'Return Data'!$B$7:$R$1700,11,0)</f>
        <v>6.8710000000000004</v>
      </c>
      <c r="Q15" s="66">
        <f t="shared" si="6"/>
        <v>14</v>
      </c>
      <c r="R15" s="65">
        <f>VLOOKUP($A15,'Return Data'!$B$7:$R$1700,12,0)</f>
        <v>6.5259</v>
      </c>
      <c r="S15" s="66">
        <f t="shared" si="7"/>
        <v>14</v>
      </c>
      <c r="T15" s="65">
        <f>VLOOKUP($A15,'Return Data'!$B$7:$R$1700,13,0)</f>
        <v>6.5551000000000004</v>
      </c>
      <c r="U15" s="66">
        <f t="shared" si="9"/>
        <v>14</v>
      </c>
      <c r="V15" s="65">
        <f>VLOOKUP($A15,'Return Data'!$B$7:$R$1700,17,0)</f>
        <v>6.8292999999999999</v>
      </c>
      <c r="W15" s="66">
        <f t="shared" si="10"/>
        <v>13</v>
      </c>
      <c r="X15" s="65">
        <f>VLOOKUP($A15,'Return Data'!$B$7:$R$1700,14,0)</f>
        <v>6.3720999999999997</v>
      </c>
      <c r="Y15" s="66">
        <f t="shared" si="11"/>
        <v>13</v>
      </c>
      <c r="Z15" s="65">
        <f>VLOOKUP($A15,'Return Data'!$B$7:$R$1700,16,0)</f>
        <v>6.7666000000000004</v>
      </c>
      <c r="AA15" s="67">
        <f t="shared" si="8"/>
        <v>17</v>
      </c>
    </row>
    <row r="16" spans="1:27" x14ac:dyDescent="0.3">
      <c r="A16" s="63" t="s">
        <v>1258</v>
      </c>
      <c r="B16" s="64">
        <f>VLOOKUP($A16,'Return Data'!$B$7:$R$1700,3,0)</f>
        <v>44015</v>
      </c>
      <c r="C16" s="65">
        <f>VLOOKUP($A16,'Return Data'!$B$7:$R$1700,4,0)</f>
        <v>1124.2733000000001</v>
      </c>
      <c r="D16" s="65">
        <f>VLOOKUP($A16,'Return Data'!$B$7:$R$1700,5,0)</f>
        <v>3.2467999999999999</v>
      </c>
      <c r="E16" s="66">
        <f t="shared" si="0"/>
        <v>17</v>
      </c>
      <c r="F16" s="65">
        <f>VLOOKUP($A16,'Return Data'!$B$7:$R$1700,6,0)</f>
        <v>2.5621</v>
      </c>
      <c r="G16" s="66">
        <f t="shared" si="1"/>
        <v>18</v>
      </c>
      <c r="H16" s="65">
        <f>VLOOKUP($A16,'Return Data'!$B$7:$R$1700,7,0)</f>
        <v>2.4582999999999999</v>
      </c>
      <c r="I16" s="66">
        <f t="shared" si="2"/>
        <v>20</v>
      </c>
      <c r="J16" s="65">
        <f>VLOOKUP($A16,'Return Data'!$B$7:$R$1700,8,0)</f>
        <v>2.3927999999999998</v>
      </c>
      <c r="K16" s="66">
        <f t="shared" si="3"/>
        <v>20</v>
      </c>
      <c r="L16" s="65">
        <f>VLOOKUP($A16,'Return Data'!$B$7:$R$1700,9,0)</f>
        <v>2.4167999999999998</v>
      </c>
      <c r="M16" s="66">
        <f t="shared" si="4"/>
        <v>20</v>
      </c>
      <c r="N16" s="65">
        <f>VLOOKUP($A16,'Return Data'!$B$7:$R$1700,10,0)</f>
        <v>3.2867999999999999</v>
      </c>
      <c r="O16" s="66">
        <f t="shared" si="5"/>
        <v>20</v>
      </c>
      <c r="P16" s="65">
        <f>VLOOKUP($A16,'Return Data'!$B$7:$R$1700,11,0)</f>
        <v>4.3364000000000003</v>
      </c>
      <c r="Q16" s="66">
        <f t="shared" si="6"/>
        <v>18</v>
      </c>
      <c r="R16" s="65">
        <f>VLOOKUP($A16,'Return Data'!$B$7:$R$1700,12,0)</f>
        <v>5.0772000000000004</v>
      </c>
      <c r="S16" s="66">
        <f t="shared" si="7"/>
        <v>18</v>
      </c>
      <c r="T16" s="65">
        <f>VLOOKUP($A16,'Return Data'!$B$7:$R$1700,13,0)</f>
        <v>5.7415000000000003</v>
      </c>
      <c r="U16" s="66">
        <f t="shared" si="9"/>
        <v>17</v>
      </c>
      <c r="V16" s="65"/>
      <c r="W16" s="66"/>
      <c r="X16" s="65"/>
      <c r="Y16" s="66"/>
      <c r="Z16" s="65">
        <f>VLOOKUP($A16,'Return Data'!$B$7:$R$1700,16,0)</f>
        <v>6.7553000000000001</v>
      </c>
      <c r="AA16" s="67">
        <f t="shared" si="8"/>
        <v>18</v>
      </c>
    </row>
    <row r="17" spans="1:27" x14ac:dyDescent="0.3">
      <c r="A17" s="63" t="s">
        <v>1259</v>
      </c>
      <c r="B17" s="64">
        <f>VLOOKUP($A17,'Return Data'!$B$7:$R$1700,3,0)</f>
        <v>44015</v>
      </c>
      <c r="C17" s="65">
        <f>VLOOKUP($A17,'Return Data'!$B$7:$R$1700,4,0)</f>
        <v>2330.1765</v>
      </c>
      <c r="D17" s="65">
        <f>VLOOKUP($A17,'Return Data'!$B$7:$R$1700,5,0)</f>
        <v>18.736000000000001</v>
      </c>
      <c r="E17" s="66">
        <f t="shared" si="0"/>
        <v>8</v>
      </c>
      <c r="F17" s="65">
        <f>VLOOKUP($A17,'Return Data'!$B$7:$R$1700,6,0)</f>
        <v>14.0863</v>
      </c>
      <c r="G17" s="66">
        <f t="shared" si="1"/>
        <v>7</v>
      </c>
      <c r="H17" s="65">
        <f>VLOOKUP($A17,'Return Data'!$B$7:$R$1700,7,0)</f>
        <v>7.1721000000000004</v>
      </c>
      <c r="I17" s="66">
        <f t="shared" si="2"/>
        <v>6</v>
      </c>
      <c r="J17" s="65">
        <f>VLOOKUP($A17,'Return Data'!$B$7:$R$1700,8,0)</f>
        <v>5.3558000000000003</v>
      </c>
      <c r="K17" s="66">
        <f t="shared" si="3"/>
        <v>13</v>
      </c>
      <c r="L17" s="65">
        <f>VLOOKUP($A17,'Return Data'!$B$7:$R$1700,9,0)</f>
        <v>7.7510000000000003</v>
      </c>
      <c r="M17" s="66">
        <f t="shared" si="4"/>
        <v>10</v>
      </c>
      <c r="N17" s="65">
        <f>VLOOKUP($A17,'Return Data'!$B$7:$R$1700,10,0)</f>
        <v>9.8520000000000003</v>
      </c>
      <c r="O17" s="66">
        <f t="shared" si="5"/>
        <v>4</v>
      </c>
      <c r="P17" s="65">
        <f>VLOOKUP($A17,'Return Data'!$B$7:$R$1700,11,0)</f>
        <v>7.7773000000000003</v>
      </c>
      <c r="Q17" s="66">
        <f t="shared" si="6"/>
        <v>7</v>
      </c>
      <c r="R17" s="65">
        <f>VLOOKUP($A17,'Return Data'!$B$7:$R$1700,12,0)</f>
        <v>7.2668999999999997</v>
      </c>
      <c r="S17" s="66">
        <f t="shared" si="7"/>
        <v>7</v>
      </c>
      <c r="T17" s="65">
        <f>VLOOKUP($A17,'Return Data'!$B$7:$R$1700,13,0)</f>
        <v>7.0937000000000001</v>
      </c>
      <c r="U17" s="66">
        <f t="shared" si="9"/>
        <v>12</v>
      </c>
      <c r="V17" s="65">
        <f>VLOOKUP($A17,'Return Data'!$B$7:$R$1700,17,0)</f>
        <v>7.4005000000000001</v>
      </c>
      <c r="W17" s="66">
        <f t="shared" si="10"/>
        <v>11</v>
      </c>
      <c r="X17" s="65">
        <f>VLOOKUP($A17,'Return Data'!$B$7:$R$1700,14,0)</f>
        <v>7.2686000000000002</v>
      </c>
      <c r="Y17" s="66">
        <f t="shared" si="11"/>
        <v>10</v>
      </c>
      <c r="Z17" s="65">
        <f>VLOOKUP($A17,'Return Data'!$B$7:$R$1700,16,0)</f>
        <v>8.1050000000000004</v>
      </c>
      <c r="AA17" s="67">
        <f t="shared" si="8"/>
        <v>2</v>
      </c>
    </row>
    <row r="18" spans="1:27" x14ac:dyDescent="0.3">
      <c r="A18" s="63" t="s">
        <v>1261</v>
      </c>
      <c r="B18" s="64">
        <f>VLOOKUP($A18,'Return Data'!$B$7:$R$1700,3,0)</f>
        <v>44015</v>
      </c>
      <c r="C18" s="65">
        <f>VLOOKUP($A18,'Return Data'!$B$7:$R$1700,4,0)</f>
        <v>28.105399999999999</v>
      </c>
      <c r="D18" s="65">
        <f>VLOOKUP($A18,'Return Data'!$B$7:$R$1700,5,0)</f>
        <v>1.2987</v>
      </c>
      <c r="E18" s="66">
        <f t="shared" si="0"/>
        <v>19</v>
      </c>
      <c r="F18" s="65">
        <f>VLOOKUP($A18,'Return Data'!$B$7:$R$1700,6,0)</f>
        <v>2.468</v>
      </c>
      <c r="G18" s="66">
        <f t="shared" si="1"/>
        <v>19</v>
      </c>
      <c r="H18" s="65">
        <f>VLOOKUP($A18,'Return Data'!$B$7:$R$1700,7,0)</f>
        <v>2.8401000000000001</v>
      </c>
      <c r="I18" s="66">
        <f t="shared" si="2"/>
        <v>18</v>
      </c>
      <c r="J18" s="65">
        <f>VLOOKUP($A18,'Return Data'!$B$7:$R$1700,8,0)</f>
        <v>2.7858999999999998</v>
      </c>
      <c r="K18" s="66">
        <f t="shared" si="3"/>
        <v>19</v>
      </c>
      <c r="L18" s="65">
        <f>VLOOKUP($A18,'Return Data'!$B$7:$R$1700,9,0)</f>
        <v>2.9681999999999999</v>
      </c>
      <c r="M18" s="66">
        <f t="shared" si="4"/>
        <v>19</v>
      </c>
      <c r="N18" s="65">
        <f>VLOOKUP($A18,'Return Data'!$B$7:$R$1700,10,0)</f>
        <v>3.5316000000000001</v>
      </c>
      <c r="O18" s="66">
        <f t="shared" si="5"/>
        <v>19</v>
      </c>
      <c r="P18" s="65">
        <f>VLOOKUP($A18,'Return Data'!$B$7:$R$1700,11,0)</f>
        <v>4.1566999999999998</v>
      </c>
      <c r="Q18" s="66">
        <f t="shared" si="6"/>
        <v>19</v>
      </c>
      <c r="R18" s="65">
        <f>VLOOKUP($A18,'Return Data'!$B$7:$R$1700,12,0)</f>
        <v>4.3289999999999997</v>
      </c>
      <c r="S18" s="66">
        <f t="shared" si="7"/>
        <v>19</v>
      </c>
      <c r="T18" s="65">
        <f>VLOOKUP($A18,'Return Data'!$B$7:$R$1700,13,0)</f>
        <v>4.5975999999999999</v>
      </c>
      <c r="U18" s="66">
        <f t="shared" si="9"/>
        <v>18</v>
      </c>
      <c r="V18" s="65">
        <f>VLOOKUP($A18,'Return Data'!$B$7:$R$1700,17,0)</f>
        <v>5.9447999999999999</v>
      </c>
      <c r="W18" s="66">
        <f t="shared" si="10"/>
        <v>14</v>
      </c>
      <c r="X18" s="65">
        <f>VLOOKUP($A18,'Return Data'!$B$7:$R$1700,14,0)</f>
        <v>6.1258999999999997</v>
      </c>
      <c r="Y18" s="66">
        <f t="shared" si="11"/>
        <v>14</v>
      </c>
      <c r="Z18" s="65">
        <f>VLOOKUP($A18,'Return Data'!$B$7:$R$1700,16,0)</f>
        <v>7.7901999999999996</v>
      </c>
      <c r="AA18" s="67">
        <f t="shared" si="8"/>
        <v>6</v>
      </c>
    </row>
    <row r="19" spans="1:27" x14ac:dyDescent="0.3">
      <c r="A19" s="63" t="s">
        <v>1263</v>
      </c>
      <c r="B19" s="64">
        <f>VLOOKUP($A19,'Return Data'!$B$7:$R$1700,3,0)</f>
        <v>44015</v>
      </c>
      <c r="C19" s="65">
        <f>VLOOKUP($A19,'Return Data'!$B$7:$R$1700,4,0)</f>
        <v>3367.7948999999999</v>
      </c>
      <c r="D19" s="65">
        <f>VLOOKUP($A19,'Return Data'!$B$7:$R$1700,5,0)</f>
        <v>15.290100000000001</v>
      </c>
      <c r="E19" s="66">
        <f t="shared" si="0"/>
        <v>13</v>
      </c>
      <c r="F19" s="65">
        <f>VLOOKUP($A19,'Return Data'!$B$7:$R$1700,6,0)</f>
        <v>12.1839</v>
      </c>
      <c r="G19" s="66">
        <f t="shared" si="1"/>
        <v>13</v>
      </c>
      <c r="H19" s="65">
        <f>VLOOKUP($A19,'Return Data'!$B$7:$R$1700,7,0)</f>
        <v>6.6337000000000002</v>
      </c>
      <c r="I19" s="66">
        <f t="shared" si="2"/>
        <v>10</v>
      </c>
      <c r="J19" s="65">
        <f>VLOOKUP($A19,'Return Data'!$B$7:$R$1700,8,0)</f>
        <v>6.5983000000000001</v>
      </c>
      <c r="K19" s="66">
        <f t="shared" si="3"/>
        <v>7</v>
      </c>
      <c r="L19" s="65">
        <f>VLOOKUP($A19,'Return Data'!$B$7:$R$1700,9,0)</f>
        <v>7.1337000000000002</v>
      </c>
      <c r="M19" s="66">
        <f t="shared" si="4"/>
        <v>12</v>
      </c>
      <c r="N19" s="65">
        <f>VLOOKUP($A19,'Return Data'!$B$7:$R$1700,10,0)</f>
        <v>7.7954999999999997</v>
      </c>
      <c r="O19" s="66">
        <f t="shared" si="5"/>
        <v>14</v>
      </c>
      <c r="P19" s="65">
        <f>VLOOKUP($A19,'Return Data'!$B$7:$R$1700,11,0)</f>
        <v>6.9804000000000004</v>
      </c>
      <c r="Q19" s="66">
        <f t="shared" si="6"/>
        <v>13</v>
      </c>
      <c r="R19" s="65">
        <f>VLOOKUP($A19,'Return Data'!$B$7:$R$1700,12,0)</f>
        <v>6.8727999999999998</v>
      </c>
      <c r="S19" s="66">
        <f t="shared" si="7"/>
        <v>13</v>
      </c>
      <c r="T19" s="65">
        <f>VLOOKUP($A19,'Return Data'!$B$7:$R$1700,13,0)</f>
        <v>7.3151000000000002</v>
      </c>
      <c r="U19" s="66">
        <f t="shared" si="9"/>
        <v>11</v>
      </c>
      <c r="V19" s="65">
        <f>VLOOKUP($A19,'Return Data'!$B$7:$R$1700,17,0)</f>
        <v>7.8211000000000004</v>
      </c>
      <c r="W19" s="66">
        <f t="shared" si="10"/>
        <v>8</v>
      </c>
      <c r="X19" s="65">
        <f>VLOOKUP($A19,'Return Data'!$B$7:$R$1700,14,0)</f>
        <v>7.5232999999999999</v>
      </c>
      <c r="Y19" s="66">
        <f t="shared" si="11"/>
        <v>8</v>
      </c>
      <c r="Z19" s="65">
        <f>VLOOKUP($A19,'Return Data'!$B$7:$R$1700,16,0)</f>
        <v>7.4114000000000004</v>
      </c>
      <c r="AA19" s="67">
        <f t="shared" si="8"/>
        <v>12</v>
      </c>
    </row>
    <row r="20" spans="1:27" x14ac:dyDescent="0.3">
      <c r="A20" s="63" t="s">
        <v>1266</v>
      </c>
      <c r="B20" s="64">
        <f>VLOOKUP($A20,'Return Data'!$B$7:$R$1700,3,0)</f>
        <v>44015</v>
      </c>
      <c r="C20" s="65">
        <f>VLOOKUP($A20,'Return Data'!$B$7:$R$1700,4,0)</f>
        <v>30.460176991150401</v>
      </c>
      <c r="D20" s="65">
        <f>VLOOKUP($A20,'Return Data'!$B$7:$R$1700,5,0)</f>
        <v>14.204499999999999</v>
      </c>
      <c r="E20" s="66">
        <f t="shared" si="0"/>
        <v>14</v>
      </c>
      <c r="F20" s="65">
        <f>VLOOKUP($A20,'Return Data'!$B$7:$R$1700,6,0)</f>
        <v>10.8536</v>
      </c>
      <c r="G20" s="66">
        <f t="shared" si="1"/>
        <v>15</v>
      </c>
      <c r="H20" s="65">
        <f>VLOOKUP($A20,'Return Data'!$B$7:$R$1700,7,0)</f>
        <v>5.6292</v>
      </c>
      <c r="I20" s="66">
        <f t="shared" si="2"/>
        <v>15</v>
      </c>
      <c r="J20" s="65">
        <f>VLOOKUP($A20,'Return Data'!$B$7:$R$1700,8,0)</f>
        <v>4.3723000000000001</v>
      </c>
      <c r="K20" s="66">
        <f t="shared" si="3"/>
        <v>15</v>
      </c>
      <c r="L20" s="65">
        <f>VLOOKUP($A20,'Return Data'!$B$7:$R$1700,9,0)</f>
        <v>6.2385999999999999</v>
      </c>
      <c r="M20" s="66">
        <f t="shared" si="4"/>
        <v>14</v>
      </c>
      <c r="N20" s="65">
        <f>VLOOKUP($A20,'Return Data'!$B$7:$R$1700,10,0)</f>
        <v>7.9995000000000003</v>
      </c>
      <c r="O20" s="66">
        <f t="shared" si="5"/>
        <v>13</v>
      </c>
      <c r="P20" s="65">
        <f>VLOOKUP($A20,'Return Data'!$B$7:$R$1700,11,0)</f>
        <v>7.1860999999999997</v>
      </c>
      <c r="Q20" s="66">
        <f t="shared" si="6"/>
        <v>11</v>
      </c>
      <c r="R20" s="65">
        <f>VLOOKUP($A20,'Return Data'!$B$7:$R$1700,12,0)</f>
        <v>6.9146000000000001</v>
      </c>
      <c r="S20" s="66">
        <f t="shared" si="7"/>
        <v>11</v>
      </c>
      <c r="T20" s="65">
        <f>VLOOKUP($A20,'Return Data'!$B$7:$R$1700,13,0)</f>
        <v>9.2316000000000003</v>
      </c>
      <c r="U20" s="66">
        <f t="shared" si="9"/>
        <v>1</v>
      </c>
      <c r="V20" s="65">
        <f>VLOOKUP($A20,'Return Data'!$B$7:$R$1700,17,0)</f>
        <v>7.8491</v>
      </c>
      <c r="W20" s="66">
        <f t="shared" si="10"/>
        <v>7</v>
      </c>
      <c r="X20" s="65">
        <f>VLOOKUP($A20,'Return Data'!$B$7:$R$1700,14,0)</f>
        <v>7.5731000000000002</v>
      </c>
      <c r="Y20" s="66">
        <f t="shared" si="11"/>
        <v>7</v>
      </c>
      <c r="Z20" s="65">
        <f>VLOOKUP($A20,'Return Data'!$B$7:$R$1700,16,0)</f>
        <v>7.7582000000000004</v>
      </c>
      <c r="AA20" s="67">
        <f t="shared" si="8"/>
        <v>7</v>
      </c>
    </row>
    <row r="21" spans="1:27" x14ac:dyDescent="0.3">
      <c r="A21" s="63" t="s">
        <v>1267</v>
      </c>
      <c r="B21" s="64">
        <f>VLOOKUP($A21,'Return Data'!$B$7:$R$1700,3,0)</f>
        <v>44015</v>
      </c>
      <c r="C21" s="65">
        <f>VLOOKUP($A21,'Return Data'!$B$7:$R$1700,4,0)</f>
        <v>3100.7602000000002</v>
      </c>
      <c r="D21" s="65">
        <f>VLOOKUP($A21,'Return Data'!$B$7:$R$1700,5,0)</f>
        <v>17.639600000000002</v>
      </c>
      <c r="E21" s="66">
        <f t="shared" si="0"/>
        <v>10</v>
      </c>
      <c r="F21" s="65">
        <f>VLOOKUP($A21,'Return Data'!$B$7:$R$1700,6,0)</f>
        <v>12.385</v>
      </c>
      <c r="G21" s="66">
        <f t="shared" si="1"/>
        <v>11</v>
      </c>
      <c r="H21" s="65">
        <f>VLOOKUP($A21,'Return Data'!$B$7:$R$1700,7,0)</f>
        <v>6.6097000000000001</v>
      </c>
      <c r="I21" s="66">
        <f t="shared" si="2"/>
        <v>11</v>
      </c>
      <c r="J21" s="65">
        <f>VLOOKUP($A21,'Return Data'!$B$7:$R$1700,8,0)</f>
        <v>6.2496</v>
      </c>
      <c r="K21" s="66">
        <f t="shared" si="3"/>
        <v>8</v>
      </c>
      <c r="L21" s="65">
        <f>VLOOKUP($A21,'Return Data'!$B$7:$R$1700,9,0)</f>
        <v>7.3586999999999998</v>
      </c>
      <c r="M21" s="66">
        <f t="shared" si="4"/>
        <v>11</v>
      </c>
      <c r="N21" s="65">
        <f>VLOOKUP($A21,'Return Data'!$B$7:$R$1700,10,0)</f>
        <v>8.7042000000000002</v>
      </c>
      <c r="O21" s="66">
        <f t="shared" si="5"/>
        <v>10</v>
      </c>
      <c r="P21" s="65">
        <f>VLOOKUP($A21,'Return Data'!$B$7:$R$1700,11,0)</f>
        <v>7.4683000000000002</v>
      </c>
      <c r="Q21" s="66">
        <f t="shared" si="6"/>
        <v>9</v>
      </c>
      <c r="R21" s="65">
        <f>VLOOKUP($A21,'Return Data'!$B$7:$R$1700,12,0)</f>
        <v>7.2118000000000002</v>
      </c>
      <c r="S21" s="66">
        <f t="shared" si="7"/>
        <v>8</v>
      </c>
      <c r="T21" s="65">
        <f>VLOOKUP($A21,'Return Data'!$B$7:$R$1700,13,0)</f>
        <v>7.6208999999999998</v>
      </c>
      <c r="U21" s="66">
        <f t="shared" si="9"/>
        <v>7</v>
      </c>
      <c r="V21" s="65">
        <f>VLOOKUP($A21,'Return Data'!$B$7:$R$1700,17,0)</f>
        <v>8.0341000000000005</v>
      </c>
      <c r="W21" s="66">
        <f t="shared" si="10"/>
        <v>4</v>
      </c>
      <c r="X21" s="65">
        <f>VLOOKUP($A21,'Return Data'!$B$7:$R$1700,14,0)</f>
        <v>7.6837999999999997</v>
      </c>
      <c r="Y21" s="66">
        <f t="shared" si="11"/>
        <v>3</v>
      </c>
      <c r="Z21" s="65">
        <f>VLOOKUP($A21,'Return Data'!$B$7:$R$1700,16,0)</f>
        <v>7.8036000000000003</v>
      </c>
      <c r="AA21" s="67">
        <f t="shared" si="8"/>
        <v>5</v>
      </c>
    </row>
    <row r="22" spans="1:27" x14ac:dyDescent="0.3">
      <c r="A22" s="63" t="s">
        <v>1270</v>
      </c>
      <c r="B22" s="64">
        <f>VLOOKUP($A22,'Return Data'!$B$7:$R$1700,3,0)</f>
        <v>44015</v>
      </c>
      <c r="C22" s="65">
        <f>VLOOKUP($A22,'Return Data'!$B$7:$R$1700,4,0)</f>
        <v>1020.6981</v>
      </c>
      <c r="D22" s="65">
        <f>VLOOKUP($A22,'Return Data'!$B$7:$R$1700,5,0)</f>
        <v>13.411300000000001</v>
      </c>
      <c r="E22" s="66">
        <f t="shared" si="0"/>
        <v>15</v>
      </c>
      <c r="F22" s="65">
        <f>VLOOKUP($A22,'Return Data'!$B$7:$R$1700,6,0)</f>
        <v>11.1745</v>
      </c>
      <c r="G22" s="66">
        <f t="shared" si="1"/>
        <v>14</v>
      </c>
      <c r="H22" s="65">
        <f>VLOOKUP($A22,'Return Data'!$B$7:$R$1700,7,0)</f>
        <v>6.3444000000000003</v>
      </c>
      <c r="I22" s="66">
        <f t="shared" si="2"/>
        <v>13</v>
      </c>
      <c r="J22" s="65">
        <f>VLOOKUP($A22,'Return Data'!$B$7:$R$1700,8,0)</f>
        <v>5.5654000000000003</v>
      </c>
      <c r="K22" s="66">
        <f t="shared" si="3"/>
        <v>11</v>
      </c>
      <c r="L22" s="65">
        <f>VLOOKUP($A22,'Return Data'!$B$7:$R$1700,9,0)</f>
        <v>5.9204999999999997</v>
      </c>
      <c r="M22" s="66">
        <f t="shared" si="4"/>
        <v>15</v>
      </c>
      <c r="N22" s="65">
        <f>VLOOKUP($A22,'Return Data'!$B$7:$R$1700,10,0)</f>
        <v>6.8731999999999998</v>
      </c>
      <c r="O22" s="66">
        <f t="shared" si="5"/>
        <v>16</v>
      </c>
      <c r="P22" s="65"/>
      <c r="Q22" s="66"/>
      <c r="R22" s="65"/>
      <c r="S22" s="66"/>
      <c r="T22" s="65"/>
      <c r="U22" s="66"/>
      <c r="V22" s="65"/>
      <c r="W22" s="66"/>
      <c r="X22" s="65"/>
      <c r="Y22" s="66"/>
      <c r="Z22" s="65">
        <f>VLOOKUP($A22,'Return Data'!$B$7:$R$1700,16,0)</f>
        <v>6.3486000000000002</v>
      </c>
      <c r="AA22" s="67">
        <f t="shared" si="8"/>
        <v>19</v>
      </c>
    </row>
    <row r="23" spans="1:27" x14ac:dyDescent="0.3">
      <c r="A23" s="63" t="s">
        <v>1271</v>
      </c>
      <c r="B23" s="64">
        <f>VLOOKUP($A23,'Return Data'!$B$7:$R$1700,3,0)</f>
        <v>44015</v>
      </c>
      <c r="C23" s="65">
        <f>VLOOKUP($A23,'Return Data'!$B$7:$R$1700,4,0)</f>
        <v>31.513999999999999</v>
      </c>
      <c r="D23" s="65">
        <f>VLOOKUP($A23,'Return Data'!$B$7:$R$1700,5,0)</f>
        <v>3.2433000000000001</v>
      </c>
      <c r="E23" s="66">
        <f t="shared" si="0"/>
        <v>18</v>
      </c>
      <c r="F23" s="65">
        <f>VLOOKUP($A23,'Return Data'!$B$7:$R$1700,6,0)</f>
        <v>3.8618999999999999</v>
      </c>
      <c r="G23" s="66">
        <f t="shared" si="1"/>
        <v>17</v>
      </c>
      <c r="H23" s="65">
        <f>VLOOKUP($A23,'Return Data'!$B$7:$R$1700,7,0)</f>
        <v>4.1562999999999999</v>
      </c>
      <c r="I23" s="66">
        <f t="shared" si="2"/>
        <v>17</v>
      </c>
      <c r="J23" s="65">
        <f>VLOOKUP($A23,'Return Data'!$B$7:$R$1700,8,0)</f>
        <v>4.3257000000000003</v>
      </c>
      <c r="K23" s="66">
        <f t="shared" si="3"/>
        <v>16</v>
      </c>
      <c r="L23" s="65">
        <f>VLOOKUP($A23,'Return Data'!$B$7:$R$1700,9,0)</f>
        <v>4.5105000000000004</v>
      </c>
      <c r="M23" s="66">
        <f t="shared" si="4"/>
        <v>17</v>
      </c>
      <c r="N23" s="65">
        <f>VLOOKUP($A23,'Return Data'!$B$7:$R$1700,10,0)</f>
        <v>4.5086000000000004</v>
      </c>
      <c r="O23" s="66">
        <f t="shared" si="5"/>
        <v>17</v>
      </c>
      <c r="P23" s="65">
        <f>VLOOKUP($A23,'Return Data'!$B$7:$R$1700,11,0)</f>
        <v>5.3362999999999996</v>
      </c>
      <c r="Q23" s="66">
        <f t="shared" si="6"/>
        <v>16</v>
      </c>
      <c r="R23" s="65">
        <f>VLOOKUP($A23,'Return Data'!$B$7:$R$1700,12,0)</f>
        <v>5.8636999999999997</v>
      </c>
      <c r="S23" s="66">
        <f t="shared" si="7"/>
        <v>16</v>
      </c>
      <c r="T23" s="65">
        <f>VLOOKUP($A23,'Return Data'!$B$7:$R$1700,13,0)</f>
        <v>6.3578999999999999</v>
      </c>
      <c r="U23" s="66">
        <f t="shared" si="9"/>
        <v>15</v>
      </c>
      <c r="V23" s="65">
        <f>VLOOKUP($A23,'Return Data'!$B$7:$R$1700,17,0)</f>
        <v>7.1546000000000003</v>
      </c>
      <c r="W23" s="66">
        <f t="shared" si="10"/>
        <v>12</v>
      </c>
      <c r="X23" s="65">
        <f>VLOOKUP($A23,'Return Data'!$B$7:$R$1700,14,0)</f>
        <v>6.96</v>
      </c>
      <c r="Y23" s="66">
        <f t="shared" si="11"/>
        <v>12</v>
      </c>
      <c r="Z23" s="65">
        <f>VLOOKUP($A23,'Return Data'!$B$7:$R$1700,16,0)</f>
        <v>8.2696000000000005</v>
      </c>
      <c r="AA23" s="67">
        <f t="shared" si="8"/>
        <v>1</v>
      </c>
    </row>
    <row r="24" spans="1:27" x14ac:dyDescent="0.3">
      <c r="A24" s="63" t="s">
        <v>1274</v>
      </c>
      <c r="B24" s="64">
        <f>VLOOKUP($A24,'Return Data'!$B$7:$R$1700,3,0)</f>
        <v>44015</v>
      </c>
      <c r="C24" s="65">
        <f>VLOOKUP($A24,'Return Data'!$B$7:$R$1700,4,0)</f>
        <v>31.672000000000001</v>
      </c>
      <c r="D24" s="65">
        <f>VLOOKUP($A24,'Return Data'!$B$7:$R$1700,5,0)</f>
        <v>15.6799</v>
      </c>
      <c r="E24" s="66">
        <f t="shared" si="0"/>
        <v>12</v>
      </c>
      <c r="F24" s="65">
        <f>VLOOKUP($A24,'Return Data'!$B$7:$R$1700,6,0)</f>
        <v>12.382099999999999</v>
      </c>
      <c r="G24" s="66">
        <f t="shared" si="1"/>
        <v>12</v>
      </c>
      <c r="H24" s="65">
        <f>VLOOKUP($A24,'Return Data'!$B$7:$R$1700,7,0)</f>
        <v>6.8247999999999998</v>
      </c>
      <c r="I24" s="66">
        <f t="shared" si="2"/>
        <v>9</v>
      </c>
      <c r="J24" s="65">
        <f>VLOOKUP($A24,'Return Data'!$B$7:$R$1700,8,0)</f>
        <v>6.6433999999999997</v>
      </c>
      <c r="K24" s="66">
        <f t="shared" si="3"/>
        <v>6</v>
      </c>
      <c r="L24" s="65">
        <f>VLOOKUP($A24,'Return Data'!$B$7:$R$1700,9,0)</f>
        <v>7.9496000000000002</v>
      </c>
      <c r="M24" s="66">
        <f t="shared" si="4"/>
        <v>8</v>
      </c>
      <c r="N24" s="65">
        <f>VLOOKUP($A24,'Return Data'!$B$7:$R$1700,10,0)</f>
        <v>8.4080999999999992</v>
      </c>
      <c r="O24" s="66">
        <f t="shared" si="5"/>
        <v>12</v>
      </c>
      <c r="P24" s="65">
        <f>VLOOKUP($A24,'Return Data'!$B$7:$R$1700,11,0)</f>
        <v>7.1031000000000004</v>
      </c>
      <c r="Q24" s="66">
        <f t="shared" si="6"/>
        <v>12</v>
      </c>
      <c r="R24" s="65">
        <f>VLOOKUP($A24,'Return Data'!$B$7:$R$1700,12,0)</f>
        <v>6.8989000000000003</v>
      </c>
      <c r="S24" s="66">
        <f t="shared" si="7"/>
        <v>12</v>
      </c>
      <c r="T24" s="65">
        <f>VLOOKUP($A24,'Return Data'!$B$7:$R$1700,13,0)</f>
        <v>7.3978000000000002</v>
      </c>
      <c r="U24" s="66">
        <f t="shared" si="9"/>
        <v>10</v>
      </c>
      <c r="V24" s="65">
        <f>VLOOKUP($A24,'Return Data'!$B$7:$R$1700,17,0)</f>
        <v>7.5614999999999997</v>
      </c>
      <c r="W24" s="66">
        <f t="shared" si="10"/>
        <v>10</v>
      </c>
      <c r="X24" s="65">
        <f>VLOOKUP($A24,'Return Data'!$B$7:$R$1700,14,0)</f>
        <v>7.1025999999999998</v>
      </c>
      <c r="Y24" s="66">
        <f t="shared" si="11"/>
        <v>11</v>
      </c>
      <c r="Z24" s="65">
        <f>VLOOKUP($A24,'Return Data'!$B$7:$R$1700,16,0)</f>
        <v>7.4805000000000001</v>
      </c>
      <c r="AA24" s="67">
        <f t="shared" si="8"/>
        <v>11</v>
      </c>
    </row>
    <row r="25" spans="1:27" x14ac:dyDescent="0.3">
      <c r="A25" s="63" t="s">
        <v>1276</v>
      </c>
      <c r="B25" s="64">
        <f>VLOOKUP($A25,'Return Data'!$B$7:$R$1700,3,0)</f>
        <v>44015</v>
      </c>
      <c r="C25" s="65">
        <f>VLOOKUP($A25,'Return Data'!$B$7:$R$1700,4,0)</f>
        <v>11.381399999999999</v>
      </c>
      <c r="D25" s="65">
        <f>VLOOKUP($A25,'Return Data'!$B$7:$R$1700,5,0)</f>
        <v>13.1534</v>
      </c>
      <c r="E25" s="66">
        <f t="shared" si="0"/>
        <v>16</v>
      </c>
      <c r="F25" s="65">
        <f>VLOOKUP($A25,'Return Data'!$B$7:$R$1700,6,0)</f>
        <v>7.8087</v>
      </c>
      <c r="G25" s="66">
        <f t="shared" si="1"/>
        <v>16</v>
      </c>
      <c r="H25" s="65">
        <f>VLOOKUP($A25,'Return Data'!$B$7:$R$1700,7,0)</f>
        <v>4.5853999999999999</v>
      </c>
      <c r="I25" s="66">
        <f t="shared" si="2"/>
        <v>16</v>
      </c>
      <c r="J25" s="65">
        <f>VLOOKUP($A25,'Return Data'!$B$7:$R$1700,8,0)</f>
        <v>4.4286000000000003</v>
      </c>
      <c r="K25" s="66">
        <f t="shared" si="3"/>
        <v>14</v>
      </c>
      <c r="L25" s="65">
        <f>VLOOKUP($A25,'Return Data'!$B$7:$R$1700,9,0)</f>
        <v>5.4333</v>
      </c>
      <c r="M25" s="66">
        <f t="shared" si="4"/>
        <v>16</v>
      </c>
      <c r="N25" s="65">
        <f>VLOOKUP($A25,'Return Data'!$B$7:$R$1700,10,0)</f>
        <v>6.8752000000000004</v>
      </c>
      <c r="O25" s="66">
        <f t="shared" si="5"/>
        <v>15</v>
      </c>
      <c r="P25" s="65">
        <f>VLOOKUP($A25,'Return Data'!$B$7:$R$1700,11,0)</f>
        <v>6.5130999999999997</v>
      </c>
      <c r="Q25" s="66">
        <f t="shared" si="6"/>
        <v>15</v>
      </c>
      <c r="R25" s="65">
        <f>VLOOKUP($A25,'Return Data'!$B$7:$R$1700,12,0)</f>
        <v>6.5152999999999999</v>
      </c>
      <c r="S25" s="66">
        <f t="shared" si="7"/>
        <v>15</v>
      </c>
      <c r="T25" s="65">
        <f>VLOOKUP($A25,'Return Data'!$B$7:$R$1700,13,0)</f>
        <v>7.0442999999999998</v>
      </c>
      <c r="U25" s="66">
        <f t="shared" si="9"/>
        <v>13</v>
      </c>
      <c r="V25" s="65"/>
      <c r="W25" s="66"/>
      <c r="X25" s="65"/>
      <c r="Y25" s="66"/>
      <c r="Z25" s="65">
        <f>VLOOKUP($A25,'Return Data'!$B$7:$R$1700,16,0)</f>
        <v>7.5849000000000002</v>
      </c>
      <c r="AA25" s="67">
        <f t="shared" si="8"/>
        <v>8</v>
      </c>
    </row>
    <row r="26" spans="1:27" x14ac:dyDescent="0.3">
      <c r="A26" s="63" t="s">
        <v>1278</v>
      </c>
      <c r="B26" s="64">
        <f>VLOOKUP($A26,'Return Data'!$B$7:$R$1700,3,0)</f>
        <v>44015</v>
      </c>
      <c r="C26" s="65">
        <f>VLOOKUP($A26,'Return Data'!$B$7:$R$1700,4,0)</f>
        <v>3527.1669000000002</v>
      </c>
      <c r="D26" s="65">
        <f>VLOOKUP($A26,'Return Data'!$B$7:$R$1700,5,0)</f>
        <v>20.0566</v>
      </c>
      <c r="E26" s="66">
        <f t="shared" si="0"/>
        <v>6</v>
      </c>
      <c r="F26" s="65">
        <f>VLOOKUP($A26,'Return Data'!$B$7:$R$1700,6,0)</f>
        <v>13.9976</v>
      </c>
      <c r="G26" s="66">
        <f t="shared" si="1"/>
        <v>8</v>
      </c>
      <c r="H26" s="65">
        <f>VLOOKUP($A26,'Return Data'!$B$7:$R$1700,7,0)</f>
        <v>6.88</v>
      </c>
      <c r="I26" s="66">
        <f t="shared" si="2"/>
        <v>7</v>
      </c>
      <c r="J26" s="65">
        <f>VLOOKUP($A26,'Return Data'!$B$7:$R$1700,8,0)</f>
        <v>6.6622000000000003</v>
      </c>
      <c r="K26" s="66">
        <f t="shared" si="3"/>
        <v>5</v>
      </c>
      <c r="L26" s="65">
        <f>VLOOKUP($A26,'Return Data'!$B$7:$R$1700,9,0)</f>
        <v>8.2802000000000007</v>
      </c>
      <c r="M26" s="66">
        <f t="shared" si="4"/>
        <v>4</v>
      </c>
      <c r="N26" s="65">
        <f>VLOOKUP($A26,'Return Data'!$B$7:$R$1700,10,0)</f>
        <v>9.3415999999999997</v>
      </c>
      <c r="O26" s="66">
        <f t="shared" si="5"/>
        <v>7</v>
      </c>
      <c r="P26" s="65">
        <f>VLOOKUP($A26,'Return Data'!$B$7:$R$1700,11,0)</f>
        <v>8.1094000000000008</v>
      </c>
      <c r="Q26" s="66">
        <f t="shared" si="6"/>
        <v>3</v>
      </c>
      <c r="R26" s="65">
        <f>VLOOKUP($A26,'Return Data'!$B$7:$R$1700,12,0)</f>
        <v>7.5057999999999998</v>
      </c>
      <c r="S26" s="66">
        <f t="shared" si="7"/>
        <v>5</v>
      </c>
      <c r="T26" s="65">
        <f>VLOOKUP($A26,'Return Data'!$B$7:$R$1700,13,0)</f>
        <v>7.7411000000000003</v>
      </c>
      <c r="U26" s="66">
        <f t="shared" si="9"/>
        <v>6</v>
      </c>
      <c r="V26" s="65">
        <f>VLOOKUP($A26,'Return Data'!$B$7:$R$1700,17,0)</f>
        <v>4.0898000000000003</v>
      </c>
      <c r="W26" s="66">
        <f t="shared" si="10"/>
        <v>15</v>
      </c>
      <c r="X26" s="65">
        <f>VLOOKUP($A26,'Return Data'!$B$7:$R$1700,14,0)</f>
        <v>5.0753000000000004</v>
      </c>
      <c r="Y26" s="66">
        <f t="shared" si="11"/>
        <v>15</v>
      </c>
      <c r="Z26" s="65">
        <f>VLOOKUP($A26,'Return Data'!$B$7:$R$1700,16,0)</f>
        <v>6.976</v>
      </c>
      <c r="AA26" s="67">
        <f t="shared" si="8"/>
        <v>15</v>
      </c>
    </row>
    <row r="27" spans="1:27" x14ac:dyDescent="0.3">
      <c r="A27" s="63" t="s">
        <v>1280</v>
      </c>
      <c r="B27" s="64">
        <f>VLOOKUP($A27,'Return Data'!$B$7:$R$1700,3,0)</f>
        <v>44015</v>
      </c>
      <c r="C27" s="65">
        <f>VLOOKUP($A27,'Return Data'!$B$7:$R$1700,4,0)</f>
        <v>2303.0963000000002</v>
      </c>
      <c r="D27" s="65">
        <f>VLOOKUP($A27,'Return Data'!$B$7:$R$1700,5,0)</f>
        <v>20.552499999999998</v>
      </c>
      <c r="E27" s="66">
        <f t="shared" si="0"/>
        <v>5</v>
      </c>
      <c r="F27" s="65">
        <f>VLOOKUP($A27,'Return Data'!$B$7:$R$1700,6,0)</f>
        <v>14.654</v>
      </c>
      <c r="G27" s="66">
        <f t="shared" si="1"/>
        <v>6</v>
      </c>
      <c r="H27" s="65">
        <f>VLOOKUP($A27,'Return Data'!$B$7:$R$1700,7,0)</f>
        <v>7.5381</v>
      </c>
      <c r="I27" s="66">
        <f t="shared" si="2"/>
        <v>3</v>
      </c>
      <c r="J27" s="65">
        <f>VLOOKUP($A27,'Return Data'!$B$7:$R$1700,8,0)</f>
        <v>6.8205999999999998</v>
      </c>
      <c r="K27" s="66">
        <f t="shared" si="3"/>
        <v>3</v>
      </c>
      <c r="L27" s="65">
        <f>VLOOKUP($A27,'Return Data'!$B$7:$R$1700,9,0)</f>
        <v>8.1217000000000006</v>
      </c>
      <c r="M27" s="66">
        <f t="shared" si="4"/>
        <v>6</v>
      </c>
      <c r="N27" s="65">
        <f>VLOOKUP($A27,'Return Data'!$B$7:$R$1700,10,0)</f>
        <v>9.0236999999999998</v>
      </c>
      <c r="O27" s="66">
        <f t="shared" si="5"/>
        <v>9</v>
      </c>
      <c r="P27" s="65">
        <f>VLOOKUP($A27,'Return Data'!$B$7:$R$1700,11,0)</f>
        <v>7.4648000000000003</v>
      </c>
      <c r="Q27" s="66">
        <f t="shared" si="6"/>
        <v>10</v>
      </c>
      <c r="R27" s="65">
        <f>VLOOKUP($A27,'Return Data'!$B$7:$R$1700,12,0)</f>
        <v>7.1250999999999998</v>
      </c>
      <c r="S27" s="66">
        <f t="shared" si="7"/>
        <v>9</v>
      </c>
      <c r="T27" s="65">
        <f>VLOOKUP($A27,'Return Data'!$B$7:$R$1700,13,0)</f>
        <v>7.5297999999999998</v>
      </c>
      <c r="U27" s="66">
        <f t="shared" si="9"/>
        <v>9</v>
      </c>
      <c r="V27" s="65">
        <f>VLOOKUP($A27,'Return Data'!$B$7:$R$1700,17,0)</f>
        <v>7.9417999999999997</v>
      </c>
      <c r="W27" s="66">
        <f t="shared" si="10"/>
        <v>6</v>
      </c>
      <c r="X27" s="65">
        <f>VLOOKUP($A27,'Return Data'!$B$7:$R$1700,14,0)</f>
        <v>7.6185</v>
      </c>
      <c r="Y27" s="66">
        <f t="shared" si="11"/>
        <v>6</v>
      </c>
      <c r="Z27" s="65">
        <f>VLOOKUP($A27,'Return Data'!$B$7:$R$1700,16,0)</f>
        <v>7.8853</v>
      </c>
      <c r="AA27" s="67">
        <f t="shared" si="8"/>
        <v>4</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15.867645</v>
      </c>
      <c r="E29" s="74"/>
      <c r="F29" s="75">
        <f>AVERAGE(F8:F27)</f>
        <v>11.566379999999999</v>
      </c>
      <c r="G29" s="74"/>
      <c r="H29" s="75">
        <f>AVERAGE(H8:H27)</f>
        <v>6.0006449999999996</v>
      </c>
      <c r="I29" s="74"/>
      <c r="J29" s="75">
        <f>AVERAGE(J8:J27)</f>
        <v>5.36714</v>
      </c>
      <c r="K29" s="74"/>
      <c r="L29" s="75">
        <f>AVERAGE(L8:L27)</f>
        <v>6.7111650000000012</v>
      </c>
      <c r="M29" s="74"/>
      <c r="N29" s="75">
        <f>AVERAGE(N8:N27)</f>
        <v>7.9221649999999997</v>
      </c>
      <c r="O29" s="74"/>
      <c r="P29" s="75">
        <f>AVERAGE(P8:P27)</f>
        <v>6.9676368421052626</v>
      </c>
      <c r="Q29" s="74"/>
      <c r="R29" s="75">
        <f>AVERAGE(R8:R27)</f>
        <v>6.7679473684210505</v>
      </c>
      <c r="S29" s="74"/>
      <c r="T29" s="75">
        <f>AVERAGE(T8:T27)</f>
        <v>7.2194333333333356</v>
      </c>
      <c r="U29" s="74"/>
      <c r="V29" s="75">
        <f>AVERAGE(V8:V27)</f>
        <v>7.4059333333333326</v>
      </c>
      <c r="W29" s="74"/>
      <c r="X29" s="75">
        <f>AVERAGE(X8:X27)</f>
        <v>7.1676399999999996</v>
      </c>
      <c r="Y29" s="74"/>
      <c r="Z29" s="75">
        <f>AVERAGE(Z8:Z27)</f>
        <v>7.3645250000000004</v>
      </c>
      <c r="AA29" s="76"/>
    </row>
    <row r="30" spans="1:27" x14ac:dyDescent="0.3">
      <c r="A30" s="73" t="s">
        <v>28</v>
      </c>
      <c r="B30" s="74"/>
      <c r="C30" s="74"/>
      <c r="D30" s="75">
        <f>MIN(D8:D27)</f>
        <v>0.91690000000000005</v>
      </c>
      <c r="E30" s="74"/>
      <c r="F30" s="75">
        <f>MIN(F8:F27)</f>
        <v>1.8913</v>
      </c>
      <c r="G30" s="74"/>
      <c r="H30" s="75">
        <f>MIN(H8:H27)</f>
        <v>2.4582999999999999</v>
      </c>
      <c r="I30" s="74"/>
      <c r="J30" s="75">
        <f>MIN(J8:J27)</f>
        <v>2.3927999999999998</v>
      </c>
      <c r="K30" s="74"/>
      <c r="L30" s="75">
        <f>MIN(L8:L27)</f>
        <v>2.4167999999999998</v>
      </c>
      <c r="M30" s="74"/>
      <c r="N30" s="75">
        <f>MIN(N8:N27)</f>
        <v>3.2867999999999999</v>
      </c>
      <c r="O30" s="74"/>
      <c r="P30" s="75">
        <f>MIN(P8:P27)</f>
        <v>4.1566999999999998</v>
      </c>
      <c r="Q30" s="74"/>
      <c r="R30" s="75">
        <f>MIN(R8:R27)</f>
        <v>4.3289999999999997</v>
      </c>
      <c r="S30" s="74"/>
      <c r="T30" s="75">
        <f>MIN(T8:T27)</f>
        <v>4.5975999999999999</v>
      </c>
      <c r="U30" s="74"/>
      <c r="V30" s="75">
        <f>MIN(V8:V27)</f>
        <v>4.0898000000000003</v>
      </c>
      <c r="W30" s="74"/>
      <c r="X30" s="75">
        <f>MIN(X8:X27)</f>
        <v>5.0753000000000004</v>
      </c>
      <c r="Y30" s="74"/>
      <c r="Z30" s="75">
        <f>MIN(Z8:Z27)</f>
        <v>6.0358999999999998</v>
      </c>
      <c r="AA30" s="76"/>
    </row>
    <row r="31" spans="1:27" ht="15" thickBot="1" x14ac:dyDescent="0.35">
      <c r="A31" s="77" t="s">
        <v>29</v>
      </c>
      <c r="B31" s="78"/>
      <c r="C31" s="78"/>
      <c r="D31" s="79">
        <f>MAX(D8:D27)</f>
        <v>29.632100000000001</v>
      </c>
      <c r="E31" s="78"/>
      <c r="F31" s="79">
        <f>MAX(F8:F27)</f>
        <v>18.620200000000001</v>
      </c>
      <c r="G31" s="78"/>
      <c r="H31" s="79">
        <f>MAX(H8:H27)</f>
        <v>8.2185000000000006</v>
      </c>
      <c r="I31" s="78"/>
      <c r="J31" s="79">
        <f>MAX(J8:J27)</f>
        <v>7.0533999999999999</v>
      </c>
      <c r="K31" s="78"/>
      <c r="L31" s="79">
        <f>MAX(L8:L27)</f>
        <v>9.1897000000000002</v>
      </c>
      <c r="M31" s="78"/>
      <c r="N31" s="79">
        <f>MAX(N8:N27)</f>
        <v>10.6038</v>
      </c>
      <c r="O31" s="78"/>
      <c r="P31" s="79">
        <f>MAX(P8:P27)</f>
        <v>8.5321999999999996</v>
      </c>
      <c r="Q31" s="78"/>
      <c r="R31" s="79">
        <f>MAX(R8:R27)</f>
        <v>7.8388999999999998</v>
      </c>
      <c r="S31" s="78"/>
      <c r="T31" s="79">
        <f>MAX(T8:T27)</f>
        <v>9.2316000000000003</v>
      </c>
      <c r="U31" s="78"/>
      <c r="V31" s="79">
        <f>MAX(V8:V27)</f>
        <v>8.2798999999999996</v>
      </c>
      <c r="W31" s="78"/>
      <c r="X31" s="79">
        <f>MAX(X8:X27)</f>
        <v>7.8752000000000004</v>
      </c>
      <c r="Y31" s="78"/>
      <c r="Z31" s="79">
        <f>MAX(Z8:Z27)</f>
        <v>8.2696000000000005</v>
      </c>
      <c r="AA31" s="80"/>
    </row>
    <row r="32" spans="1:27" x14ac:dyDescent="0.3">
      <c r="A32" s="112" t="s">
        <v>434</v>
      </c>
    </row>
    <row r="33" spans="1:1" x14ac:dyDescent="0.3">
      <c r="A33" s="14" t="s">
        <v>340</v>
      </c>
    </row>
  </sheetData>
  <sheetProtection algorithmName="SHA-512" hashValue="SMWG1uoPb6+m8+EtreXuRIuwQB5JczkQXE71kn/QmVcw/Zjlxo4MKsx+CNq+WTbTz5H/cDfF5kJ+i+bzu1cdyw==" saltValue="MACao0ZZjxPsz+3zCidVD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149CB69-66AD-4AE9-AE3D-55775FBD4CE1}"/>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dimension ref="A1:AA2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1682</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823</v>
      </c>
      <c r="B8" s="64">
        <f>VLOOKUP($A8,'Return Data'!$B$7:$R$1700,3,0)</f>
        <v>44015</v>
      </c>
      <c r="C8" s="65">
        <f>VLOOKUP($A8,'Return Data'!$B$7:$R$1700,4,0)</f>
        <v>261.06119999999999</v>
      </c>
      <c r="D8" s="65">
        <f>VLOOKUP($A8,'Return Data'!$B$7:$R$1700,5,0)</f>
        <v>29.006499999999999</v>
      </c>
      <c r="E8" s="66">
        <f>RANK(D8,D$8:D$14,0)</f>
        <v>5</v>
      </c>
      <c r="F8" s="65">
        <f>VLOOKUP($A8,'Return Data'!$B$7:$R$1700,6,0)</f>
        <v>27.5075</v>
      </c>
      <c r="G8" s="66">
        <f>RANK(F8,F$8:F$14,0)</f>
        <v>5</v>
      </c>
      <c r="H8" s="65">
        <f>VLOOKUP($A8,'Return Data'!$B$7:$R$1700,7,0)</f>
        <v>16.721299999999999</v>
      </c>
      <c r="I8" s="66">
        <f>RANK(H8,H$8:H$14,0)</f>
        <v>5</v>
      </c>
      <c r="J8" s="65">
        <f>VLOOKUP($A8,'Return Data'!$B$7:$R$1700,8,0)</f>
        <v>17.1798</v>
      </c>
      <c r="K8" s="66">
        <f>RANK(J8,J$8:J$14,0)</f>
        <v>5</v>
      </c>
      <c r="L8" s="65">
        <f>VLOOKUP($A8,'Return Data'!$B$7:$R$1700,9,0)</f>
        <v>17.396699999999999</v>
      </c>
      <c r="M8" s="66">
        <f>RANK(L8,L$8:L$14,0)</f>
        <v>4</v>
      </c>
      <c r="N8" s="65">
        <f>VLOOKUP($A8,'Return Data'!$B$7:$R$1700,10,0)</f>
        <v>13.7417</v>
      </c>
      <c r="O8" s="66">
        <f>RANK(N8,N$8:N$14,0)</f>
        <v>4</v>
      </c>
      <c r="P8" s="65">
        <f>VLOOKUP($A8,'Return Data'!$B$7:$R$1700,11,0)</f>
        <v>10.371</v>
      </c>
      <c r="Q8" s="66">
        <f>RANK(P8,P$8:P$14,0)</f>
        <v>4</v>
      </c>
      <c r="R8" s="65">
        <f>VLOOKUP($A8,'Return Data'!$B$7:$R$1700,12,0)</f>
        <v>9.6674000000000007</v>
      </c>
      <c r="S8" s="66">
        <f>RANK(R8,R$8:R$14,0)</f>
        <v>5</v>
      </c>
      <c r="T8" s="65">
        <f>VLOOKUP($A8,'Return Data'!$B$7:$R$1700,13,0)</f>
        <v>9.8092000000000006</v>
      </c>
      <c r="U8" s="66">
        <f>RANK(T8,T$8:T$14,0)</f>
        <v>4</v>
      </c>
      <c r="V8" s="65">
        <f>VLOOKUP($A8,'Return Data'!$B$7:$R$1700,17,0)</f>
        <v>9.2899999999999991</v>
      </c>
      <c r="W8" s="66">
        <f>RANK(V8,V$8:V$14,0)</f>
        <v>2</v>
      </c>
      <c r="X8" s="65">
        <f>VLOOKUP($A8,'Return Data'!$B$7:$R$1700,14,0)</f>
        <v>8.4552999999999994</v>
      </c>
      <c r="Y8" s="66">
        <f>RANK(X8,X$8:X$14,0)</f>
        <v>2</v>
      </c>
      <c r="Z8" s="65">
        <f>VLOOKUP($A8,'Return Data'!$B$7:$R$1700,16,0)</f>
        <v>9.0189000000000004</v>
      </c>
      <c r="AA8" s="67">
        <f>RANK(Z8,Z$8:Z$14,0)</f>
        <v>4</v>
      </c>
    </row>
    <row r="9" spans="1:27" x14ac:dyDescent="0.3">
      <c r="A9" s="63" t="s">
        <v>825</v>
      </c>
      <c r="B9" s="64">
        <f>VLOOKUP($A9,'Return Data'!$B$7:$R$1700,3,0)</f>
        <v>44015</v>
      </c>
      <c r="C9" s="65">
        <f>VLOOKUP($A9,'Return Data'!$B$7:$R$1700,4,0)</f>
        <v>31.990100000000002</v>
      </c>
      <c r="D9" s="65">
        <f>VLOOKUP($A9,'Return Data'!$B$7:$R$1700,5,0)</f>
        <v>21.919899999999998</v>
      </c>
      <c r="E9" s="66">
        <f t="shared" ref="E9:E14" si="0">RANK(D9,D$8:D$14,0)</f>
        <v>6</v>
      </c>
      <c r="F9" s="65">
        <f>VLOOKUP($A9,'Return Data'!$B$7:$R$1700,6,0)</f>
        <v>20.534199999999998</v>
      </c>
      <c r="G9" s="66">
        <f t="shared" ref="G9:G14" si="1">RANK(F9,F$8:F$14,0)</f>
        <v>7</v>
      </c>
      <c r="H9" s="65">
        <f>VLOOKUP($A9,'Return Data'!$B$7:$R$1700,7,0)</f>
        <v>15.153700000000001</v>
      </c>
      <c r="I9" s="66">
        <f t="shared" ref="I9:I14" si="2">RANK(H9,H$8:H$14,0)</f>
        <v>6</v>
      </c>
      <c r="J9" s="65">
        <f>VLOOKUP($A9,'Return Data'!$B$7:$R$1700,8,0)</f>
        <v>13.5581</v>
      </c>
      <c r="K9" s="66">
        <f t="shared" ref="K9:K14" si="3">RANK(J9,J$8:J$14,0)</f>
        <v>7</v>
      </c>
      <c r="L9" s="65">
        <f>VLOOKUP($A9,'Return Data'!$B$7:$R$1700,9,0)</f>
        <v>12.7126</v>
      </c>
      <c r="M9" s="66">
        <f t="shared" ref="M9:M14" si="4">RANK(L9,L$8:L$14,0)</f>
        <v>7</v>
      </c>
      <c r="N9" s="65">
        <f>VLOOKUP($A9,'Return Data'!$B$7:$R$1700,10,0)</f>
        <v>7.5574000000000003</v>
      </c>
      <c r="O9" s="66">
        <f t="shared" ref="O9:O14" si="5">RANK(N9,N$8:N$14,0)</f>
        <v>7</v>
      </c>
      <c r="P9" s="65">
        <f>VLOOKUP($A9,'Return Data'!$B$7:$R$1700,11,0)</f>
        <v>6.7999000000000001</v>
      </c>
      <c r="Q9" s="66">
        <f t="shared" ref="Q9:Q14" si="6">RANK(P9,P$8:P$14,0)</f>
        <v>7</v>
      </c>
      <c r="R9" s="65">
        <f>VLOOKUP($A9,'Return Data'!$B$7:$R$1700,12,0)</f>
        <v>7.3483000000000001</v>
      </c>
      <c r="S9" s="66">
        <f t="shared" ref="S9:S14" si="7">RANK(R9,R$8:R$14,0)</f>
        <v>7</v>
      </c>
      <c r="T9" s="65">
        <f>VLOOKUP($A9,'Return Data'!$B$7:$R$1700,13,0)</f>
        <v>7.6626000000000003</v>
      </c>
      <c r="U9" s="66">
        <f t="shared" ref="U9:U14" si="8">RANK(T9,T$8:T$14,0)</f>
        <v>7</v>
      </c>
      <c r="V9" s="65">
        <f>VLOOKUP($A9,'Return Data'!$B$7:$R$1700,17,0)</f>
        <v>7.6298000000000004</v>
      </c>
      <c r="W9" s="66">
        <f t="shared" ref="W9:W13" si="9">RANK(V9,V$8:V$14,0)</f>
        <v>5</v>
      </c>
      <c r="X9" s="65">
        <f>VLOOKUP($A9,'Return Data'!$B$7:$R$1700,14,0)</f>
        <v>7.3448000000000002</v>
      </c>
      <c r="Y9" s="66">
        <f t="shared" ref="Y9:Y13" si="10">RANK(X9,X$8:X$14,0)</f>
        <v>5</v>
      </c>
      <c r="Z9" s="65">
        <f>VLOOKUP($A9,'Return Data'!$B$7:$R$1700,16,0)</f>
        <v>7.3513999999999999</v>
      </c>
      <c r="AA9" s="67">
        <f t="shared" ref="AA9:AA14" si="11">RANK(Z9,Z$8:Z$14,0)</f>
        <v>7</v>
      </c>
    </row>
    <row r="10" spans="1:27" x14ac:dyDescent="0.3">
      <c r="A10" s="63" t="s">
        <v>827</v>
      </c>
      <c r="B10" s="64">
        <f>VLOOKUP($A10,'Return Data'!$B$7:$R$1700,3,0)</f>
        <v>44015</v>
      </c>
      <c r="C10" s="65">
        <f>VLOOKUP($A10,'Return Data'!$B$7:$R$1700,4,0)</f>
        <v>36.518000000000001</v>
      </c>
      <c r="D10" s="65">
        <f>VLOOKUP($A10,'Return Data'!$B$7:$R$1700,5,0)</f>
        <v>33.013599999999997</v>
      </c>
      <c r="E10" s="66">
        <f t="shared" si="0"/>
        <v>2</v>
      </c>
      <c r="F10" s="65">
        <f>VLOOKUP($A10,'Return Data'!$B$7:$R$1700,6,0)</f>
        <v>27.749500000000001</v>
      </c>
      <c r="G10" s="66">
        <f t="shared" si="1"/>
        <v>4</v>
      </c>
      <c r="H10" s="65">
        <f>VLOOKUP($A10,'Return Data'!$B$7:$R$1700,7,0)</f>
        <v>18.643000000000001</v>
      </c>
      <c r="I10" s="66">
        <f t="shared" si="2"/>
        <v>4</v>
      </c>
      <c r="J10" s="65">
        <f>VLOOKUP($A10,'Return Data'!$B$7:$R$1700,8,0)</f>
        <v>19.231400000000001</v>
      </c>
      <c r="K10" s="66">
        <f t="shared" si="3"/>
        <v>4</v>
      </c>
      <c r="L10" s="65">
        <f>VLOOKUP($A10,'Return Data'!$B$7:$R$1700,9,0)</f>
        <v>16.386500000000002</v>
      </c>
      <c r="M10" s="66">
        <f t="shared" si="4"/>
        <v>6</v>
      </c>
      <c r="N10" s="65">
        <f>VLOOKUP($A10,'Return Data'!$B$7:$R$1700,10,0)</f>
        <v>12.763299999999999</v>
      </c>
      <c r="O10" s="66">
        <f t="shared" si="5"/>
        <v>6</v>
      </c>
      <c r="P10" s="65">
        <f>VLOOKUP($A10,'Return Data'!$B$7:$R$1700,11,0)</f>
        <v>9.6922999999999995</v>
      </c>
      <c r="Q10" s="66">
        <f t="shared" si="6"/>
        <v>6</v>
      </c>
      <c r="R10" s="65">
        <f>VLOOKUP($A10,'Return Data'!$B$7:$R$1700,12,0)</f>
        <v>9.2079000000000004</v>
      </c>
      <c r="S10" s="66">
        <f t="shared" si="7"/>
        <v>6</v>
      </c>
      <c r="T10" s="65">
        <f>VLOOKUP($A10,'Return Data'!$B$7:$R$1700,13,0)</f>
        <v>9.4123999999999999</v>
      </c>
      <c r="U10" s="66">
        <f t="shared" si="8"/>
        <v>6</v>
      </c>
      <c r="V10" s="65">
        <f>VLOOKUP($A10,'Return Data'!$B$7:$R$1700,17,0)</f>
        <v>8.8790999999999993</v>
      </c>
      <c r="W10" s="66">
        <f t="shared" si="9"/>
        <v>4</v>
      </c>
      <c r="X10" s="65">
        <f>VLOOKUP($A10,'Return Data'!$B$7:$R$1700,14,0)</f>
        <v>8.1178000000000008</v>
      </c>
      <c r="Y10" s="66">
        <f t="shared" si="10"/>
        <v>4</v>
      </c>
      <c r="Z10" s="65">
        <f>VLOOKUP($A10,'Return Data'!$B$7:$R$1700,16,0)</f>
        <v>8.6204999999999998</v>
      </c>
      <c r="AA10" s="67">
        <f t="shared" si="11"/>
        <v>6</v>
      </c>
    </row>
    <row r="11" spans="1:27" x14ac:dyDescent="0.3">
      <c r="A11" s="63" t="s">
        <v>829</v>
      </c>
      <c r="B11" s="64">
        <f>VLOOKUP($A11,'Return Data'!$B$7:$R$1700,3,0)</f>
        <v>44015</v>
      </c>
      <c r="C11" s="65">
        <f>VLOOKUP($A11,'Return Data'!$B$7:$R$1700,4,0)</f>
        <v>326.87049999999999</v>
      </c>
      <c r="D11" s="65">
        <f>VLOOKUP($A11,'Return Data'!$B$7:$R$1700,5,0)</f>
        <v>32.993299999999998</v>
      </c>
      <c r="E11" s="66">
        <f t="shared" si="0"/>
        <v>3</v>
      </c>
      <c r="F11" s="65">
        <f>VLOOKUP($A11,'Return Data'!$B$7:$R$1700,6,0)</f>
        <v>35.662100000000002</v>
      </c>
      <c r="G11" s="66">
        <f t="shared" si="1"/>
        <v>2</v>
      </c>
      <c r="H11" s="65">
        <f>VLOOKUP($A11,'Return Data'!$B$7:$R$1700,7,0)</f>
        <v>24.455500000000001</v>
      </c>
      <c r="I11" s="66">
        <f t="shared" si="2"/>
        <v>3</v>
      </c>
      <c r="J11" s="65">
        <f>VLOOKUP($A11,'Return Data'!$B$7:$R$1700,8,0)</f>
        <v>22.8384</v>
      </c>
      <c r="K11" s="66">
        <f t="shared" si="3"/>
        <v>3</v>
      </c>
      <c r="L11" s="65">
        <f>VLOOKUP($A11,'Return Data'!$B$7:$R$1700,9,0)</f>
        <v>20.753699999999998</v>
      </c>
      <c r="M11" s="66">
        <f t="shared" si="4"/>
        <v>3</v>
      </c>
      <c r="N11" s="65">
        <f>VLOOKUP($A11,'Return Data'!$B$7:$R$1700,10,0)</f>
        <v>13.281000000000001</v>
      </c>
      <c r="O11" s="66">
        <f t="shared" si="5"/>
        <v>5</v>
      </c>
      <c r="P11" s="65">
        <f>VLOOKUP($A11,'Return Data'!$B$7:$R$1700,11,0)</f>
        <v>9.9715000000000007</v>
      </c>
      <c r="Q11" s="66">
        <f t="shared" si="6"/>
        <v>5</v>
      </c>
      <c r="R11" s="65">
        <f>VLOOKUP($A11,'Return Data'!$B$7:$R$1700,12,0)</f>
        <v>10.0235</v>
      </c>
      <c r="S11" s="66">
        <f t="shared" si="7"/>
        <v>3</v>
      </c>
      <c r="T11" s="65">
        <f>VLOOKUP($A11,'Return Data'!$B$7:$R$1700,13,0)</f>
        <v>10.0242</v>
      </c>
      <c r="U11" s="66">
        <f t="shared" si="8"/>
        <v>3</v>
      </c>
      <c r="V11" s="65">
        <f>VLOOKUP($A11,'Return Data'!$B$7:$R$1700,17,0)</f>
        <v>9.2357999999999993</v>
      </c>
      <c r="W11" s="66">
        <f t="shared" si="9"/>
        <v>3</v>
      </c>
      <c r="X11" s="65">
        <f>VLOOKUP($A11,'Return Data'!$B$7:$R$1700,14,0)</f>
        <v>8.3613999999999997</v>
      </c>
      <c r="Y11" s="66">
        <f t="shared" si="10"/>
        <v>3</v>
      </c>
      <c r="Z11" s="65">
        <f>VLOOKUP($A11,'Return Data'!$B$7:$R$1700,16,0)</f>
        <v>9.0489999999999995</v>
      </c>
      <c r="AA11" s="67">
        <f t="shared" si="11"/>
        <v>3</v>
      </c>
    </row>
    <row r="12" spans="1:27" x14ac:dyDescent="0.3">
      <c r="A12" s="63" t="s">
        <v>830</v>
      </c>
      <c r="B12" s="64">
        <f>VLOOKUP($A12,'Return Data'!$B$7:$R$1700,3,0)</f>
        <v>44015</v>
      </c>
      <c r="C12" s="65">
        <f>VLOOKUP($A12,'Return Data'!$B$7:$R$1700,4,0)</f>
        <v>1107.4701</v>
      </c>
      <c r="D12" s="65">
        <f>VLOOKUP($A12,'Return Data'!$B$7:$R$1700,5,0)</f>
        <v>46.027799999999999</v>
      </c>
      <c r="E12" s="66">
        <f t="shared" si="0"/>
        <v>1</v>
      </c>
      <c r="F12" s="65">
        <f>VLOOKUP($A12,'Return Data'!$B$7:$R$1700,6,0)</f>
        <v>29.6508</v>
      </c>
      <c r="G12" s="66">
        <f t="shared" si="1"/>
        <v>3</v>
      </c>
      <c r="H12" s="65">
        <f>VLOOKUP($A12,'Return Data'!$B$7:$R$1700,7,0)</f>
        <v>24.696000000000002</v>
      </c>
      <c r="I12" s="66">
        <f t="shared" si="2"/>
        <v>2</v>
      </c>
      <c r="J12" s="65">
        <f>VLOOKUP($A12,'Return Data'!$B$7:$R$1700,8,0)</f>
        <v>31.061399999999999</v>
      </c>
      <c r="K12" s="66">
        <f t="shared" si="3"/>
        <v>1</v>
      </c>
      <c r="L12" s="65">
        <f>VLOOKUP($A12,'Return Data'!$B$7:$R$1700,9,0)</f>
        <v>29.078900000000001</v>
      </c>
      <c r="M12" s="66">
        <f t="shared" si="4"/>
        <v>1</v>
      </c>
      <c r="N12" s="65">
        <f>VLOOKUP($A12,'Return Data'!$B$7:$R$1700,10,0)</f>
        <v>16.4818</v>
      </c>
      <c r="O12" s="66">
        <f t="shared" si="5"/>
        <v>2</v>
      </c>
      <c r="P12" s="65">
        <f>VLOOKUP($A12,'Return Data'!$B$7:$R$1700,11,0)</f>
        <v>12.870699999999999</v>
      </c>
      <c r="Q12" s="66">
        <f t="shared" si="6"/>
        <v>2</v>
      </c>
      <c r="R12" s="65">
        <f>VLOOKUP($A12,'Return Data'!$B$7:$R$1700,12,0)</f>
        <v>10.1805</v>
      </c>
      <c r="S12" s="66">
        <f t="shared" si="7"/>
        <v>2</v>
      </c>
      <c r="T12" s="65">
        <f>VLOOKUP($A12,'Return Data'!$B$7:$R$1700,13,0)</f>
        <v>9.6084999999999994</v>
      </c>
      <c r="U12" s="66">
        <f t="shared" si="8"/>
        <v>5</v>
      </c>
      <c r="V12" s="65"/>
      <c r="W12" s="66"/>
      <c r="X12" s="65"/>
      <c r="Y12" s="66"/>
      <c r="Z12" s="65">
        <f>VLOOKUP($A12,'Return Data'!$B$7:$R$1700,16,0)</f>
        <v>9.3696999999999999</v>
      </c>
      <c r="AA12" s="67">
        <f t="shared" si="11"/>
        <v>2</v>
      </c>
    </row>
    <row r="13" spans="1:27" x14ac:dyDescent="0.3">
      <c r="A13" s="63" t="s">
        <v>833</v>
      </c>
      <c r="B13" s="64">
        <f>VLOOKUP($A13,'Return Data'!$B$7:$R$1700,3,0)</f>
        <v>44015</v>
      </c>
      <c r="C13" s="65">
        <f>VLOOKUP($A13,'Return Data'!$B$7:$R$1700,4,0)</f>
        <v>34.4452</v>
      </c>
      <c r="D13" s="65">
        <f>VLOOKUP($A13,'Return Data'!$B$7:$R$1700,5,0)</f>
        <v>31.392700000000001</v>
      </c>
      <c r="E13" s="66">
        <f t="shared" si="0"/>
        <v>4</v>
      </c>
      <c r="F13" s="65">
        <f>VLOOKUP($A13,'Return Data'!$B$7:$R$1700,6,0)</f>
        <v>40.365000000000002</v>
      </c>
      <c r="G13" s="66">
        <f t="shared" si="1"/>
        <v>1</v>
      </c>
      <c r="H13" s="65">
        <f>VLOOKUP($A13,'Return Data'!$B$7:$R$1700,7,0)</f>
        <v>25.892700000000001</v>
      </c>
      <c r="I13" s="66">
        <f t="shared" si="2"/>
        <v>1</v>
      </c>
      <c r="J13" s="65">
        <f>VLOOKUP($A13,'Return Data'!$B$7:$R$1700,8,0)</f>
        <v>27.304200000000002</v>
      </c>
      <c r="K13" s="66">
        <f t="shared" si="3"/>
        <v>2</v>
      </c>
      <c r="L13" s="65">
        <f>VLOOKUP($A13,'Return Data'!$B$7:$R$1700,9,0)</f>
        <v>24.678999999999998</v>
      </c>
      <c r="M13" s="66">
        <f t="shared" si="4"/>
        <v>2</v>
      </c>
      <c r="N13" s="65">
        <f>VLOOKUP($A13,'Return Data'!$B$7:$R$1700,10,0)</f>
        <v>19.252199999999998</v>
      </c>
      <c r="O13" s="66">
        <f t="shared" si="5"/>
        <v>1</v>
      </c>
      <c r="P13" s="65">
        <f>VLOOKUP($A13,'Return Data'!$B$7:$R$1700,11,0)</f>
        <v>14.2592</v>
      </c>
      <c r="Q13" s="66">
        <f t="shared" si="6"/>
        <v>1</v>
      </c>
      <c r="R13" s="65">
        <f>VLOOKUP($A13,'Return Data'!$B$7:$R$1700,12,0)</f>
        <v>12.4602</v>
      </c>
      <c r="S13" s="66">
        <f t="shared" si="7"/>
        <v>1</v>
      </c>
      <c r="T13" s="65">
        <f>VLOOKUP($A13,'Return Data'!$B$7:$R$1700,13,0)</f>
        <v>11.9815</v>
      </c>
      <c r="U13" s="66">
        <f t="shared" si="8"/>
        <v>1</v>
      </c>
      <c r="V13" s="65">
        <f>VLOOKUP($A13,'Return Data'!$B$7:$R$1700,17,0)</f>
        <v>10.5136</v>
      </c>
      <c r="W13" s="66">
        <f t="shared" si="9"/>
        <v>1</v>
      </c>
      <c r="X13" s="65">
        <f>VLOOKUP($A13,'Return Data'!$B$7:$R$1700,14,0)</f>
        <v>8.6325000000000003</v>
      </c>
      <c r="Y13" s="66">
        <f t="shared" si="10"/>
        <v>1</v>
      </c>
      <c r="Z13" s="65">
        <f>VLOOKUP($A13,'Return Data'!$B$7:$R$1700,16,0)</f>
        <v>8.9253</v>
      </c>
      <c r="AA13" s="67">
        <f t="shared" si="11"/>
        <v>5</v>
      </c>
    </row>
    <row r="14" spans="1:27" x14ac:dyDescent="0.3">
      <c r="A14" s="63" t="s">
        <v>834</v>
      </c>
      <c r="B14" s="64">
        <f>VLOOKUP($A14,'Return Data'!$B$7:$R$1700,3,0)</f>
        <v>44015</v>
      </c>
      <c r="C14" s="65">
        <f>VLOOKUP($A14,'Return Data'!$B$7:$R$1700,4,0)</f>
        <v>1168.7873</v>
      </c>
      <c r="D14" s="65">
        <f>VLOOKUP($A14,'Return Data'!$B$7:$R$1700,5,0)</f>
        <v>13.580299999999999</v>
      </c>
      <c r="E14" s="66">
        <f t="shared" si="0"/>
        <v>7</v>
      </c>
      <c r="F14" s="65">
        <f>VLOOKUP($A14,'Return Data'!$B$7:$R$1700,6,0)</f>
        <v>20.828900000000001</v>
      </c>
      <c r="G14" s="66">
        <f t="shared" si="1"/>
        <v>6</v>
      </c>
      <c r="H14" s="65">
        <f>VLOOKUP($A14,'Return Data'!$B$7:$R$1700,7,0)</f>
        <v>12.988300000000001</v>
      </c>
      <c r="I14" s="66">
        <f t="shared" si="2"/>
        <v>7</v>
      </c>
      <c r="J14" s="65">
        <f>VLOOKUP($A14,'Return Data'!$B$7:$R$1700,8,0)</f>
        <v>15.9122</v>
      </c>
      <c r="K14" s="66">
        <f t="shared" si="3"/>
        <v>6</v>
      </c>
      <c r="L14" s="65">
        <f>VLOOKUP($A14,'Return Data'!$B$7:$R$1700,9,0)</f>
        <v>16.453199999999999</v>
      </c>
      <c r="M14" s="66">
        <f t="shared" si="4"/>
        <v>5</v>
      </c>
      <c r="N14" s="65">
        <f>VLOOKUP($A14,'Return Data'!$B$7:$R$1700,10,0)</f>
        <v>14.6884</v>
      </c>
      <c r="O14" s="66">
        <f t="shared" si="5"/>
        <v>3</v>
      </c>
      <c r="P14" s="65">
        <f>VLOOKUP($A14,'Return Data'!$B$7:$R$1700,11,0)</f>
        <v>10.9787</v>
      </c>
      <c r="Q14" s="66">
        <f t="shared" si="6"/>
        <v>3</v>
      </c>
      <c r="R14" s="65">
        <f>VLOOKUP($A14,'Return Data'!$B$7:$R$1700,12,0)</f>
        <v>9.6813000000000002</v>
      </c>
      <c r="S14" s="66">
        <f t="shared" si="7"/>
        <v>4</v>
      </c>
      <c r="T14" s="65">
        <f>VLOOKUP($A14,'Return Data'!$B$7:$R$1700,13,0)</f>
        <v>10.2361</v>
      </c>
      <c r="U14" s="66">
        <f t="shared" si="8"/>
        <v>2</v>
      </c>
      <c r="V14" s="65"/>
      <c r="W14" s="66"/>
      <c r="X14" s="65"/>
      <c r="Y14" s="66"/>
      <c r="Z14" s="65">
        <f>VLOOKUP($A14,'Return Data'!$B$7:$R$1700,16,0)</f>
        <v>9.7483000000000004</v>
      </c>
      <c r="AA14" s="67">
        <f t="shared" si="11"/>
        <v>1</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29.704871428571426</v>
      </c>
      <c r="E16" s="74"/>
      <c r="F16" s="75">
        <f>AVERAGE(F8:F14)</f>
        <v>28.899714285714289</v>
      </c>
      <c r="G16" s="74"/>
      <c r="H16" s="75">
        <f>AVERAGE(H8:H14)</f>
        <v>19.792928571428572</v>
      </c>
      <c r="I16" s="74"/>
      <c r="J16" s="75">
        <f>AVERAGE(J8:J14)</f>
        <v>21.01221428571429</v>
      </c>
      <c r="K16" s="74"/>
      <c r="L16" s="75">
        <f>AVERAGE(L8:L14)</f>
        <v>19.637228571428572</v>
      </c>
      <c r="M16" s="74"/>
      <c r="N16" s="75">
        <f>AVERAGE(N8:N14)</f>
        <v>13.966542857142857</v>
      </c>
      <c r="O16" s="74"/>
      <c r="P16" s="75">
        <f>AVERAGE(P8:P14)</f>
        <v>10.706185714285713</v>
      </c>
      <c r="Q16" s="74"/>
      <c r="R16" s="75">
        <f>AVERAGE(R8:R14)</f>
        <v>9.7955857142857159</v>
      </c>
      <c r="S16" s="74"/>
      <c r="T16" s="75">
        <f>AVERAGE(T8:T14)</f>
        <v>9.8192142857142848</v>
      </c>
      <c r="U16" s="74"/>
      <c r="V16" s="75">
        <f>AVERAGE(V8:V14)</f>
        <v>9.1096599999999999</v>
      </c>
      <c r="W16" s="74"/>
      <c r="X16" s="75">
        <f>AVERAGE(X8:X14)</f>
        <v>8.182360000000001</v>
      </c>
      <c r="Y16" s="74"/>
      <c r="Z16" s="75">
        <f>AVERAGE(Z8:Z14)</f>
        <v>8.869014285714286</v>
      </c>
      <c r="AA16" s="76"/>
    </row>
    <row r="17" spans="1:27" x14ac:dyDescent="0.3">
      <c r="A17" s="73" t="s">
        <v>28</v>
      </c>
      <c r="B17" s="74"/>
      <c r="C17" s="74"/>
      <c r="D17" s="75">
        <f>MIN(D8:D14)</f>
        <v>13.580299999999999</v>
      </c>
      <c r="E17" s="74"/>
      <c r="F17" s="75">
        <f>MIN(F8:F14)</f>
        <v>20.534199999999998</v>
      </c>
      <c r="G17" s="74"/>
      <c r="H17" s="75">
        <f>MIN(H8:H14)</f>
        <v>12.988300000000001</v>
      </c>
      <c r="I17" s="74"/>
      <c r="J17" s="75">
        <f>MIN(J8:J14)</f>
        <v>13.5581</v>
      </c>
      <c r="K17" s="74"/>
      <c r="L17" s="75">
        <f>MIN(L8:L14)</f>
        <v>12.7126</v>
      </c>
      <c r="M17" s="74"/>
      <c r="N17" s="75">
        <f>MIN(N8:N14)</f>
        <v>7.5574000000000003</v>
      </c>
      <c r="O17" s="74"/>
      <c r="P17" s="75">
        <f>MIN(P8:P14)</f>
        <v>6.7999000000000001</v>
      </c>
      <c r="Q17" s="74"/>
      <c r="R17" s="75">
        <f>MIN(R8:R14)</f>
        <v>7.3483000000000001</v>
      </c>
      <c r="S17" s="74"/>
      <c r="T17" s="75">
        <f>MIN(T8:T14)</f>
        <v>7.6626000000000003</v>
      </c>
      <c r="U17" s="74"/>
      <c r="V17" s="75">
        <f>MIN(V8:V14)</f>
        <v>7.6298000000000004</v>
      </c>
      <c r="W17" s="74"/>
      <c r="X17" s="75">
        <f>MIN(X8:X14)</f>
        <v>7.3448000000000002</v>
      </c>
      <c r="Y17" s="74"/>
      <c r="Z17" s="75">
        <f>MIN(Z8:Z14)</f>
        <v>7.3513999999999999</v>
      </c>
      <c r="AA17" s="76"/>
    </row>
    <row r="18" spans="1:27" ht="15" thickBot="1" x14ac:dyDescent="0.35">
      <c r="A18" s="77" t="s">
        <v>29</v>
      </c>
      <c r="B18" s="78"/>
      <c r="C18" s="78"/>
      <c r="D18" s="79">
        <f>MAX(D8:D14)</f>
        <v>46.027799999999999</v>
      </c>
      <c r="E18" s="78"/>
      <c r="F18" s="79">
        <f>MAX(F8:F14)</f>
        <v>40.365000000000002</v>
      </c>
      <c r="G18" s="78"/>
      <c r="H18" s="79">
        <f>MAX(H8:H14)</f>
        <v>25.892700000000001</v>
      </c>
      <c r="I18" s="78"/>
      <c r="J18" s="79">
        <f>MAX(J8:J14)</f>
        <v>31.061399999999999</v>
      </c>
      <c r="K18" s="78"/>
      <c r="L18" s="79">
        <f>MAX(L8:L14)</f>
        <v>29.078900000000001</v>
      </c>
      <c r="M18" s="78"/>
      <c r="N18" s="79">
        <f>MAX(N8:N14)</f>
        <v>19.252199999999998</v>
      </c>
      <c r="O18" s="78"/>
      <c r="P18" s="79">
        <f>MAX(P8:P14)</f>
        <v>14.2592</v>
      </c>
      <c r="Q18" s="78"/>
      <c r="R18" s="79">
        <f>MAX(R8:R14)</f>
        <v>12.4602</v>
      </c>
      <c r="S18" s="78"/>
      <c r="T18" s="79">
        <f>MAX(T8:T14)</f>
        <v>11.9815</v>
      </c>
      <c r="U18" s="78"/>
      <c r="V18" s="79">
        <f>MAX(V8:V14)</f>
        <v>10.5136</v>
      </c>
      <c r="W18" s="78"/>
      <c r="X18" s="79">
        <f>MAX(X8:X14)</f>
        <v>8.6325000000000003</v>
      </c>
      <c r="Y18" s="78"/>
      <c r="Z18" s="79">
        <f>MAX(Z8:Z14)</f>
        <v>9.7483000000000004</v>
      </c>
      <c r="AA18" s="80"/>
    </row>
    <row r="19" spans="1:27" x14ac:dyDescent="0.3">
      <c r="A19" s="112" t="s">
        <v>434</v>
      </c>
    </row>
    <row r="20" spans="1:27" x14ac:dyDescent="0.3">
      <c r="A20" s="14" t="s">
        <v>340</v>
      </c>
    </row>
  </sheetData>
  <sheetProtection algorithmName="SHA-512" hashValue="9jUymN4Q0yrAmPtiDMORLcFVvBRlG6mwW9qfccOw5+ALQI1ZID1Jx7GCBDt5TBTvxp4aJfAbhnz7jJYQtz3Egw==" saltValue="7ticQsb6rtOjbZBitbDmP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4BA2060E-5D5A-4EB2-9B5D-E55D1511100B}"/>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dimension ref="A1:AA2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1683</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822</v>
      </c>
      <c r="B8" s="64">
        <f>VLOOKUP($A8,'Return Data'!$B$7:$R$1700,3,0)</f>
        <v>44015</v>
      </c>
      <c r="C8" s="65">
        <f>VLOOKUP($A8,'Return Data'!$B$7:$R$1700,4,0)</f>
        <v>256.6823</v>
      </c>
      <c r="D8" s="65">
        <f>VLOOKUP($A8,'Return Data'!$B$7:$R$1700,5,0)</f>
        <v>28.8323</v>
      </c>
      <c r="E8" s="66">
        <f>RANK(D8,D$8:D$14,0)</f>
        <v>5</v>
      </c>
      <c r="F8" s="65">
        <f>VLOOKUP($A8,'Return Data'!$B$7:$R$1700,6,0)</f>
        <v>27.335100000000001</v>
      </c>
      <c r="G8" s="66">
        <f>RANK(F8,F$8:F$14,0)</f>
        <v>5</v>
      </c>
      <c r="H8" s="65">
        <f>VLOOKUP($A8,'Return Data'!$B$7:$R$1700,7,0)</f>
        <v>16.551500000000001</v>
      </c>
      <c r="I8" s="66">
        <f>RANK(H8,H$8:H$14,0)</f>
        <v>5</v>
      </c>
      <c r="J8" s="65">
        <f>VLOOKUP($A8,'Return Data'!$B$7:$R$1700,8,0)</f>
        <v>17.008600000000001</v>
      </c>
      <c r="K8" s="66">
        <f>RANK(J8,J$8:J$14,0)</f>
        <v>5</v>
      </c>
      <c r="L8" s="65">
        <f>VLOOKUP($A8,'Return Data'!$B$7:$R$1700,9,0)</f>
        <v>17.224699999999999</v>
      </c>
      <c r="M8" s="66">
        <f>RANK(L8,L$8:L$14,0)</f>
        <v>4</v>
      </c>
      <c r="N8" s="65">
        <f>VLOOKUP($A8,'Return Data'!$B$7:$R$1700,10,0)</f>
        <v>13.551600000000001</v>
      </c>
      <c r="O8" s="66">
        <f>RANK(N8,N$8:N$14,0)</f>
        <v>4</v>
      </c>
      <c r="P8" s="65">
        <f>VLOOKUP($A8,'Return Data'!$B$7:$R$1700,11,0)</f>
        <v>10.1592</v>
      </c>
      <c r="Q8" s="66">
        <f>RANK(P8,P$8:P$14,0)</f>
        <v>3</v>
      </c>
      <c r="R8" s="65">
        <f>VLOOKUP($A8,'Return Data'!$B$7:$R$1700,12,0)</f>
        <v>9.4450000000000003</v>
      </c>
      <c r="S8" s="66">
        <f>RANK(R8,R$8:R$14,0)</f>
        <v>3</v>
      </c>
      <c r="T8" s="65">
        <f>VLOOKUP($A8,'Return Data'!$B$7:$R$1700,13,0)</f>
        <v>9.5782000000000007</v>
      </c>
      <c r="U8" s="66">
        <f>RANK(T8,T$8:T$14,0)</f>
        <v>2</v>
      </c>
      <c r="V8" s="65">
        <f>VLOOKUP($A8,'Return Data'!$B$7:$R$1700,17,0)</f>
        <v>9.0523000000000007</v>
      </c>
      <c r="W8" s="66">
        <f>RANK(V8,V$8:V$14,0)</f>
        <v>2</v>
      </c>
      <c r="X8" s="65">
        <f>VLOOKUP($A8,'Return Data'!$B$7:$R$1700,14,0)</f>
        <v>8.1988000000000003</v>
      </c>
      <c r="Y8" s="66">
        <f>RANK(X8,X$8:X$14,0)</f>
        <v>1</v>
      </c>
      <c r="Z8" s="65">
        <f>VLOOKUP($A8,'Return Data'!$B$7:$R$1700,16,0)</f>
        <v>8.7123000000000008</v>
      </c>
      <c r="AA8" s="67">
        <f>RANK(Z8,Z$8:Z$14,0)</f>
        <v>2</v>
      </c>
    </row>
    <row r="9" spans="1:27" x14ac:dyDescent="0.3">
      <c r="A9" s="63" t="s">
        <v>824</v>
      </c>
      <c r="B9" s="64">
        <f>VLOOKUP($A9,'Return Data'!$B$7:$R$1700,3,0)</f>
        <v>44015</v>
      </c>
      <c r="C9" s="65">
        <f>VLOOKUP($A9,'Return Data'!$B$7:$R$1700,4,0)</f>
        <v>30.352</v>
      </c>
      <c r="D9" s="65">
        <f>VLOOKUP($A9,'Return Data'!$B$7:$R$1700,5,0)</f>
        <v>21.177299999999999</v>
      </c>
      <c r="E9" s="66">
        <f t="shared" ref="E9:E14" si="0">RANK(D9,D$8:D$14,0)</f>
        <v>6</v>
      </c>
      <c r="F9" s="65">
        <f>VLOOKUP($A9,'Return Data'!$B$7:$R$1700,6,0)</f>
        <v>19.713699999999999</v>
      </c>
      <c r="G9" s="66">
        <f t="shared" ref="G9:G14" si="1">RANK(F9,F$8:F$14,0)</f>
        <v>7</v>
      </c>
      <c r="H9" s="65">
        <f>VLOOKUP($A9,'Return Data'!$B$7:$R$1700,7,0)</f>
        <v>14.3498</v>
      </c>
      <c r="I9" s="66">
        <f t="shared" ref="I9:I14" si="2">RANK(H9,H$8:H$14,0)</f>
        <v>6</v>
      </c>
      <c r="J9" s="65">
        <f>VLOOKUP($A9,'Return Data'!$B$7:$R$1700,8,0)</f>
        <v>12.723000000000001</v>
      </c>
      <c r="K9" s="66">
        <f t="shared" ref="K9:K14" si="3">RANK(J9,J$8:J$14,0)</f>
        <v>7</v>
      </c>
      <c r="L9" s="65">
        <f>VLOOKUP($A9,'Return Data'!$B$7:$R$1700,9,0)</f>
        <v>11.867599999999999</v>
      </c>
      <c r="M9" s="66">
        <f t="shared" ref="M9:M14" si="4">RANK(L9,L$8:L$14,0)</f>
        <v>7</v>
      </c>
      <c r="N9" s="65">
        <f>VLOOKUP($A9,'Return Data'!$B$7:$R$1700,10,0)</f>
        <v>6.6962999999999999</v>
      </c>
      <c r="O9" s="66">
        <f t="shared" ref="O9:O14" si="5">RANK(N9,N$8:N$14,0)</f>
        <v>7</v>
      </c>
      <c r="P9" s="65">
        <f>VLOOKUP($A9,'Return Data'!$B$7:$R$1700,11,0)</f>
        <v>6.0568999999999997</v>
      </c>
      <c r="Q9" s="66">
        <f t="shared" ref="Q9:Q14" si="6">RANK(P9,P$8:P$14,0)</f>
        <v>7</v>
      </c>
      <c r="R9" s="65">
        <f>VLOOKUP($A9,'Return Data'!$B$7:$R$1700,12,0)</f>
        <v>6.6642999999999999</v>
      </c>
      <c r="S9" s="66">
        <f t="shared" ref="S9:S14" si="7">RANK(R9,R$8:R$14,0)</f>
        <v>7</v>
      </c>
      <c r="T9" s="65">
        <f>VLOOKUP($A9,'Return Data'!$B$7:$R$1700,13,0)</f>
        <v>7.0037000000000003</v>
      </c>
      <c r="U9" s="66">
        <f t="shared" ref="U9:U14" si="8">RANK(T9,T$8:T$14,0)</f>
        <v>7</v>
      </c>
      <c r="V9" s="65">
        <f>VLOOKUP($A9,'Return Data'!$B$7:$R$1700,17,0)</f>
        <v>7.024</v>
      </c>
      <c r="W9" s="66">
        <f t="shared" ref="W9:W13" si="9">RANK(V9,V$8:V$14,0)</f>
        <v>5</v>
      </c>
      <c r="X9" s="65">
        <f>VLOOKUP($A9,'Return Data'!$B$7:$R$1700,14,0)</f>
        <v>6.7363999999999997</v>
      </c>
      <c r="Y9" s="66">
        <f t="shared" ref="Y9:Y13" si="10">RANK(X9,X$8:X$14,0)</f>
        <v>5</v>
      </c>
      <c r="Z9" s="65">
        <f>VLOOKUP($A9,'Return Data'!$B$7:$R$1700,16,0)</f>
        <v>5.9504999999999999</v>
      </c>
      <c r="AA9" s="67">
        <f t="shared" ref="AA9:AA14" si="11">RANK(Z9,Z$8:Z$14,0)</f>
        <v>7</v>
      </c>
    </row>
    <row r="10" spans="1:27" x14ac:dyDescent="0.3">
      <c r="A10" s="63" t="s">
        <v>826</v>
      </c>
      <c r="B10" s="64">
        <f>VLOOKUP($A10,'Return Data'!$B$7:$R$1700,3,0)</f>
        <v>44015</v>
      </c>
      <c r="C10" s="65">
        <f>VLOOKUP($A10,'Return Data'!$B$7:$R$1700,4,0)</f>
        <v>36.2239</v>
      </c>
      <c r="D10" s="65">
        <f>VLOOKUP($A10,'Return Data'!$B$7:$R$1700,5,0)</f>
        <v>32.878100000000003</v>
      </c>
      <c r="E10" s="66">
        <f t="shared" si="0"/>
        <v>2</v>
      </c>
      <c r="F10" s="65">
        <f>VLOOKUP($A10,'Return Data'!$B$7:$R$1700,6,0)</f>
        <v>27.5367</v>
      </c>
      <c r="G10" s="66">
        <f t="shared" si="1"/>
        <v>4</v>
      </c>
      <c r="H10" s="65">
        <f>VLOOKUP($A10,'Return Data'!$B$7:$R$1700,7,0)</f>
        <v>18.403400000000001</v>
      </c>
      <c r="I10" s="66">
        <f t="shared" si="2"/>
        <v>4</v>
      </c>
      <c r="J10" s="65">
        <f>VLOOKUP($A10,'Return Data'!$B$7:$R$1700,8,0)</f>
        <v>18.979700000000001</v>
      </c>
      <c r="K10" s="66">
        <f t="shared" si="3"/>
        <v>4</v>
      </c>
      <c r="L10" s="65">
        <f>VLOOKUP($A10,'Return Data'!$B$7:$R$1700,9,0)</f>
        <v>16.1798</v>
      </c>
      <c r="M10" s="66">
        <f t="shared" si="4"/>
        <v>5</v>
      </c>
      <c r="N10" s="65">
        <f>VLOOKUP($A10,'Return Data'!$B$7:$R$1700,10,0)</f>
        <v>12.5909</v>
      </c>
      <c r="O10" s="66">
        <f t="shared" si="5"/>
        <v>5</v>
      </c>
      <c r="P10" s="65">
        <f>VLOOKUP($A10,'Return Data'!$B$7:$R$1700,11,0)</f>
        <v>9.5259999999999998</v>
      </c>
      <c r="Q10" s="66">
        <f t="shared" si="6"/>
        <v>5</v>
      </c>
      <c r="R10" s="65">
        <f>VLOOKUP($A10,'Return Data'!$B$7:$R$1700,12,0)</f>
        <v>9.0417000000000005</v>
      </c>
      <c r="S10" s="66">
        <f t="shared" si="7"/>
        <v>5</v>
      </c>
      <c r="T10" s="65">
        <f>VLOOKUP($A10,'Return Data'!$B$7:$R$1700,13,0)</f>
        <v>9.2437000000000005</v>
      </c>
      <c r="U10" s="66">
        <f t="shared" si="8"/>
        <v>4</v>
      </c>
      <c r="V10" s="65">
        <f>VLOOKUP($A10,'Return Data'!$B$7:$R$1700,17,0)</f>
        <v>8.7136999999999993</v>
      </c>
      <c r="W10" s="66">
        <f t="shared" si="9"/>
        <v>3</v>
      </c>
      <c r="X10" s="65">
        <f>VLOOKUP($A10,'Return Data'!$B$7:$R$1700,14,0)</f>
        <v>7.9515000000000002</v>
      </c>
      <c r="Y10" s="66">
        <f t="shared" si="10"/>
        <v>3</v>
      </c>
      <c r="Z10" s="65">
        <f>VLOOKUP($A10,'Return Data'!$B$7:$R$1700,16,0)</f>
        <v>8.2820999999999998</v>
      </c>
      <c r="AA10" s="67">
        <f t="shared" si="11"/>
        <v>4</v>
      </c>
    </row>
    <row r="11" spans="1:27" x14ac:dyDescent="0.3">
      <c r="A11" s="63" t="s">
        <v>828</v>
      </c>
      <c r="B11" s="64">
        <f>VLOOKUP($A11,'Return Data'!$B$7:$R$1700,3,0)</f>
        <v>44015</v>
      </c>
      <c r="C11" s="65">
        <f>VLOOKUP($A11,'Return Data'!$B$7:$R$1700,4,0)</f>
        <v>309.58920000000001</v>
      </c>
      <c r="D11" s="65">
        <f>VLOOKUP($A11,'Return Data'!$B$7:$R$1700,5,0)</f>
        <v>32.273699999999998</v>
      </c>
      <c r="E11" s="66">
        <f t="shared" si="0"/>
        <v>3</v>
      </c>
      <c r="F11" s="65">
        <f>VLOOKUP($A11,'Return Data'!$B$7:$R$1700,6,0)</f>
        <v>34.939</v>
      </c>
      <c r="G11" s="66">
        <f t="shared" si="1"/>
        <v>2</v>
      </c>
      <c r="H11" s="65">
        <f>VLOOKUP($A11,'Return Data'!$B$7:$R$1700,7,0)</f>
        <v>23.732600000000001</v>
      </c>
      <c r="I11" s="66">
        <f t="shared" si="2"/>
        <v>3</v>
      </c>
      <c r="J11" s="65">
        <f>VLOOKUP($A11,'Return Data'!$B$7:$R$1700,8,0)</f>
        <v>22.113399999999999</v>
      </c>
      <c r="K11" s="66">
        <f t="shared" si="3"/>
        <v>3</v>
      </c>
      <c r="L11" s="65">
        <f>VLOOKUP($A11,'Return Data'!$B$7:$R$1700,9,0)</f>
        <v>20.019400000000001</v>
      </c>
      <c r="M11" s="66">
        <f t="shared" si="4"/>
        <v>3</v>
      </c>
      <c r="N11" s="65">
        <f>VLOOKUP($A11,'Return Data'!$B$7:$R$1700,10,0)</f>
        <v>12.5305</v>
      </c>
      <c r="O11" s="66">
        <f t="shared" si="5"/>
        <v>6</v>
      </c>
      <c r="P11" s="65">
        <f>VLOOKUP($A11,'Return Data'!$B$7:$R$1700,11,0)</f>
        <v>9.2058</v>
      </c>
      <c r="Q11" s="66">
        <f t="shared" si="6"/>
        <v>6</v>
      </c>
      <c r="R11" s="65">
        <f>VLOOKUP($A11,'Return Data'!$B$7:$R$1700,12,0)</f>
        <v>9.2373999999999992</v>
      </c>
      <c r="S11" s="66">
        <f t="shared" si="7"/>
        <v>4</v>
      </c>
      <c r="T11" s="65">
        <f>VLOOKUP($A11,'Return Data'!$B$7:$R$1700,13,0)</f>
        <v>9.2175999999999991</v>
      </c>
      <c r="U11" s="66">
        <f t="shared" si="8"/>
        <v>5</v>
      </c>
      <c r="V11" s="65">
        <f>VLOOKUP($A11,'Return Data'!$B$7:$R$1700,17,0)</f>
        <v>8.4162999999999997</v>
      </c>
      <c r="W11" s="66">
        <f t="shared" si="9"/>
        <v>4</v>
      </c>
      <c r="X11" s="65">
        <f>VLOOKUP($A11,'Return Data'!$B$7:$R$1700,14,0)</f>
        <v>7.5368000000000004</v>
      </c>
      <c r="Y11" s="66">
        <f t="shared" si="10"/>
        <v>4</v>
      </c>
      <c r="Z11" s="65">
        <f>VLOOKUP($A11,'Return Data'!$B$7:$R$1700,16,0)</f>
        <v>8.0273000000000003</v>
      </c>
      <c r="AA11" s="67">
        <f t="shared" si="11"/>
        <v>5</v>
      </c>
    </row>
    <row r="12" spans="1:27" x14ac:dyDescent="0.3">
      <c r="A12" s="63" t="s">
        <v>831</v>
      </c>
      <c r="B12" s="64">
        <f>VLOOKUP($A12,'Return Data'!$B$7:$R$1700,3,0)</f>
        <v>44015</v>
      </c>
      <c r="C12" s="65">
        <f>VLOOKUP($A12,'Return Data'!$B$7:$R$1700,4,0)</f>
        <v>1103.8465000000001</v>
      </c>
      <c r="D12" s="65">
        <f>VLOOKUP($A12,'Return Data'!$B$7:$R$1700,5,0)</f>
        <v>45.625500000000002</v>
      </c>
      <c r="E12" s="66">
        <f t="shared" si="0"/>
        <v>1</v>
      </c>
      <c r="F12" s="65">
        <f>VLOOKUP($A12,'Return Data'!$B$7:$R$1700,6,0)</f>
        <v>29.248899999999999</v>
      </c>
      <c r="G12" s="66">
        <f t="shared" si="1"/>
        <v>3</v>
      </c>
      <c r="H12" s="65">
        <f>VLOOKUP($A12,'Return Data'!$B$7:$R$1700,7,0)</f>
        <v>24.2925</v>
      </c>
      <c r="I12" s="66">
        <f t="shared" si="2"/>
        <v>2</v>
      </c>
      <c r="J12" s="65">
        <f>VLOOKUP($A12,'Return Data'!$B$7:$R$1700,8,0)</f>
        <v>30.6538</v>
      </c>
      <c r="K12" s="66">
        <f t="shared" si="3"/>
        <v>1</v>
      </c>
      <c r="L12" s="65">
        <f>VLOOKUP($A12,'Return Data'!$B$7:$R$1700,9,0)</f>
        <v>28.6662</v>
      </c>
      <c r="M12" s="66">
        <f t="shared" si="4"/>
        <v>1</v>
      </c>
      <c r="N12" s="65">
        <f>VLOOKUP($A12,'Return Data'!$B$7:$R$1700,10,0)</f>
        <v>16.062100000000001</v>
      </c>
      <c r="O12" s="66">
        <f t="shared" si="5"/>
        <v>2</v>
      </c>
      <c r="P12" s="65">
        <f>VLOOKUP($A12,'Return Data'!$B$7:$R$1700,11,0)</f>
        <v>12.459</v>
      </c>
      <c r="Q12" s="66">
        <f t="shared" si="6"/>
        <v>2</v>
      </c>
      <c r="R12" s="65">
        <f>VLOOKUP($A12,'Return Data'!$B$7:$R$1700,12,0)</f>
        <v>9.8254999999999999</v>
      </c>
      <c r="S12" s="66">
        <f t="shared" si="7"/>
        <v>2</v>
      </c>
      <c r="T12" s="65">
        <f>VLOOKUP($A12,'Return Data'!$B$7:$R$1700,13,0)</f>
        <v>9.2811000000000003</v>
      </c>
      <c r="U12" s="66">
        <f t="shared" si="8"/>
        <v>3</v>
      </c>
      <c r="V12" s="65"/>
      <c r="W12" s="66"/>
      <c r="X12" s="65"/>
      <c r="Y12" s="66"/>
      <c r="Z12" s="65">
        <f>VLOOKUP($A12,'Return Data'!$B$7:$R$1700,16,0)</f>
        <v>9.0556999999999999</v>
      </c>
      <c r="AA12" s="67">
        <f t="shared" si="11"/>
        <v>1</v>
      </c>
    </row>
    <row r="13" spans="1:27" x14ac:dyDescent="0.3">
      <c r="A13" s="63" t="s">
        <v>832</v>
      </c>
      <c r="B13" s="64">
        <f>VLOOKUP($A13,'Return Data'!$B$7:$R$1700,3,0)</f>
        <v>44015</v>
      </c>
      <c r="C13" s="65">
        <f>VLOOKUP($A13,'Return Data'!$B$7:$R$1700,4,0)</f>
        <v>33.257800000000003</v>
      </c>
      <c r="D13" s="65">
        <f>VLOOKUP($A13,'Return Data'!$B$7:$R$1700,5,0)</f>
        <v>31.0853</v>
      </c>
      <c r="E13" s="66">
        <f t="shared" si="0"/>
        <v>4</v>
      </c>
      <c r="F13" s="65">
        <f>VLOOKUP($A13,'Return Data'!$B$7:$R$1700,6,0)</f>
        <v>40.043300000000002</v>
      </c>
      <c r="G13" s="66">
        <f t="shared" si="1"/>
        <v>1</v>
      </c>
      <c r="H13" s="65">
        <f>VLOOKUP($A13,'Return Data'!$B$7:$R$1700,7,0)</f>
        <v>25.555</v>
      </c>
      <c r="I13" s="66">
        <f t="shared" si="2"/>
        <v>1</v>
      </c>
      <c r="J13" s="65">
        <f>VLOOKUP($A13,'Return Data'!$B$7:$R$1700,8,0)</f>
        <v>26.968599999999999</v>
      </c>
      <c r="K13" s="66">
        <f t="shared" si="3"/>
        <v>2</v>
      </c>
      <c r="L13" s="65">
        <f>VLOOKUP($A13,'Return Data'!$B$7:$R$1700,9,0)</f>
        <v>24.332799999999999</v>
      </c>
      <c r="M13" s="66">
        <f t="shared" si="4"/>
        <v>2</v>
      </c>
      <c r="N13" s="65">
        <f>VLOOKUP($A13,'Return Data'!$B$7:$R$1700,10,0)</f>
        <v>18.898599999999998</v>
      </c>
      <c r="O13" s="66">
        <f t="shared" si="5"/>
        <v>1</v>
      </c>
      <c r="P13" s="65">
        <f>VLOOKUP($A13,'Return Data'!$B$7:$R$1700,11,0)</f>
        <v>13.8574</v>
      </c>
      <c r="Q13" s="66">
        <f t="shared" si="6"/>
        <v>1</v>
      </c>
      <c r="R13" s="65">
        <f>VLOOKUP($A13,'Return Data'!$B$7:$R$1700,12,0)</f>
        <v>12.0235</v>
      </c>
      <c r="S13" s="66">
        <f t="shared" si="7"/>
        <v>1</v>
      </c>
      <c r="T13" s="65">
        <f>VLOOKUP($A13,'Return Data'!$B$7:$R$1700,13,0)</f>
        <v>11.5205</v>
      </c>
      <c r="U13" s="66">
        <f t="shared" si="8"/>
        <v>1</v>
      </c>
      <c r="V13" s="65">
        <f>VLOOKUP($A13,'Return Data'!$B$7:$R$1700,17,0)</f>
        <v>10.038600000000001</v>
      </c>
      <c r="W13" s="66">
        <f t="shared" si="9"/>
        <v>1</v>
      </c>
      <c r="X13" s="65">
        <f>VLOOKUP($A13,'Return Data'!$B$7:$R$1700,14,0)</f>
        <v>8.1585999999999999</v>
      </c>
      <c r="Y13" s="66">
        <f t="shared" si="10"/>
        <v>2</v>
      </c>
      <c r="Z13" s="65">
        <f>VLOOKUP($A13,'Return Data'!$B$7:$R$1700,16,0)</f>
        <v>7.8796999999999997</v>
      </c>
      <c r="AA13" s="67">
        <f t="shared" si="11"/>
        <v>6</v>
      </c>
    </row>
    <row r="14" spans="1:27" x14ac:dyDescent="0.3">
      <c r="A14" s="63" t="s">
        <v>835</v>
      </c>
      <c r="B14" s="64">
        <f>VLOOKUP($A14,'Return Data'!$B$7:$R$1700,3,0)</f>
        <v>44015</v>
      </c>
      <c r="C14" s="65">
        <f>VLOOKUP($A14,'Return Data'!$B$7:$R$1700,4,0)</f>
        <v>1149.4455</v>
      </c>
      <c r="D14" s="65">
        <f>VLOOKUP($A14,'Return Data'!$B$7:$R$1700,5,0)</f>
        <v>12.6172</v>
      </c>
      <c r="E14" s="66">
        <f t="shared" si="0"/>
        <v>7</v>
      </c>
      <c r="F14" s="65">
        <f>VLOOKUP($A14,'Return Data'!$B$7:$R$1700,6,0)</f>
        <v>19.866199999999999</v>
      </c>
      <c r="G14" s="66">
        <f t="shared" si="1"/>
        <v>6</v>
      </c>
      <c r="H14" s="65">
        <f>VLOOKUP($A14,'Return Data'!$B$7:$R$1700,7,0)</f>
        <v>12.0259</v>
      </c>
      <c r="I14" s="66">
        <f t="shared" si="2"/>
        <v>7</v>
      </c>
      <c r="J14" s="65">
        <f>VLOOKUP($A14,'Return Data'!$B$7:$R$1700,8,0)</f>
        <v>14.9465</v>
      </c>
      <c r="K14" s="66">
        <f t="shared" si="3"/>
        <v>6</v>
      </c>
      <c r="L14" s="65">
        <f>VLOOKUP($A14,'Return Data'!$B$7:$R$1700,9,0)</f>
        <v>15.480399999999999</v>
      </c>
      <c r="M14" s="66">
        <f t="shared" si="4"/>
        <v>6</v>
      </c>
      <c r="N14" s="65">
        <f>VLOOKUP($A14,'Return Data'!$B$7:$R$1700,10,0)</f>
        <v>13.6942</v>
      </c>
      <c r="O14" s="66">
        <f t="shared" si="5"/>
        <v>3</v>
      </c>
      <c r="P14" s="65">
        <f>VLOOKUP($A14,'Return Data'!$B$7:$R$1700,11,0)</f>
        <v>9.9699000000000009</v>
      </c>
      <c r="Q14" s="66">
        <f t="shared" si="6"/>
        <v>4</v>
      </c>
      <c r="R14" s="65">
        <f>VLOOKUP($A14,'Return Data'!$B$7:$R$1700,12,0)</f>
        <v>8.6643000000000008</v>
      </c>
      <c r="S14" s="66">
        <f t="shared" si="7"/>
        <v>6</v>
      </c>
      <c r="T14" s="65">
        <f>VLOOKUP($A14,'Return Data'!$B$7:$R$1700,13,0)</f>
        <v>9.1951000000000001</v>
      </c>
      <c r="U14" s="66">
        <f t="shared" si="8"/>
        <v>6</v>
      </c>
      <c r="V14" s="65"/>
      <c r="W14" s="66"/>
      <c r="X14" s="65"/>
      <c r="Y14" s="66"/>
      <c r="Z14" s="65">
        <f>VLOOKUP($A14,'Return Data'!$B$7:$R$1700,16,0)</f>
        <v>8.6615000000000002</v>
      </c>
      <c r="AA14" s="67">
        <f t="shared" si="11"/>
        <v>3</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29.212771428571426</v>
      </c>
      <c r="E16" s="74"/>
      <c r="F16" s="75">
        <f>AVERAGE(F8:F14)</f>
        <v>28.383271428571422</v>
      </c>
      <c r="G16" s="74"/>
      <c r="H16" s="75">
        <f>AVERAGE(H8:H14)</f>
        <v>19.272957142857145</v>
      </c>
      <c r="I16" s="74"/>
      <c r="J16" s="75">
        <f>AVERAGE(J8:J14)</f>
        <v>20.4848</v>
      </c>
      <c r="K16" s="74"/>
      <c r="L16" s="75">
        <f>AVERAGE(L8:L14)</f>
        <v>19.110128571428572</v>
      </c>
      <c r="M16" s="74"/>
      <c r="N16" s="75">
        <f>AVERAGE(N8:N14)</f>
        <v>13.432028571428571</v>
      </c>
      <c r="O16" s="74"/>
      <c r="P16" s="75">
        <f>AVERAGE(P8:P14)</f>
        <v>10.176314285714286</v>
      </c>
      <c r="Q16" s="74"/>
      <c r="R16" s="75">
        <f>AVERAGE(R8:R14)</f>
        <v>9.2716714285714286</v>
      </c>
      <c r="S16" s="74"/>
      <c r="T16" s="75">
        <f>AVERAGE(T8:T14)</f>
        <v>9.2914142857142856</v>
      </c>
      <c r="U16" s="74"/>
      <c r="V16" s="75">
        <f>AVERAGE(V8:V14)</f>
        <v>8.6489799999999999</v>
      </c>
      <c r="W16" s="74"/>
      <c r="X16" s="75">
        <f>AVERAGE(X8:X14)</f>
        <v>7.7164199999999994</v>
      </c>
      <c r="Y16" s="74"/>
      <c r="Z16" s="75">
        <f>AVERAGE(Z8:Z14)</f>
        <v>8.0813000000000006</v>
      </c>
      <c r="AA16" s="76"/>
    </row>
    <row r="17" spans="1:27" x14ac:dyDescent="0.3">
      <c r="A17" s="73" t="s">
        <v>28</v>
      </c>
      <c r="B17" s="74"/>
      <c r="C17" s="74"/>
      <c r="D17" s="75">
        <f>MIN(D8:D14)</f>
        <v>12.6172</v>
      </c>
      <c r="E17" s="74"/>
      <c r="F17" s="75">
        <f>MIN(F8:F14)</f>
        <v>19.713699999999999</v>
      </c>
      <c r="G17" s="74"/>
      <c r="H17" s="75">
        <f>MIN(H8:H14)</f>
        <v>12.0259</v>
      </c>
      <c r="I17" s="74"/>
      <c r="J17" s="75">
        <f>MIN(J8:J14)</f>
        <v>12.723000000000001</v>
      </c>
      <c r="K17" s="74"/>
      <c r="L17" s="75">
        <f>MIN(L8:L14)</f>
        <v>11.867599999999999</v>
      </c>
      <c r="M17" s="74"/>
      <c r="N17" s="75">
        <f>MIN(N8:N14)</f>
        <v>6.6962999999999999</v>
      </c>
      <c r="O17" s="74"/>
      <c r="P17" s="75">
        <f>MIN(P8:P14)</f>
        <v>6.0568999999999997</v>
      </c>
      <c r="Q17" s="74"/>
      <c r="R17" s="75">
        <f>MIN(R8:R14)</f>
        <v>6.6642999999999999</v>
      </c>
      <c r="S17" s="74"/>
      <c r="T17" s="75">
        <f>MIN(T8:T14)</f>
        <v>7.0037000000000003</v>
      </c>
      <c r="U17" s="74"/>
      <c r="V17" s="75">
        <f>MIN(V8:V14)</f>
        <v>7.024</v>
      </c>
      <c r="W17" s="74"/>
      <c r="X17" s="75">
        <f>MIN(X8:X14)</f>
        <v>6.7363999999999997</v>
      </c>
      <c r="Y17" s="74"/>
      <c r="Z17" s="75">
        <f>MIN(Z8:Z14)</f>
        <v>5.9504999999999999</v>
      </c>
      <c r="AA17" s="76"/>
    </row>
    <row r="18" spans="1:27" ht="15" thickBot="1" x14ac:dyDescent="0.35">
      <c r="A18" s="77" t="s">
        <v>29</v>
      </c>
      <c r="B18" s="78"/>
      <c r="C18" s="78"/>
      <c r="D18" s="79">
        <f>MAX(D8:D14)</f>
        <v>45.625500000000002</v>
      </c>
      <c r="E18" s="78"/>
      <c r="F18" s="79">
        <f>MAX(F8:F14)</f>
        <v>40.043300000000002</v>
      </c>
      <c r="G18" s="78"/>
      <c r="H18" s="79">
        <f>MAX(H8:H14)</f>
        <v>25.555</v>
      </c>
      <c r="I18" s="78"/>
      <c r="J18" s="79">
        <f>MAX(J8:J14)</f>
        <v>30.6538</v>
      </c>
      <c r="K18" s="78"/>
      <c r="L18" s="79">
        <f>MAX(L8:L14)</f>
        <v>28.6662</v>
      </c>
      <c r="M18" s="78"/>
      <c r="N18" s="79">
        <f>MAX(N8:N14)</f>
        <v>18.898599999999998</v>
      </c>
      <c r="O18" s="78"/>
      <c r="P18" s="79">
        <f>MAX(P8:P14)</f>
        <v>13.8574</v>
      </c>
      <c r="Q18" s="78"/>
      <c r="R18" s="79">
        <f>MAX(R8:R14)</f>
        <v>12.0235</v>
      </c>
      <c r="S18" s="78"/>
      <c r="T18" s="79">
        <f>MAX(T8:T14)</f>
        <v>11.5205</v>
      </c>
      <c r="U18" s="78"/>
      <c r="V18" s="79">
        <f>MAX(V8:V14)</f>
        <v>10.038600000000001</v>
      </c>
      <c r="W18" s="78"/>
      <c r="X18" s="79">
        <f>MAX(X8:X14)</f>
        <v>8.1988000000000003</v>
      </c>
      <c r="Y18" s="78"/>
      <c r="Z18" s="79">
        <f>MAX(Z8:Z14)</f>
        <v>9.0556999999999999</v>
      </c>
      <c r="AA18" s="80"/>
    </row>
    <row r="19" spans="1:27" x14ac:dyDescent="0.3">
      <c r="A19" s="112" t="s">
        <v>434</v>
      </c>
    </row>
    <row r="20" spans="1:27" x14ac:dyDescent="0.3">
      <c r="A20" s="14" t="s">
        <v>340</v>
      </c>
    </row>
  </sheetData>
  <sheetProtection algorithmName="SHA-512" hashValue="czfCnpIg4xj+CPdfaH38oJ2/y2Er8YBObTRa7aq4Moph/cmqHHEmATy+ufwlUhhSRpn9QiLZcTWbzjc42LktNw==" saltValue="QhrKMF64Y3YzUS5hEOUwk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E934513C-BC44-4846-B3FC-87C94EE4EC75}"/>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351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Data'!$B$7:$R$1700,3,0)</f>
        <v>44017</v>
      </c>
      <c r="C8" s="65">
        <f>VLOOKUP($A8,'Return Data'!$B$7:$R$1700,4,0)</f>
        <v>323.73110000000003</v>
      </c>
      <c r="D8" s="65">
        <f>VLOOKUP($A8,'Return Data'!$B$7:$R$1700,5,0)</f>
        <v>4.9503000000000004</v>
      </c>
      <c r="E8" s="66">
        <f t="shared" ref="E8" si="0">RANK(D8,D$8:D$50,0)</f>
        <v>2</v>
      </c>
      <c r="F8" s="65">
        <f>VLOOKUP($A8,'Return Data'!$B$7:$R$1700,6,0)</f>
        <v>3.7368999999999999</v>
      </c>
      <c r="G8" s="66">
        <f t="shared" ref="G8" si="1">RANK(F8,F$8:F$50,0)</f>
        <v>2</v>
      </c>
      <c r="H8" s="65">
        <f>VLOOKUP($A8,'Return Data'!$B$7:$R$1700,7,0)</f>
        <v>4.4218999999999999</v>
      </c>
      <c r="I8" s="66">
        <f t="shared" ref="I8" si="2">RANK(H8,H$8:H$50,0)</f>
        <v>2</v>
      </c>
      <c r="J8" s="65">
        <f>VLOOKUP($A8,'Return Data'!$B$7:$R$1700,8,0)</f>
        <v>4.3536999999999999</v>
      </c>
      <c r="K8" s="66">
        <f t="shared" ref="K8" si="3">RANK(J8,J$8:J$50,0)</f>
        <v>2</v>
      </c>
      <c r="L8" s="65">
        <f>VLOOKUP($A8,'Return Data'!$B$7:$R$1700,9,0)</f>
        <v>4.5198999999999998</v>
      </c>
      <c r="M8" s="66">
        <f t="shared" ref="M8" si="4">RANK(L8,L$8:L$50,0)</f>
        <v>2</v>
      </c>
      <c r="N8" s="65">
        <f>VLOOKUP($A8,'Return Data'!$B$7:$R$1700,10,0)</f>
        <v>4.8731999999999998</v>
      </c>
      <c r="O8" s="66">
        <f t="shared" ref="O8" si="5">RANK(N8,N$8:N$50,0)</f>
        <v>4</v>
      </c>
      <c r="P8" s="65">
        <f>VLOOKUP($A8,'Return Data'!$B$7:$R$1700,11,0)</f>
        <v>5.3441000000000001</v>
      </c>
      <c r="Q8" s="66">
        <f t="shared" ref="Q8" si="6">RANK(P8,P$8:P$50,0)</f>
        <v>7</v>
      </c>
      <c r="R8" s="65">
        <f>VLOOKUP($A8,'Return Data'!$B$7:$R$1700,12,0)</f>
        <v>5.4103000000000003</v>
      </c>
      <c r="S8" s="66">
        <f t="shared" ref="S8" si="7">RANK(R8,R$8:R$50,0)</f>
        <v>9</v>
      </c>
      <c r="T8" s="65">
        <f>VLOOKUP($A8,'Return Data'!$B$7:$R$1700,13,0)</f>
        <v>5.7196999999999996</v>
      </c>
      <c r="U8" s="66">
        <f t="shared" ref="U8" si="8">RANK(T8,T$8:T$50,0)</f>
        <v>5</v>
      </c>
      <c r="V8" s="65">
        <f>VLOOKUP($A8,'Return Data'!$B$7:$R$1700,17,0)</f>
        <v>6.6436000000000002</v>
      </c>
      <c r="W8" s="66">
        <f t="shared" ref="W8" si="9">RANK(V8,V$8:V$50,0)</f>
        <v>8</v>
      </c>
      <c r="X8" s="65">
        <f>VLOOKUP($A8,'Return Data'!$B$7:$R$1700,14,0)</f>
        <v>6.7763</v>
      </c>
      <c r="Y8" s="66">
        <f t="shared" ref="Y8" si="10">RANK(X8,X$8:X$50,0)</f>
        <v>6</v>
      </c>
      <c r="Z8" s="65">
        <f>VLOOKUP($A8,'Return Data'!$B$7:$R$1700,16,0)</f>
        <v>7.81</v>
      </c>
      <c r="AA8" s="67">
        <f t="shared" ref="AA8" si="11">RANK(Z8,Z$8:Z$50,0)</f>
        <v>3</v>
      </c>
    </row>
    <row r="9" spans="1:27" x14ac:dyDescent="0.3">
      <c r="A9" s="63" t="s">
        <v>119</v>
      </c>
      <c r="B9" s="64">
        <f>VLOOKUP($A9,'Return Data'!$B$7:$R$1700,3,0)</f>
        <v>44017</v>
      </c>
      <c r="C9" s="65">
        <f>VLOOKUP($A9,'Return Data'!$B$7:$R$1700,4,0)</f>
        <v>2231.4492</v>
      </c>
      <c r="D9" s="65">
        <f>VLOOKUP($A9,'Return Data'!$B$7:$R$1700,5,0)</f>
        <v>3.1817000000000002</v>
      </c>
      <c r="E9" s="66">
        <f t="shared" ref="E9:E50" si="12">RANK(D9,D$8:D$50,0)</f>
        <v>17</v>
      </c>
      <c r="F9" s="65">
        <f>VLOOKUP($A9,'Return Data'!$B$7:$R$1700,6,0)</f>
        <v>2.8658999999999999</v>
      </c>
      <c r="G9" s="66">
        <f t="shared" ref="G9:G50" si="13">RANK(F9,F$8:F$50,0)</f>
        <v>20</v>
      </c>
      <c r="H9" s="65">
        <f>VLOOKUP($A9,'Return Data'!$B$7:$R$1700,7,0)</f>
        <v>3.6109</v>
      </c>
      <c r="I9" s="66">
        <f t="shared" ref="I9:I50" si="14">RANK(H9,H$8:H$50,0)</f>
        <v>13</v>
      </c>
      <c r="J9" s="65">
        <f>VLOOKUP($A9,'Return Data'!$B$7:$R$1700,8,0)</f>
        <v>3.7286999999999999</v>
      </c>
      <c r="K9" s="66">
        <f t="shared" ref="K9:K50" si="15">RANK(J9,J$8:J$50,0)</f>
        <v>14</v>
      </c>
      <c r="L9" s="65">
        <f>VLOOKUP($A9,'Return Data'!$B$7:$R$1700,9,0)</f>
        <v>3.9523000000000001</v>
      </c>
      <c r="M9" s="66">
        <f t="shared" ref="M9:M50" si="16">RANK(L9,L$8:L$50,0)</f>
        <v>15</v>
      </c>
      <c r="N9" s="65">
        <f>VLOOKUP($A9,'Return Data'!$B$7:$R$1700,10,0)</f>
        <v>4.5998999999999999</v>
      </c>
      <c r="O9" s="66">
        <f t="shared" ref="O9:O50" si="17">RANK(N9,N$8:N$50,0)</f>
        <v>13</v>
      </c>
      <c r="P9" s="65">
        <f>VLOOKUP($A9,'Return Data'!$B$7:$R$1700,11,0)</f>
        <v>5.2664999999999997</v>
      </c>
      <c r="Q9" s="66">
        <f t="shared" ref="Q9:Q50" si="18">RANK(P9,P$8:P$50,0)</f>
        <v>12</v>
      </c>
      <c r="R9" s="65">
        <f>VLOOKUP($A9,'Return Data'!$B$7:$R$1700,12,0)</f>
        <v>5.3681999999999999</v>
      </c>
      <c r="S9" s="66">
        <f t="shared" ref="S9:S50" si="19">RANK(R9,R$8:R$50,0)</f>
        <v>13</v>
      </c>
      <c r="T9" s="65">
        <f>VLOOKUP($A9,'Return Data'!$B$7:$R$1700,13,0)</f>
        <v>5.6215000000000002</v>
      </c>
      <c r="U9" s="66">
        <f t="shared" ref="U9:U50" si="20">RANK(T9,T$8:T$50,0)</f>
        <v>12</v>
      </c>
      <c r="V9" s="65">
        <f>VLOOKUP($A9,'Return Data'!$B$7:$R$1700,17,0)</f>
        <v>6.5803000000000003</v>
      </c>
      <c r="W9" s="66">
        <f t="shared" ref="W9:W49" si="21">RANK(V9,V$8:V$50,0)</f>
        <v>11</v>
      </c>
      <c r="X9" s="65">
        <f>VLOOKUP($A9,'Return Data'!$B$7:$R$1700,14,0)</f>
        <v>6.7359999999999998</v>
      </c>
      <c r="Y9" s="66">
        <f t="shared" ref="Y9:Y49" si="22">RANK(X9,X$8:X$50,0)</f>
        <v>10</v>
      </c>
      <c r="Z9" s="65">
        <f>VLOOKUP($A9,'Return Data'!$B$7:$R$1700,16,0)</f>
        <v>7.7549999999999999</v>
      </c>
      <c r="AA9" s="67">
        <f t="shared" ref="AA9:AA50" si="23">RANK(Z9,Z$8:Z$50,0)</f>
        <v>10</v>
      </c>
    </row>
    <row r="10" spans="1:27" x14ac:dyDescent="0.3">
      <c r="A10" s="63" t="s">
        <v>120</v>
      </c>
      <c r="B10" s="64">
        <f>VLOOKUP($A10,'Return Data'!$B$7:$R$1700,3,0)</f>
        <v>44017</v>
      </c>
      <c r="C10" s="65">
        <f>VLOOKUP($A10,'Return Data'!$B$7:$R$1700,4,0)</f>
        <v>2313.6107999999999</v>
      </c>
      <c r="D10" s="65">
        <f>VLOOKUP($A10,'Return Data'!$B$7:$R$1700,5,0)</f>
        <v>2.9946000000000002</v>
      </c>
      <c r="E10" s="66">
        <f t="shared" si="12"/>
        <v>33</v>
      </c>
      <c r="F10" s="65">
        <f>VLOOKUP($A10,'Return Data'!$B$7:$R$1700,6,0)</f>
        <v>2.3921000000000001</v>
      </c>
      <c r="G10" s="66">
        <f t="shared" si="13"/>
        <v>41</v>
      </c>
      <c r="H10" s="65">
        <f>VLOOKUP($A10,'Return Data'!$B$7:$R$1700,7,0)</f>
        <v>3.3685999999999998</v>
      </c>
      <c r="I10" s="66">
        <f t="shared" si="14"/>
        <v>23</v>
      </c>
      <c r="J10" s="65">
        <f>VLOOKUP($A10,'Return Data'!$B$7:$R$1700,8,0)</f>
        <v>3.5156999999999998</v>
      </c>
      <c r="K10" s="66">
        <f t="shared" si="15"/>
        <v>24</v>
      </c>
      <c r="L10" s="65">
        <f>VLOOKUP($A10,'Return Data'!$B$7:$R$1700,9,0)</f>
        <v>3.4456000000000002</v>
      </c>
      <c r="M10" s="66">
        <f t="shared" si="16"/>
        <v>27</v>
      </c>
      <c r="N10" s="65">
        <f>VLOOKUP($A10,'Return Data'!$B$7:$R$1700,10,0)</f>
        <v>3.9102000000000001</v>
      </c>
      <c r="O10" s="66">
        <f t="shared" si="17"/>
        <v>28</v>
      </c>
      <c r="P10" s="65">
        <f>VLOOKUP($A10,'Return Data'!$B$7:$R$1700,11,0)</f>
        <v>5.0739000000000001</v>
      </c>
      <c r="Q10" s="66">
        <f t="shared" si="18"/>
        <v>20</v>
      </c>
      <c r="R10" s="65">
        <f>VLOOKUP($A10,'Return Data'!$B$7:$R$1700,12,0)</f>
        <v>5.2590000000000003</v>
      </c>
      <c r="S10" s="66">
        <f t="shared" si="19"/>
        <v>17</v>
      </c>
      <c r="T10" s="65">
        <f>VLOOKUP($A10,'Return Data'!$B$7:$R$1700,13,0)</f>
        <v>5.5407999999999999</v>
      </c>
      <c r="U10" s="66">
        <f t="shared" si="20"/>
        <v>15</v>
      </c>
      <c r="V10" s="65">
        <f>VLOOKUP($A10,'Return Data'!$B$7:$R$1700,17,0)</f>
        <v>6.5570000000000004</v>
      </c>
      <c r="W10" s="66">
        <f t="shared" si="21"/>
        <v>14</v>
      </c>
      <c r="X10" s="65">
        <f>VLOOKUP($A10,'Return Data'!$B$7:$R$1700,14,0)</f>
        <v>6.7302</v>
      </c>
      <c r="Y10" s="66">
        <f t="shared" si="22"/>
        <v>12</v>
      </c>
      <c r="Z10" s="65">
        <f>VLOOKUP($A10,'Return Data'!$B$7:$R$1700,16,0)</f>
        <v>7.7948000000000004</v>
      </c>
      <c r="AA10" s="67">
        <f t="shared" si="23"/>
        <v>4</v>
      </c>
    </row>
    <row r="11" spans="1:27" x14ac:dyDescent="0.3">
      <c r="A11" s="63" t="s">
        <v>121</v>
      </c>
      <c r="B11" s="64">
        <f>VLOOKUP($A11,'Return Data'!$B$7:$R$1700,3,0)</f>
        <v>44017</v>
      </c>
      <c r="C11" s="65">
        <f>VLOOKUP($A11,'Return Data'!$B$7:$R$1700,4,0)</f>
        <v>3091.2649000000001</v>
      </c>
      <c r="D11" s="65">
        <f>VLOOKUP($A11,'Return Data'!$B$7:$R$1700,5,0)</f>
        <v>3.0621999999999998</v>
      </c>
      <c r="E11" s="66">
        <f t="shared" si="12"/>
        <v>28</v>
      </c>
      <c r="F11" s="65">
        <f>VLOOKUP($A11,'Return Data'!$B$7:$R$1700,6,0)</f>
        <v>2.8612000000000002</v>
      </c>
      <c r="G11" s="66">
        <f t="shared" si="13"/>
        <v>22</v>
      </c>
      <c r="H11" s="65">
        <f>VLOOKUP($A11,'Return Data'!$B$7:$R$1700,7,0)</f>
        <v>3.0169000000000001</v>
      </c>
      <c r="I11" s="66">
        <f t="shared" si="14"/>
        <v>38</v>
      </c>
      <c r="J11" s="65">
        <f>VLOOKUP($A11,'Return Data'!$B$7:$R$1700,8,0)</f>
        <v>3.1120999999999999</v>
      </c>
      <c r="K11" s="66">
        <f t="shared" si="15"/>
        <v>39</v>
      </c>
      <c r="L11" s="65">
        <f>VLOOKUP($A11,'Return Data'!$B$7:$R$1700,9,0)</f>
        <v>3.4365000000000001</v>
      </c>
      <c r="M11" s="66">
        <f t="shared" si="16"/>
        <v>28</v>
      </c>
      <c r="N11" s="65">
        <f>VLOOKUP($A11,'Return Data'!$B$7:$R$1700,10,0)</f>
        <v>4.1006</v>
      </c>
      <c r="O11" s="66">
        <f t="shared" si="17"/>
        <v>27</v>
      </c>
      <c r="P11" s="65">
        <f>VLOOKUP($A11,'Return Data'!$B$7:$R$1700,11,0)</f>
        <v>5.0515999999999996</v>
      </c>
      <c r="Q11" s="66">
        <f t="shared" si="18"/>
        <v>23</v>
      </c>
      <c r="R11" s="65">
        <f>VLOOKUP($A11,'Return Data'!$B$7:$R$1700,12,0)</f>
        <v>5.2717999999999998</v>
      </c>
      <c r="S11" s="66">
        <f t="shared" si="19"/>
        <v>15</v>
      </c>
      <c r="T11" s="65">
        <f>VLOOKUP($A11,'Return Data'!$B$7:$R$1700,13,0)</f>
        <v>5.5831999999999997</v>
      </c>
      <c r="U11" s="66">
        <f t="shared" si="20"/>
        <v>14</v>
      </c>
      <c r="V11" s="65">
        <f>VLOOKUP($A11,'Return Data'!$B$7:$R$1700,17,0)</f>
        <v>6.5933999999999999</v>
      </c>
      <c r="W11" s="66">
        <f t="shared" si="21"/>
        <v>10</v>
      </c>
      <c r="X11" s="65">
        <f>VLOOKUP($A11,'Return Data'!$B$7:$R$1700,14,0)</f>
        <v>6.7325999999999997</v>
      </c>
      <c r="Y11" s="66">
        <f t="shared" si="22"/>
        <v>11</v>
      </c>
      <c r="Z11" s="65">
        <f>VLOOKUP($A11,'Return Data'!$B$7:$R$1700,16,0)</f>
        <v>7.7240000000000002</v>
      </c>
      <c r="AA11" s="67">
        <f t="shared" si="23"/>
        <v>17</v>
      </c>
    </row>
    <row r="12" spans="1:27" x14ac:dyDescent="0.3">
      <c r="A12" s="63" t="s">
        <v>122</v>
      </c>
      <c r="B12" s="64">
        <f>VLOOKUP($A12,'Return Data'!$B$7:$R$1700,3,0)</f>
        <v>44017</v>
      </c>
      <c r="C12" s="65">
        <f>VLOOKUP($A12,'Return Data'!$B$7:$R$1700,4,0)</f>
        <v>2312.7737000000002</v>
      </c>
      <c r="D12" s="65">
        <f>VLOOKUP($A12,'Return Data'!$B$7:$R$1700,5,0)</f>
        <v>3.0855999999999999</v>
      </c>
      <c r="E12" s="66">
        <f t="shared" si="12"/>
        <v>27</v>
      </c>
      <c r="F12" s="65">
        <f>VLOOKUP($A12,'Return Data'!$B$7:$R$1700,6,0)</f>
        <v>2.5840000000000001</v>
      </c>
      <c r="G12" s="66">
        <f t="shared" si="13"/>
        <v>36</v>
      </c>
      <c r="H12" s="65">
        <f>VLOOKUP($A12,'Return Data'!$B$7:$R$1700,7,0)</f>
        <v>3.4935</v>
      </c>
      <c r="I12" s="66">
        <f t="shared" si="14"/>
        <v>22</v>
      </c>
      <c r="J12" s="65">
        <f>VLOOKUP($A12,'Return Data'!$B$7:$R$1700,8,0)</f>
        <v>3.6614</v>
      </c>
      <c r="K12" s="66">
        <f t="shared" si="15"/>
        <v>19</v>
      </c>
      <c r="L12" s="65">
        <f>VLOOKUP($A12,'Return Data'!$B$7:$R$1700,9,0)</f>
        <v>3.8813</v>
      </c>
      <c r="M12" s="66">
        <f t="shared" si="16"/>
        <v>18</v>
      </c>
      <c r="N12" s="65">
        <f>VLOOKUP($A12,'Return Data'!$B$7:$R$1700,10,0)</f>
        <v>4.6074999999999999</v>
      </c>
      <c r="O12" s="66">
        <f t="shared" si="17"/>
        <v>12</v>
      </c>
      <c r="P12" s="65">
        <f>VLOOKUP($A12,'Return Data'!$B$7:$R$1700,11,0)</f>
        <v>5.0563000000000002</v>
      </c>
      <c r="Q12" s="66">
        <f t="shared" si="18"/>
        <v>22</v>
      </c>
      <c r="R12" s="65">
        <f>VLOOKUP($A12,'Return Data'!$B$7:$R$1700,12,0)</f>
        <v>5.1520000000000001</v>
      </c>
      <c r="S12" s="66">
        <f t="shared" si="19"/>
        <v>24</v>
      </c>
      <c r="T12" s="65">
        <f>VLOOKUP($A12,'Return Data'!$B$7:$R$1700,13,0)</f>
        <v>5.3977000000000004</v>
      </c>
      <c r="U12" s="66">
        <f t="shared" si="20"/>
        <v>25</v>
      </c>
      <c r="V12" s="65">
        <f>VLOOKUP($A12,'Return Data'!$B$7:$R$1700,17,0)</f>
        <v>6.4253999999999998</v>
      </c>
      <c r="W12" s="66">
        <f t="shared" si="21"/>
        <v>24</v>
      </c>
      <c r="X12" s="65">
        <f>VLOOKUP($A12,'Return Data'!$B$7:$R$1700,14,0)</f>
        <v>6.6483999999999996</v>
      </c>
      <c r="Y12" s="66">
        <f t="shared" si="22"/>
        <v>21</v>
      </c>
      <c r="Z12" s="65">
        <f>VLOOKUP($A12,'Return Data'!$B$7:$R$1700,16,0)</f>
        <v>7.7252999999999998</v>
      </c>
      <c r="AA12" s="67">
        <f t="shared" si="23"/>
        <v>15</v>
      </c>
    </row>
    <row r="13" spans="1:27" x14ac:dyDescent="0.3">
      <c r="A13" s="63" t="s">
        <v>123</v>
      </c>
      <c r="B13" s="64">
        <f>VLOOKUP($A13,'Return Data'!$B$7:$R$1700,3,0)</f>
        <v>44017</v>
      </c>
      <c r="C13" s="65">
        <f>VLOOKUP($A13,'Return Data'!$B$7:$R$1700,4,0)</f>
        <v>2411.3544999999999</v>
      </c>
      <c r="D13" s="65">
        <f>VLOOKUP($A13,'Return Data'!$B$7:$R$1700,5,0)</f>
        <v>3.0169999999999999</v>
      </c>
      <c r="E13" s="66">
        <f t="shared" si="12"/>
        <v>31</v>
      </c>
      <c r="F13" s="65">
        <f>VLOOKUP($A13,'Return Data'!$B$7:$R$1700,6,0)</f>
        <v>2.7681</v>
      </c>
      <c r="G13" s="66">
        <f t="shared" si="13"/>
        <v>32</v>
      </c>
      <c r="H13" s="65">
        <f>VLOOKUP($A13,'Return Data'!$B$7:$R$1700,7,0)</f>
        <v>3.1760999999999999</v>
      </c>
      <c r="I13" s="66">
        <f t="shared" si="14"/>
        <v>32</v>
      </c>
      <c r="J13" s="65">
        <f>VLOOKUP($A13,'Return Data'!$B$7:$R$1700,8,0)</f>
        <v>3.1257999999999999</v>
      </c>
      <c r="K13" s="66">
        <f t="shared" si="15"/>
        <v>38</v>
      </c>
      <c r="L13" s="65">
        <f>VLOOKUP($A13,'Return Data'!$B$7:$R$1700,9,0)</f>
        <v>3.2202000000000002</v>
      </c>
      <c r="M13" s="66">
        <f t="shared" si="16"/>
        <v>39</v>
      </c>
      <c r="N13" s="65">
        <f>VLOOKUP($A13,'Return Data'!$B$7:$R$1700,10,0)</f>
        <v>3.3931</v>
      </c>
      <c r="O13" s="66">
        <f t="shared" si="17"/>
        <v>41</v>
      </c>
      <c r="P13" s="65">
        <f>VLOOKUP($A13,'Return Data'!$B$7:$R$1700,11,0)</f>
        <v>4.1661999999999999</v>
      </c>
      <c r="Q13" s="66">
        <f t="shared" si="18"/>
        <v>35</v>
      </c>
      <c r="R13" s="65">
        <f>VLOOKUP($A13,'Return Data'!$B$7:$R$1700,12,0)</f>
        <v>4.5252999999999997</v>
      </c>
      <c r="S13" s="66">
        <f t="shared" si="19"/>
        <v>33</v>
      </c>
      <c r="T13" s="65">
        <f>VLOOKUP($A13,'Return Data'!$B$7:$R$1700,13,0)</f>
        <v>4.8678999999999997</v>
      </c>
      <c r="U13" s="66">
        <f t="shared" si="20"/>
        <v>33</v>
      </c>
      <c r="V13" s="65">
        <f>VLOOKUP($A13,'Return Data'!$B$7:$R$1700,17,0)</f>
        <v>6.0989000000000004</v>
      </c>
      <c r="W13" s="66">
        <f t="shared" si="21"/>
        <v>30</v>
      </c>
      <c r="X13" s="65">
        <f>VLOOKUP($A13,'Return Data'!$B$7:$R$1700,14,0)</f>
        <v>6.3705999999999996</v>
      </c>
      <c r="Y13" s="66">
        <f t="shared" si="22"/>
        <v>30</v>
      </c>
      <c r="Z13" s="65">
        <f>VLOOKUP($A13,'Return Data'!$B$7:$R$1700,16,0)</f>
        <v>7.5357000000000003</v>
      </c>
      <c r="AA13" s="67">
        <f t="shared" si="23"/>
        <v>28</v>
      </c>
    </row>
    <row r="14" spans="1:27" x14ac:dyDescent="0.3">
      <c r="A14" s="63" t="s">
        <v>124</v>
      </c>
      <c r="B14" s="64">
        <f>VLOOKUP($A14,'Return Data'!$B$7:$R$1700,3,0)</f>
        <v>44017</v>
      </c>
      <c r="C14" s="65">
        <f>VLOOKUP($A14,'Return Data'!$B$7:$R$1700,4,0)</f>
        <v>2873.1678999999999</v>
      </c>
      <c r="D14" s="65">
        <f>VLOOKUP($A14,'Return Data'!$B$7:$R$1700,5,0)</f>
        <v>3.1673</v>
      </c>
      <c r="E14" s="66">
        <f t="shared" si="12"/>
        <v>21</v>
      </c>
      <c r="F14" s="65">
        <f>VLOOKUP($A14,'Return Data'!$B$7:$R$1700,6,0)</f>
        <v>2.7454999999999998</v>
      </c>
      <c r="G14" s="66">
        <f t="shared" si="13"/>
        <v>33</v>
      </c>
      <c r="H14" s="65">
        <f>VLOOKUP($A14,'Return Data'!$B$7:$R$1700,7,0)</f>
        <v>3.5110000000000001</v>
      </c>
      <c r="I14" s="66">
        <f t="shared" si="14"/>
        <v>19</v>
      </c>
      <c r="J14" s="65">
        <f>VLOOKUP($A14,'Return Data'!$B$7:$R$1700,8,0)</f>
        <v>3.7115999999999998</v>
      </c>
      <c r="K14" s="66">
        <f t="shared" si="15"/>
        <v>16</v>
      </c>
      <c r="L14" s="65">
        <f>VLOOKUP($A14,'Return Data'!$B$7:$R$1700,9,0)</f>
        <v>3.7521</v>
      </c>
      <c r="M14" s="66">
        <f t="shared" si="16"/>
        <v>23</v>
      </c>
      <c r="N14" s="65">
        <f>VLOOKUP($A14,'Return Data'!$B$7:$R$1700,10,0)</f>
        <v>4.2359</v>
      </c>
      <c r="O14" s="66">
        <f t="shared" si="17"/>
        <v>25</v>
      </c>
      <c r="P14" s="65">
        <f>VLOOKUP($A14,'Return Data'!$B$7:$R$1700,11,0)</f>
        <v>5.1502999999999997</v>
      </c>
      <c r="Q14" s="66">
        <f t="shared" si="18"/>
        <v>16</v>
      </c>
      <c r="R14" s="65">
        <f>VLOOKUP($A14,'Return Data'!$B$7:$R$1700,12,0)</f>
        <v>5.2313000000000001</v>
      </c>
      <c r="S14" s="66">
        <f t="shared" si="19"/>
        <v>20</v>
      </c>
      <c r="T14" s="65">
        <f>VLOOKUP($A14,'Return Data'!$B$7:$R$1700,13,0)</f>
        <v>5.5015999999999998</v>
      </c>
      <c r="U14" s="66">
        <f t="shared" si="20"/>
        <v>21</v>
      </c>
      <c r="V14" s="65">
        <f>VLOOKUP($A14,'Return Data'!$B$7:$R$1700,17,0)</f>
        <v>6.5064000000000002</v>
      </c>
      <c r="W14" s="66">
        <f t="shared" si="21"/>
        <v>17</v>
      </c>
      <c r="X14" s="65">
        <f>VLOOKUP($A14,'Return Data'!$B$7:$R$1700,14,0)</f>
        <v>6.6787000000000001</v>
      </c>
      <c r="Y14" s="66">
        <f t="shared" si="22"/>
        <v>16</v>
      </c>
      <c r="Z14" s="65">
        <f>VLOOKUP($A14,'Return Data'!$B$7:$R$1700,16,0)</f>
        <v>7.7148000000000003</v>
      </c>
      <c r="AA14" s="67">
        <f t="shared" si="23"/>
        <v>19</v>
      </c>
    </row>
    <row r="15" spans="1:27" x14ac:dyDescent="0.3">
      <c r="A15" s="63" t="s">
        <v>125</v>
      </c>
      <c r="B15" s="64">
        <f>VLOOKUP($A15,'Return Data'!$B$7:$R$1700,3,0)</f>
        <v>44017</v>
      </c>
      <c r="C15" s="65">
        <f>VLOOKUP($A15,'Return Data'!$B$7:$R$1700,4,0)</f>
        <v>2589.9472000000001</v>
      </c>
      <c r="D15" s="65">
        <f>VLOOKUP($A15,'Return Data'!$B$7:$R$1700,5,0)</f>
        <v>3.0992999999999999</v>
      </c>
      <c r="E15" s="66">
        <f t="shared" si="12"/>
        <v>26</v>
      </c>
      <c r="F15" s="65">
        <f>VLOOKUP($A15,'Return Data'!$B$7:$R$1700,6,0)</f>
        <v>2.6707000000000001</v>
      </c>
      <c r="G15" s="66">
        <f t="shared" si="13"/>
        <v>35</v>
      </c>
      <c r="H15" s="65">
        <f>VLOOKUP($A15,'Return Data'!$B$7:$R$1700,7,0)</f>
        <v>3.343</v>
      </c>
      <c r="I15" s="66">
        <f t="shared" si="14"/>
        <v>25</v>
      </c>
      <c r="J15" s="65">
        <f>VLOOKUP($A15,'Return Data'!$B$7:$R$1700,8,0)</f>
        <v>3.4257</v>
      </c>
      <c r="K15" s="66">
        <f t="shared" si="15"/>
        <v>26</v>
      </c>
      <c r="L15" s="65">
        <f>VLOOKUP($A15,'Return Data'!$B$7:$R$1700,9,0)</f>
        <v>3.6637</v>
      </c>
      <c r="M15" s="66">
        <f t="shared" si="16"/>
        <v>26</v>
      </c>
      <c r="N15" s="65">
        <f>VLOOKUP($A15,'Return Data'!$B$7:$R$1700,10,0)</f>
        <v>4.6787000000000001</v>
      </c>
      <c r="O15" s="66">
        <f t="shared" si="17"/>
        <v>9</v>
      </c>
      <c r="P15" s="65">
        <f>VLOOKUP($A15,'Return Data'!$B$7:$R$1700,11,0)</f>
        <v>5.3106999999999998</v>
      </c>
      <c r="Q15" s="66">
        <f t="shared" si="18"/>
        <v>10</v>
      </c>
      <c r="R15" s="65">
        <f>VLOOKUP($A15,'Return Data'!$B$7:$R$1700,12,0)</f>
        <v>5.4462999999999999</v>
      </c>
      <c r="S15" s="66">
        <f t="shared" si="19"/>
        <v>6</v>
      </c>
      <c r="T15" s="65">
        <f>VLOOKUP($A15,'Return Data'!$B$7:$R$1700,13,0)</f>
        <v>5.7366999999999999</v>
      </c>
      <c r="U15" s="66">
        <f t="shared" si="20"/>
        <v>4</v>
      </c>
      <c r="V15" s="65">
        <f>VLOOKUP($A15,'Return Data'!$B$7:$R$1700,17,0)</f>
        <v>6.6547999999999998</v>
      </c>
      <c r="W15" s="66">
        <f t="shared" si="21"/>
        <v>5</v>
      </c>
      <c r="X15" s="65">
        <f>VLOOKUP($A15,'Return Data'!$B$7:$R$1700,14,0)</f>
        <v>6.7919999999999998</v>
      </c>
      <c r="Y15" s="66">
        <f t="shared" si="22"/>
        <v>5</v>
      </c>
      <c r="Z15" s="65">
        <f>VLOOKUP($A15,'Return Data'!$B$7:$R$1700,16,0)</f>
        <v>7.6433999999999997</v>
      </c>
      <c r="AA15" s="67">
        <f t="shared" si="23"/>
        <v>27</v>
      </c>
    </row>
    <row r="16" spans="1:27" x14ac:dyDescent="0.3">
      <c r="A16" s="63" t="s">
        <v>126</v>
      </c>
      <c r="B16" s="64">
        <f>VLOOKUP($A16,'Return Data'!$B$7:$R$1700,3,0)</f>
        <v>44017</v>
      </c>
      <c r="C16" s="65">
        <f>VLOOKUP($A16,'Return Data'!$B$7:$R$1700,4,0)</f>
        <v>2199.4265</v>
      </c>
      <c r="D16" s="65">
        <f>VLOOKUP($A16,'Return Data'!$B$7:$R$1700,5,0)</f>
        <v>2.9727000000000001</v>
      </c>
      <c r="E16" s="66">
        <f t="shared" si="12"/>
        <v>34</v>
      </c>
      <c r="F16" s="65">
        <f>VLOOKUP($A16,'Return Data'!$B$7:$R$1700,6,0)</f>
        <v>2.9314</v>
      </c>
      <c r="G16" s="66">
        <f t="shared" si="13"/>
        <v>16</v>
      </c>
      <c r="H16" s="65">
        <f>VLOOKUP($A16,'Return Data'!$B$7:$R$1700,7,0)</f>
        <v>3.2256999999999998</v>
      </c>
      <c r="I16" s="66">
        <f t="shared" si="14"/>
        <v>31</v>
      </c>
      <c r="J16" s="65">
        <f>VLOOKUP($A16,'Return Data'!$B$7:$R$1700,8,0)</f>
        <v>3.2061000000000002</v>
      </c>
      <c r="K16" s="66">
        <f t="shared" si="15"/>
        <v>37</v>
      </c>
      <c r="L16" s="65">
        <f>VLOOKUP($A16,'Return Data'!$B$7:$R$1700,9,0)</f>
        <v>3.2845</v>
      </c>
      <c r="M16" s="66">
        <f t="shared" si="16"/>
        <v>36</v>
      </c>
      <c r="N16" s="65">
        <f>VLOOKUP($A16,'Return Data'!$B$7:$R$1700,10,0)</f>
        <v>3.4586000000000001</v>
      </c>
      <c r="O16" s="66">
        <f t="shared" si="17"/>
        <v>38</v>
      </c>
      <c r="P16" s="65">
        <f>VLOOKUP($A16,'Return Data'!$B$7:$R$1700,11,0)</f>
        <v>4.3247</v>
      </c>
      <c r="Q16" s="66">
        <f t="shared" si="18"/>
        <v>31</v>
      </c>
      <c r="R16" s="65">
        <f>VLOOKUP($A16,'Return Data'!$B$7:$R$1700,12,0)</f>
        <v>4.5145999999999997</v>
      </c>
      <c r="S16" s="66">
        <f t="shared" si="19"/>
        <v>34</v>
      </c>
      <c r="T16" s="65">
        <f>VLOOKUP($A16,'Return Data'!$B$7:$R$1700,13,0)</f>
        <v>4.8341000000000003</v>
      </c>
      <c r="U16" s="66">
        <f t="shared" si="20"/>
        <v>34</v>
      </c>
      <c r="V16" s="65">
        <f>VLOOKUP($A16,'Return Data'!$B$7:$R$1700,17,0)</f>
        <v>6.1592000000000002</v>
      </c>
      <c r="W16" s="66">
        <f t="shared" si="21"/>
        <v>29</v>
      </c>
      <c r="X16" s="65">
        <f>VLOOKUP($A16,'Return Data'!$B$7:$R$1700,14,0)</f>
        <v>6.4653</v>
      </c>
      <c r="Y16" s="66">
        <f t="shared" si="22"/>
        <v>29</v>
      </c>
      <c r="Z16" s="65">
        <f>VLOOKUP($A16,'Return Data'!$B$7:$R$1700,16,0)</f>
        <v>7.7362000000000002</v>
      </c>
      <c r="AA16" s="67">
        <f t="shared" si="23"/>
        <v>13</v>
      </c>
    </row>
    <row r="17" spans="1:27" x14ac:dyDescent="0.3">
      <c r="A17" s="63" t="s">
        <v>127</v>
      </c>
      <c r="B17" s="64">
        <f>VLOOKUP($A17,'Return Data'!$B$7:$R$1700,3,0)</f>
        <v>44017</v>
      </c>
      <c r="C17" s="65">
        <f>VLOOKUP($A17,'Return Data'!$B$7:$R$1700,4,0)</f>
        <v>3020.49</v>
      </c>
      <c r="D17" s="65">
        <f>VLOOKUP($A17,'Return Data'!$B$7:$R$1700,5,0)</f>
        <v>3.0503</v>
      </c>
      <c r="E17" s="66">
        <f t="shared" si="12"/>
        <v>30</v>
      </c>
      <c r="F17" s="65">
        <f>VLOOKUP($A17,'Return Data'!$B$7:$R$1700,6,0)</f>
        <v>2.3988</v>
      </c>
      <c r="G17" s="66">
        <f t="shared" si="13"/>
        <v>40</v>
      </c>
      <c r="H17" s="65">
        <f>VLOOKUP($A17,'Return Data'!$B$7:$R$1700,7,0)</f>
        <v>3.1490999999999998</v>
      </c>
      <c r="I17" s="66">
        <f t="shared" si="14"/>
        <v>33</v>
      </c>
      <c r="J17" s="65">
        <f>VLOOKUP($A17,'Return Data'!$B$7:$R$1700,8,0)</f>
        <v>3.2597999999999998</v>
      </c>
      <c r="K17" s="66">
        <f t="shared" si="15"/>
        <v>32</v>
      </c>
      <c r="L17" s="65">
        <f>VLOOKUP($A17,'Return Data'!$B$7:$R$1700,9,0)</f>
        <v>3.7477999999999998</v>
      </c>
      <c r="M17" s="66">
        <f t="shared" si="16"/>
        <v>24</v>
      </c>
      <c r="N17" s="65">
        <f>VLOOKUP($A17,'Return Data'!$B$7:$R$1700,10,0)</f>
        <v>4.5839999999999996</v>
      </c>
      <c r="O17" s="66">
        <f t="shared" si="17"/>
        <v>14</v>
      </c>
      <c r="P17" s="65">
        <f>VLOOKUP($A17,'Return Data'!$B$7:$R$1700,11,0)</f>
        <v>5.4805000000000001</v>
      </c>
      <c r="Q17" s="66">
        <f t="shared" si="18"/>
        <v>2</v>
      </c>
      <c r="R17" s="65">
        <f>VLOOKUP($A17,'Return Data'!$B$7:$R$1700,12,0)</f>
        <v>5.6214000000000004</v>
      </c>
      <c r="S17" s="66">
        <f t="shared" si="19"/>
        <v>2</v>
      </c>
      <c r="T17" s="65">
        <f>VLOOKUP($A17,'Return Data'!$B$7:$R$1700,13,0)</f>
        <v>5.89</v>
      </c>
      <c r="U17" s="66">
        <f t="shared" si="20"/>
        <v>2</v>
      </c>
      <c r="V17" s="65">
        <f>VLOOKUP($A17,'Return Data'!$B$7:$R$1700,17,0)</f>
        <v>6.7869000000000002</v>
      </c>
      <c r="W17" s="66">
        <f t="shared" si="21"/>
        <v>2</v>
      </c>
      <c r="X17" s="65">
        <f>VLOOKUP($A17,'Return Data'!$B$7:$R$1700,14,0)</f>
        <v>6.8531000000000004</v>
      </c>
      <c r="Y17" s="66">
        <f t="shared" si="22"/>
        <v>2</v>
      </c>
      <c r="Z17" s="65">
        <f>VLOOKUP($A17,'Return Data'!$B$7:$R$1700,16,0)</f>
        <v>7.8684000000000003</v>
      </c>
      <c r="AA17" s="67">
        <f t="shared" si="23"/>
        <v>2</v>
      </c>
    </row>
    <row r="18" spans="1:27" x14ac:dyDescent="0.3">
      <c r="A18" s="63" t="s">
        <v>128</v>
      </c>
      <c r="B18" s="64">
        <f>VLOOKUP($A18,'Return Data'!$B$7:$R$1700,3,0)</f>
        <v>44017</v>
      </c>
      <c r="C18" s="65">
        <f>VLOOKUP($A18,'Return Data'!$B$7:$R$1700,4,0)</f>
        <v>3953.1660000000002</v>
      </c>
      <c r="D18" s="65">
        <f>VLOOKUP($A18,'Return Data'!$B$7:$R$1700,5,0)</f>
        <v>3.2162000000000002</v>
      </c>
      <c r="E18" s="66">
        <f t="shared" si="12"/>
        <v>10</v>
      </c>
      <c r="F18" s="65">
        <f>VLOOKUP($A18,'Return Data'!$B$7:$R$1700,6,0)</f>
        <v>2.8426</v>
      </c>
      <c r="G18" s="66">
        <f t="shared" si="13"/>
        <v>26</v>
      </c>
      <c r="H18" s="65">
        <f>VLOOKUP($A18,'Return Data'!$B$7:$R$1700,7,0)</f>
        <v>3.5343</v>
      </c>
      <c r="I18" s="66">
        <f t="shared" si="14"/>
        <v>16</v>
      </c>
      <c r="J18" s="65">
        <f>VLOOKUP($A18,'Return Data'!$B$7:$R$1700,8,0)</f>
        <v>3.6823999999999999</v>
      </c>
      <c r="K18" s="66">
        <f t="shared" si="15"/>
        <v>18</v>
      </c>
      <c r="L18" s="65">
        <f>VLOOKUP($A18,'Return Data'!$B$7:$R$1700,9,0)</f>
        <v>3.8481999999999998</v>
      </c>
      <c r="M18" s="66">
        <f t="shared" si="16"/>
        <v>20</v>
      </c>
      <c r="N18" s="65">
        <f>VLOOKUP($A18,'Return Data'!$B$7:$R$1700,10,0)</f>
        <v>4.4339000000000004</v>
      </c>
      <c r="O18" s="66">
        <f t="shared" si="17"/>
        <v>21</v>
      </c>
      <c r="P18" s="65">
        <f>VLOOKUP($A18,'Return Data'!$B$7:$R$1700,11,0)</f>
        <v>5.0846</v>
      </c>
      <c r="Q18" s="66">
        <f t="shared" si="18"/>
        <v>19</v>
      </c>
      <c r="R18" s="65">
        <f>VLOOKUP($A18,'Return Data'!$B$7:$R$1700,12,0)</f>
        <v>5.1992000000000003</v>
      </c>
      <c r="S18" s="66">
        <f t="shared" si="19"/>
        <v>22</v>
      </c>
      <c r="T18" s="65">
        <f>VLOOKUP($A18,'Return Data'!$B$7:$R$1700,13,0)</f>
        <v>5.4744000000000002</v>
      </c>
      <c r="U18" s="66">
        <f t="shared" si="20"/>
        <v>22</v>
      </c>
      <c r="V18" s="65">
        <f>VLOOKUP($A18,'Return Data'!$B$7:$R$1700,17,0)</f>
        <v>6.4554999999999998</v>
      </c>
      <c r="W18" s="66">
        <f t="shared" si="21"/>
        <v>22</v>
      </c>
      <c r="X18" s="65">
        <f>VLOOKUP($A18,'Return Data'!$B$7:$R$1700,14,0)</f>
        <v>6.5884</v>
      </c>
      <c r="Y18" s="66">
        <f t="shared" si="22"/>
        <v>27</v>
      </c>
      <c r="Z18" s="65">
        <f>VLOOKUP($A18,'Return Data'!$B$7:$R$1700,16,0)</f>
        <v>7.6913999999999998</v>
      </c>
      <c r="AA18" s="67">
        <f t="shared" si="23"/>
        <v>23</v>
      </c>
    </row>
    <row r="19" spans="1:27" x14ac:dyDescent="0.3">
      <c r="A19" s="63" t="s">
        <v>129</v>
      </c>
      <c r="B19" s="64">
        <f>VLOOKUP($A19,'Return Data'!$B$7:$R$1700,3,0)</f>
        <v>44017</v>
      </c>
      <c r="C19" s="65">
        <f>VLOOKUP($A19,'Return Data'!$B$7:$R$1700,4,0)</f>
        <v>2001.3843999999999</v>
      </c>
      <c r="D19" s="65">
        <f>VLOOKUP($A19,'Return Data'!$B$7:$R$1700,5,0)</f>
        <v>3.1684000000000001</v>
      </c>
      <c r="E19" s="66">
        <f t="shared" si="12"/>
        <v>20</v>
      </c>
      <c r="F19" s="65">
        <f>VLOOKUP($A19,'Return Data'!$B$7:$R$1700,6,0)</f>
        <v>2.7873000000000001</v>
      </c>
      <c r="G19" s="66">
        <f t="shared" si="13"/>
        <v>29</v>
      </c>
      <c r="H19" s="65">
        <f>VLOOKUP($A19,'Return Data'!$B$7:$R$1700,7,0)</f>
        <v>3.6581000000000001</v>
      </c>
      <c r="I19" s="66">
        <f t="shared" si="14"/>
        <v>11</v>
      </c>
      <c r="J19" s="65">
        <f>VLOOKUP($A19,'Return Data'!$B$7:$R$1700,8,0)</f>
        <v>3.6415000000000002</v>
      </c>
      <c r="K19" s="66">
        <f t="shared" si="15"/>
        <v>20</v>
      </c>
      <c r="L19" s="65">
        <f>VLOOKUP($A19,'Return Data'!$B$7:$R$1700,9,0)</f>
        <v>3.9824000000000002</v>
      </c>
      <c r="M19" s="66">
        <f t="shared" si="16"/>
        <v>14</v>
      </c>
      <c r="N19" s="65">
        <f>VLOOKUP($A19,'Return Data'!$B$7:$R$1700,10,0)</f>
        <v>4.5026999999999999</v>
      </c>
      <c r="O19" s="66">
        <f t="shared" si="17"/>
        <v>17</v>
      </c>
      <c r="P19" s="65">
        <f>VLOOKUP($A19,'Return Data'!$B$7:$R$1700,11,0)</f>
        <v>4.867</v>
      </c>
      <c r="Q19" s="66">
        <f t="shared" si="18"/>
        <v>27</v>
      </c>
      <c r="R19" s="65">
        <f>VLOOKUP($A19,'Return Data'!$B$7:$R$1700,12,0)</f>
        <v>5.1269999999999998</v>
      </c>
      <c r="S19" s="66">
        <f t="shared" si="19"/>
        <v>25</v>
      </c>
      <c r="T19" s="65">
        <f>VLOOKUP($A19,'Return Data'!$B$7:$R$1700,13,0)</f>
        <v>5.4572000000000003</v>
      </c>
      <c r="U19" s="66">
        <f t="shared" si="20"/>
        <v>23</v>
      </c>
      <c r="V19" s="65">
        <f>VLOOKUP($A19,'Return Data'!$B$7:$R$1700,17,0)</f>
        <v>6.5050999999999997</v>
      </c>
      <c r="W19" s="66">
        <f t="shared" si="21"/>
        <v>18</v>
      </c>
      <c r="X19" s="65">
        <f>VLOOKUP($A19,'Return Data'!$B$7:$R$1700,14,0)</f>
        <v>6.6771000000000003</v>
      </c>
      <c r="Y19" s="66">
        <f t="shared" si="22"/>
        <v>18</v>
      </c>
      <c r="Z19" s="65">
        <f>VLOOKUP($A19,'Return Data'!$B$7:$R$1700,16,0)</f>
        <v>7.7079000000000004</v>
      </c>
      <c r="AA19" s="67">
        <f t="shared" si="23"/>
        <v>22</v>
      </c>
    </row>
    <row r="20" spans="1:27" x14ac:dyDescent="0.3">
      <c r="A20" s="63" t="s">
        <v>130</v>
      </c>
      <c r="B20" s="64">
        <f>VLOOKUP($A20,'Return Data'!$B$7:$R$1700,3,0)</f>
        <v>44017</v>
      </c>
      <c r="C20" s="65">
        <f>VLOOKUP($A20,'Return Data'!$B$7:$R$1700,4,0)</f>
        <v>297.55160000000001</v>
      </c>
      <c r="D20" s="65">
        <f>VLOOKUP($A20,'Return Data'!$B$7:$R$1700,5,0)</f>
        <v>3.3369</v>
      </c>
      <c r="E20" s="66">
        <f t="shared" si="12"/>
        <v>7</v>
      </c>
      <c r="F20" s="65">
        <f>VLOOKUP($A20,'Return Data'!$B$7:$R$1700,6,0)</f>
        <v>3.1819999999999999</v>
      </c>
      <c r="G20" s="66">
        <f t="shared" si="13"/>
        <v>9</v>
      </c>
      <c r="H20" s="65">
        <f>VLOOKUP($A20,'Return Data'!$B$7:$R$1700,7,0)</f>
        <v>3.7248000000000001</v>
      </c>
      <c r="I20" s="66">
        <f t="shared" si="14"/>
        <v>9</v>
      </c>
      <c r="J20" s="65">
        <f>VLOOKUP($A20,'Return Data'!$B$7:$R$1700,8,0)</f>
        <v>3.8582999999999998</v>
      </c>
      <c r="K20" s="66">
        <f t="shared" si="15"/>
        <v>8</v>
      </c>
      <c r="L20" s="65">
        <f>VLOOKUP($A20,'Return Data'!$B$7:$R$1700,9,0)</f>
        <v>4.2484999999999999</v>
      </c>
      <c r="M20" s="66">
        <f t="shared" si="16"/>
        <v>5</v>
      </c>
      <c r="N20" s="65">
        <f>VLOOKUP($A20,'Return Data'!$B$7:$R$1700,10,0)</f>
        <v>4.7717000000000001</v>
      </c>
      <c r="O20" s="66">
        <f t="shared" si="17"/>
        <v>6</v>
      </c>
      <c r="P20" s="65">
        <f>VLOOKUP($A20,'Return Data'!$B$7:$R$1700,11,0)</f>
        <v>5.3354999999999997</v>
      </c>
      <c r="Q20" s="66">
        <f t="shared" si="18"/>
        <v>8</v>
      </c>
      <c r="R20" s="65">
        <f>VLOOKUP($A20,'Return Data'!$B$7:$R$1700,12,0)</f>
        <v>5.3975999999999997</v>
      </c>
      <c r="S20" s="66">
        <f t="shared" si="19"/>
        <v>12</v>
      </c>
      <c r="T20" s="65">
        <f>VLOOKUP($A20,'Return Data'!$B$7:$R$1700,13,0)</f>
        <v>5.6417999999999999</v>
      </c>
      <c r="U20" s="66">
        <f t="shared" si="20"/>
        <v>11</v>
      </c>
      <c r="V20" s="65">
        <f>VLOOKUP($A20,'Return Data'!$B$7:$R$1700,17,0)</f>
        <v>6.5682999999999998</v>
      </c>
      <c r="W20" s="66">
        <f t="shared" si="21"/>
        <v>13</v>
      </c>
      <c r="X20" s="65">
        <f>VLOOKUP($A20,'Return Data'!$B$7:$R$1700,14,0)</f>
        <v>6.7051999999999996</v>
      </c>
      <c r="Y20" s="66">
        <f t="shared" si="22"/>
        <v>14</v>
      </c>
      <c r="Z20" s="65">
        <f>VLOOKUP($A20,'Return Data'!$B$7:$R$1700,16,0)</f>
        <v>7.7446999999999999</v>
      </c>
      <c r="AA20" s="67">
        <f t="shared" si="23"/>
        <v>11</v>
      </c>
    </row>
    <row r="21" spans="1:27" x14ac:dyDescent="0.3">
      <c r="A21" s="63" t="s">
        <v>131</v>
      </c>
      <c r="B21" s="64">
        <f>VLOOKUP($A21,'Return Data'!$B$7:$R$1700,3,0)</f>
        <v>44017</v>
      </c>
      <c r="C21" s="65">
        <f>VLOOKUP($A21,'Return Data'!$B$7:$R$1700,4,0)</f>
        <v>2158.3865999999998</v>
      </c>
      <c r="D21" s="65">
        <f>VLOOKUP($A21,'Return Data'!$B$7:$R$1700,5,0)</f>
        <v>3.7122999999999999</v>
      </c>
      <c r="E21" s="66">
        <f t="shared" si="12"/>
        <v>3</v>
      </c>
      <c r="F21" s="65">
        <f>VLOOKUP($A21,'Return Data'!$B$7:$R$1700,6,0)</f>
        <v>3.4790000000000001</v>
      </c>
      <c r="G21" s="66">
        <f t="shared" si="13"/>
        <v>3</v>
      </c>
      <c r="H21" s="65">
        <f>VLOOKUP($A21,'Return Data'!$B$7:$R$1700,7,0)</f>
        <v>3.9188000000000001</v>
      </c>
      <c r="I21" s="66">
        <f t="shared" si="14"/>
        <v>5</v>
      </c>
      <c r="J21" s="65">
        <f>VLOOKUP($A21,'Return Data'!$B$7:$R$1700,8,0)</f>
        <v>3.7940999999999998</v>
      </c>
      <c r="K21" s="66">
        <f t="shared" si="15"/>
        <v>11</v>
      </c>
      <c r="L21" s="65">
        <f>VLOOKUP($A21,'Return Data'!$B$7:$R$1700,9,0)</f>
        <v>4.1643999999999997</v>
      </c>
      <c r="M21" s="66">
        <f t="shared" si="16"/>
        <v>8</v>
      </c>
      <c r="N21" s="65">
        <f>VLOOKUP($A21,'Return Data'!$B$7:$R$1700,10,0)</f>
        <v>4.7927999999999997</v>
      </c>
      <c r="O21" s="66">
        <f t="shared" si="17"/>
        <v>5</v>
      </c>
      <c r="P21" s="65">
        <f>VLOOKUP($A21,'Return Data'!$B$7:$R$1700,11,0)</f>
        <v>5.4690000000000003</v>
      </c>
      <c r="Q21" s="66">
        <f t="shared" si="18"/>
        <v>3</v>
      </c>
      <c r="R21" s="65">
        <f>VLOOKUP($A21,'Return Data'!$B$7:$R$1700,12,0)</f>
        <v>5.5506000000000002</v>
      </c>
      <c r="S21" s="66">
        <f t="shared" si="19"/>
        <v>3</v>
      </c>
      <c r="T21" s="65">
        <f>VLOOKUP($A21,'Return Data'!$B$7:$R$1700,13,0)</f>
        <v>5.7737999999999996</v>
      </c>
      <c r="U21" s="66">
        <f t="shared" si="20"/>
        <v>3</v>
      </c>
      <c r="V21" s="65">
        <f>VLOOKUP($A21,'Return Data'!$B$7:$R$1700,17,0)</f>
        <v>6.6813000000000002</v>
      </c>
      <c r="W21" s="66">
        <f t="shared" si="21"/>
        <v>3</v>
      </c>
      <c r="X21" s="65">
        <f>VLOOKUP($A21,'Return Data'!$B$7:$R$1700,14,0)</f>
        <v>6.8074000000000003</v>
      </c>
      <c r="Y21" s="66">
        <f t="shared" si="22"/>
        <v>3</v>
      </c>
      <c r="Z21" s="65">
        <f>VLOOKUP($A21,'Return Data'!$B$7:$R$1700,16,0)</f>
        <v>7.7386999999999997</v>
      </c>
      <c r="AA21" s="67">
        <f t="shared" si="23"/>
        <v>12</v>
      </c>
    </row>
    <row r="22" spans="1:27" x14ac:dyDescent="0.3">
      <c r="A22" s="63" t="s">
        <v>132</v>
      </c>
      <c r="B22" s="64">
        <f>VLOOKUP($A22,'Return Data'!$B$7:$R$1700,3,0)</f>
        <v>44017</v>
      </c>
      <c r="C22" s="65">
        <f>VLOOKUP($A22,'Return Data'!$B$7:$R$1700,4,0)</f>
        <v>2429.6667000000002</v>
      </c>
      <c r="D22" s="65">
        <f>VLOOKUP($A22,'Return Data'!$B$7:$R$1700,5,0)</f>
        <v>3.0604</v>
      </c>
      <c r="E22" s="66">
        <f t="shared" si="12"/>
        <v>29</v>
      </c>
      <c r="F22" s="65">
        <f>VLOOKUP($A22,'Return Data'!$B$7:$R$1700,6,0)</f>
        <v>2.7707999999999999</v>
      </c>
      <c r="G22" s="66">
        <f t="shared" si="13"/>
        <v>31</v>
      </c>
      <c r="H22" s="65">
        <f>VLOOKUP($A22,'Return Data'!$B$7:$R$1700,7,0)</f>
        <v>3.5041000000000002</v>
      </c>
      <c r="I22" s="66">
        <f t="shared" si="14"/>
        <v>20</v>
      </c>
      <c r="J22" s="65">
        <f>VLOOKUP($A22,'Return Data'!$B$7:$R$1700,8,0)</f>
        <v>3.6042000000000001</v>
      </c>
      <c r="K22" s="66">
        <f t="shared" si="15"/>
        <v>21</v>
      </c>
      <c r="L22" s="65">
        <f>VLOOKUP($A22,'Return Data'!$B$7:$R$1700,9,0)</f>
        <v>3.7823000000000002</v>
      </c>
      <c r="M22" s="66">
        <f t="shared" si="16"/>
        <v>22</v>
      </c>
      <c r="N22" s="65">
        <f>VLOOKUP($A22,'Return Data'!$B$7:$R$1700,10,0)</f>
        <v>4.2988</v>
      </c>
      <c r="O22" s="66">
        <f t="shared" si="17"/>
        <v>24</v>
      </c>
      <c r="P22" s="65">
        <f>VLOOKUP($A22,'Return Data'!$B$7:$R$1700,11,0)</f>
        <v>4.8956999999999997</v>
      </c>
      <c r="Q22" s="66">
        <f t="shared" si="18"/>
        <v>26</v>
      </c>
      <c r="R22" s="65">
        <f>VLOOKUP($A22,'Return Data'!$B$7:$R$1700,12,0)</f>
        <v>5.0136000000000003</v>
      </c>
      <c r="S22" s="66">
        <f t="shared" si="19"/>
        <v>27</v>
      </c>
      <c r="T22" s="65">
        <f>VLOOKUP($A22,'Return Data'!$B$7:$R$1700,13,0)</f>
        <v>5.2781000000000002</v>
      </c>
      <c r="U22" s="66">
        <f t="shared" si="20"/>
        <v>29</v>
      </c>
      <c r="V22" s="65">
        <f>VLOOKUP($A22,'Return Data'!$B$7:$R$1700,17,0)</f>
        <v>6.2967000000000004</v>
      </c>
      <c r="W22" s="66">
        <f t="shared" si="21"/>
        <v>28</v>
      </c>
      <c r="X22" s="65">
        <f>VLOOKUP($A22,'Return Data'!$B$7:$R$1700,14,0)</f>
        <v>6.5221999999999998</v>
      </c>
      <c r="Y22" s="66">
        <f t="shared" si="22"/>
        <v>28</v>
      </c>
      <c r="Z22" s="65">
        <f>VLOOKUP($A22,'Return Data'!$B$7:$R$1700,16,0)</f>
        <v>7.6471999999999998</v>
      </c>
      <c r="AA22" s="67">
        <f t="shared" si="23"/>
        <v>26</v>
      </c>
    </row>
    <row r="23" spans="1:27" x14ac:dyDescent="0.3">
      <c r="A23" s="63" t="s">
        <v>133</v>
      </c>
      <c r="B23" s="64">
        <f>VLOOKUP($A23,'Return Data'!$B$7:$R$1700,3,0)</f>
        <v>44017</v>
      </c>
      <c r="C23" s="65">
        <f>VLOOKUP($A23,'Return Data'!$B$7:$R$1700,4,0)</f>
        <v>1557.4585</v>
      </c>
      <c r="D23" s="65">
        <f>VLOOKUP($A23,'Return Data'!$B$7:$R$1700,5,0)</f>
        <v>2.9462999999999999</v>
      </c>
      <c r="E23" s="66">
        <f t="shared" si="12"/>
        <v>36</v>
      </c>
      <c r="F23" s="65">
        <f>VLOOKUP($A23,'Return Data'!$B$7:$R$1700,6,0)</f>
        <v>2.4902000000000002</v>
      </c>
      <c r="G23" s="66">
        <f t="shared" si="13"/>
        <v>38</v>
      </c>
      <c r="H23" s="65">
        <f>VLOOKUP($A23,'Return Data'!$B$7:$R$1700,7,0)</f>
        <v>3.2351000000000001</v>
      </c>
      <c r="I23" s="66">
        <f t="shared" si="14"/>
        <v>29</v>
      </c>
      <c r="J23" s="65">
        <f>VLOOKUP($A23,'Return Data'!$B$7:$R$1700,8,0)</f>
        <v>3.2725</v>
      </c>
      <c r="K23" s="66">
        <f t="shared" si="15"/>
        <v>31</v>
      </c>
      <c r="L23" s="65">
        <f>VLOOKUP($A23,'Return Data'!$B$7:$R$1700,9,0)</f>
        <v>3.3424999999999998</v>
      </c>
      <c r="M23" s="66">
        <f t="shared" si="16"/>
        <v>32</v>
      </c>
      <c r="N23" s="65">
        <f>VLOOKUP($A23,'Return Data'!$B$7:$R$1700,10,0)</f>
        <v>3.3934000000000002</v>
      </c>
      <c r="O23" s="66">
        <f t="shared" si="17"/>
        <v>40</v>
      </c>
      <c r="P23" s="65">
        <f>VLOOKUP($A23,'Return Data'!$B$7:$R$1700,11,0)</f>
        <v>4.0213999999999999</v>
      </c>
      <c r="Q23" s="66">
        <f t="shared" si="18"/>
        <v>36</v>
      </c>
      <c r="R23" s="65">
        <f>VLOOKUP($A23,'Return Data'!$B$7:$R$1700,12,0)</f>
        <v>4.3015999999999996</v>
      </c>
      <c r="S23" s="66">
        <f t="shared" si="19"/>
        <v>36</v>
      </c>
      <c r="T23" s="65">
        <f>VLOOKUP($A23,'Return Data'!$B$7:$R$1700,13,0)</f>
        <v>4.6710000000000003</v>
      </c>
      <c r="U23" s="66">
        <f t="shared" si="20"/>
        <v>36</v>
      </c>
      <c r="V23" s="65">
        <f>VLOOKUP($A23,'Return Data'!$B$7:$R$1700,17,0)</f>
        <v>5.7149000000000001</v>
      </c>
      <c r="W23" s="66">
        <f t="shared" si="21"/>
        <v>32</v>
      </c>
      <c r="X23" s="65">
        <f>VLOOKUP($A23,'Return Data'!$B$7:$R$1700,14,0)</f>
        <v>5.9870999999999999</v>
      </c>
      <c r="Y23" s="66">
        <f t="shared" si="22"/>
        <v>31</v>
      </c>
      <c r="Z23" s="65">
        <f>VLOOKUP($A23,'Return Data'!$B$7:$R$1700,16,0)</f>
        <v>6.8894000000000002</v>
      </c>
      <c r="AA23" s="67">
        <f t="shared" si="23"/>
        <v>32</v>
      </c>
    </row>
    <row r="24" spans="1:27" x14ac:dyDescent="0.3">
      <c r="A24" s="63" t="s">
        <v>134</v>
      </c>
      <c r="B24" s="64">
        <f>VLOOKUP($A24,'Return Data'!$B$7:$R$1700,3,0)</f>
        <v>44017</v>
      </c>
      <c r="C24" s="65">
        <f>VLOOKUP($A24,'Return Data'!$B$7:$R$1700,4,0)</f>
        <v>1958.9019000000001</v>
      </c>
      <c r="D24" s="65">
        <f>VLOOKUP($A24,'Return Data'!$B$7:$R$1700,5,0)</f>
        <v>3.0169000000000001</v>
      </c>
      <c r="E24" s="66">
        <f t="shared" si="12"/>
        <v>32</v>
      </c>
      <c r="F24" s="65">
        <f>VLOOKUP($A24,'Return Data'!$B$7:$R$1700,6,0)</f>
        <v>3.2820999999999998</v>
      </c>
      <c r="G24" s="66">
        <f t="shared" si="13"/>
        <v>5</v>
      </c>
      <c r="H24" s="65">
        <f>VLOOKUP($A24,'Return Data'!$B$7:$R$1700,7,0)</f>
        <v>3.2406999999999999</v>
      </c>
      <c r="I24" s="66">
        <f t="shared" si="14"/>
        <v>28</v>
      </c>
      <c r="J24" s="65">
        <f>VLOOKUP($A24,'Return Data'!$B$7:$R$1700,8,0)</f>
        <v>3.2526999999999999</v>
      </c>
      <c r="K24" s="66">
        <f t="shared" si="15"/>
        <v>33</v>
      </c>
      <c r="L24" s="65">
        <f>VLOOKUP($A24,'Return Data'!$B$7:$R$1700,9,0)</f>
        <v>3.2856999999999998</v>
      </c>
      <c r="M24" s="66">
        <f t="shared" si="16"/>
        <v>34</v>
      </c>
      <c r="N24" s="65">
        <f>VLOOKUP($A24,'Return Data'!$B$7:$R$1700,10,0)</f>
        <v>3.7776000000000001</v>
      </c>
      <c r="O24" s="66">
        <f t="shared" si="17"/>
        <v>31</v>
      </c>
      <c r="P24" s="65">
        <f>VLOOKUP($A24,'Return Data'!$B$7:$R$1700,11,0)</f>
        <v>4.7122999999999999</v>
      </c>
      <c r="Q24" s="66">
        <f t="shared" si="18"/>
        <v>29</v>
      </c>
      <c r="R24" s="65">
        <f>VLOOKUP($A24,'Return Data'!$B$7:$R$1700,12,0)</f>
        <v>4.9855999999999998</v>
      </c>
      <c r="S24" s="66">
        <f t="shared" si="19"/>
        <v>28</v>
      </c>
      <c r="T24" s="65">
        <f>VLOOKUP($A24,'Return Data'!$B$7:$R$1700,13,0)</f>
        <v>5.3207000000000004</v>
      </c>
      <c r="U24" s="66">
        <f t="shared" si="20"/>
        <v>27</v>
      </c>
      <c r="V24" s="65">
        <f>VLOOKUP($A24,'Return Data'!$B$7:$R$1700,17,0)</f>
        <v>6.3773999999999997</v>
      </c>
      <c r="W24" s="66">
        <f t="shared" si="21"/>
        <v>27</v>
      </c>
      <c r="X24" s="65">
        <f>VLOOKUP($A24,'Return Data'!$B$7:$R$1700,14,0)</f>
        <v>6.6010999999999997</v>
      </c>
      <c r="Y24" s="66">
        <f t="shared" si="22"/>
        <v>25</v>
      </c>
      <c r="Z24" s="65">
        <f>VLOOKUP($A24,'Return Data'!$B$7:$R$1700,16,0)</f>
        <v>7.7596999999999996</v>
      </c>
      <c r="AA24" s="67">
        <f t="shared" si="23"/>
        <v>8</v>
      </c>
    </row>
    <row r="25" spans="1:27" x14ac:dyDescent="0.3">
      <c r="A25" s="63" t="s">
        <v>135</v>
      </c>
      <c r="B25" s="64">
        <f>VLOOKUP($A25,'Return Data'!$B$7:$R$1700,3,0)</f>
        <v>44017</v>
      </c>
      <c r="C25" s="65">
        <f>VLOOKUP($A25,'Return Data'!$B$7:$R$1700,4,0)</f>
        <v>1957.4436000000001</v>
      </c>
      <c r="D25" s="65">
        <f>VLOOKUP($A25,'Return Data'!$B$7:$R$1700,5,0)</f>
        <v>2.8047</v>
      </c>
      <c r="E25" s="66">
        <f t="shared" si="12"/>
        <v>43</v>
      </c>
      <c r="F25" s="65">
        <f>VLOOKUP($A25,'Return Data'!$B$7:$R$1700,6,0)</f>
        <v>3.2721</v>
      </c>
      <c r="G25" s="66">
        <f t="shared" si="13"/>
        <v>6</v>
      </c>
      <c r="H25" s="65">
        <f>VLOOKUP($A25,'Return Data'!$B$7:$R$1700,7,0)</f>
        <v>2.4043999999999999</v>
      </c>
      <c r="I25" s="66">
        <f t="shared" si="14"/>
        <v>43</v>
      </c>
      <c r="J25" s="65">
        <f>VLOOKUP($A25,'Return Data'!$B$7:$R$1700,8,0)</f>
        <v>2.6063999999999998</v>
      </c>
      <c r="K25" s="66">
        <f t="shared" si="15"/>
        <v>42</v>
      </c>
      <c r="L25" s="65">
        <f>VLOOKUP($A25,'Return Data'!$B$7:$R$1700,9,0)</f>
        <v>2.9983</v>
      </c>
      <c r="M25" s="66">
        <f t="shared" si="16"/>
        <v>41</v>
      </c>
      <c r="N25" s="65">
        <f>VLOOKUP($A25,'Return Data'!$B$7:$R$1700,10,0)</f>
        <v>3.5750999999999999</v>
      </c>
      <c r="O25" s="66">
        <f t="shared" si="17"/>
        <v>36</v>
      </c>
      <c r="P25" s="65"/>
      <c r="Q25" s="66"/>
      <c r="R25" s="65"/>
      <c r="S25" s="66"/>
      <c r="T25" s="65"/>
      <c r="U25" s="66"/>
      <c r="V25" s="65"/>
      <c r="W25" s="66"/>
      <c r="X25" s="65"/>
      <c r="Y25" s="66"/>
      <c r="Z25" s="65">
        <f>VLOOKUP($A25,'Return Data'!$B$7:$R$1700,16,0)</f>
        <v>4.4955999999999996</v>
      </c>
      <c r="AA25" s="67">
        <f t="shared" si="23"/>
        <v>43</v>
      </c>
    </row>
    <row r="26" spans="1:27" x14ac:dyDescent="0.3">
      <c r="A26" s="63" t="s">
        <v>136</v>
      </c>
      <c r="B26" s="64">
        <f>VLOOKUP($A26,'Return Data'!$B$7:$R$1700,3,0)</f>
        <v>44017</v>
      </c>
      <c r="C26" s="65">
        <f>VLOOKUP($A26,'Return Data'!$B$7:$R$1700,4,0)</f>
        <v>1959.6097</v>
      </c>
      <c r="D26" s="65">
        <f>VLOOKUP($A26,'Return Data'!$B$7:$R$1700,5,0)</f>
        <v>3.1332</v>
      </c>
      <c r="E26" s="66">
        <f t="shared" si="12"/>
        <v>23</v>
      </c>
      <c r="F26" s="65">
        <f>VLOOKUP($A26,'Return Data'!$B$7:$R$1700,6,0)</f>
        <v>3.3853</v>
      </c>
      <c r="G26" s="66">
        <f t="shared" si="13"/>
        <v>4</v>
      </c>
      <c r="H26" s="65">
        <f>VLOOKUP($A26,'Return Data'!$B$7:$R$1700,7,0)</f>
        <v>3.2968000000000002</v>
      </c>
      <c r="I26" s="66">
        <f t="shared" si="14"/>
        <v>26</v>
      </c>
      <c r="J26" s="65">
        <f>VLOOKUP($A26,'Return Data'!$B$7:$R$1700,8,0)</f>
        <v>3.2989999999999999</v>
      </c>
      <c r="K26" s="66">
        <f t="shared" si="15"/>
        <v>28</v>
      </c>
      <c r="L26" s="65">
        <f>VLOOKUP($A26,'Return Data'!$B$7:$R$1700,9,0)</f>
        <v>3.3054999999999999</v>
      </c>
      <c r="M26" s="66">
        <f t="shared" si="16"/>
        <v>33</v>
      </c>
      <c r="N26" s="65">
        <f>VLOOKUP($A26,'Return Data'!$B$7:$R$1700,10,0)</f>
        <v>3.8142</v>
      </c>
      <c r="O26" s="66">
        <f t="shared" si="17"/>
        <v>30</v>
      </c>
      <c r="P26" s="65"/>
      <c r="Q26" s="66"/>
      <c r="R26" s="65"/>
      <c r="S26" s="66"/>
      <c r="T26" s="65"/>
      <c r="U26" s="66"/>
      <c r="V26" s="65"/>
      <c r="W26" s="66"/>
      <c r="X26" s="65"/>
      <c r="Y26" s="66"/>
      <c r="Z26" s="65">
        <f>VLOOKUP($A26,'Return Data'!$B$7:$R$1700,16,0)</f>
        <v>4.7057000000000002</v>
      </c>
      <c r="AA26" s="67">
        <f t="shared" si="23"/>
        <v>39</v>
      </c>
    </row>
    <row r="27" spans="1:27" x14ac:dyDescent="0.3">
      <c r="A27" s="63" t="s">
        <v>137</v>
      </c>
      <c r="B27" s="64">
        <f>VLOOKUP($A27,'Return Data'!$B$7:$R$1700,3,0)</f>
        <v>44017</v>
      </c>
      <c r="C27" s="65">
        <f>VLOOKUP($A27,'Return Data'!$B$7:$R$1700,4,0)</f>
        <v>1959.2584999999999</v>
      </c>
      <c r="D27" s="65">
        <f>VLOOKUP($A27,'Return Data'!$B$7:$R$1700,5,0)</f>
        <v>2.94</v>
      </c>
      <c r="E27" s="66">
        <f t="shared" si="12"/>
        <v>38</v>
      </c>
      <c r="F27" s="65">
        <f>VLOOKUP($A27,'Return Data'!$B$7:$R$1700,6,0)</f>
        <v>3.2572999999999999</v>
      </c>
      <c r="G27" s="66">
        <f t="shared" si="13"/>
        <v>7</v>
      </c>
      <c r="H27" s="65">
        <f>VLOOKUP($A27,'Return Data'!$B$7:$R$1700,7,0)</f>
        <v>3.2307999999999999</v>
      </c>
      <c r="I27" s="66">
        <f t="shared" si="14"/>
        <v>30</v>
      </c>
      <c r="J27" s="65">
        <f>VLOOKUP($A27,'Return Data'!$B$7:$R$1700,8,0)</f>
        <v>3.2524000000000002</v>
      </c>
      <c r="K27" s="66">
        <f t="shared" si="15"/>
        <v>34</v>
      </c>
      <c r="L27" s="65">
        <f>VLOOKUP($A27,'Return Data'!$B$7:$R$1700,9,0)</f>
        <v>3.2856999999999998</v>
      </c>
      <c r="M27" s="66">
        <f t="shared" si="16"/>
        <v>34</v>
      </c>
      <c r="N27" s="65">
        <f>VLOOKUP($A27,'Return Data'!$B$7:$R$1700,10,0)</f>
        <v>3.7764000000000002</v>
      </c>
      <c r="O27" s="66">
        <f t="shared" si="17"/>
        <v>33</v>
      </c>
      <c r="P27" s="65"/>
      <c r="Q27" s="66"/>
      <c r="R27" s="65"/>
      <c r="S27" s="66"/>
      <c r="T27" s="65"/>
      <c r="U27" s="66"/>
      <c r="V27" s="65"/>
      <c r="W27" s="66"/>
      <c r="X27" s="65"/>
      <c r="Y27" s="66"/>
      <c r="Z27" s="65">
        <f>VLOOKUP($A27,'Return Data'!$B$7:$R$1700,16,0)</f>
        <v>4.6698000000000004</v>
      </c>
      <c r="AA27" s="67">
        <f t="shared" si="23"/>
        <v>42</v>
      </c>
    </row>
    <row r="28" spans="1:27" x14ac:dyDescent="0.3">
      <c r="A28" s="63" t="s">
        <v>138</v>
      </c>
      <c r="B28" s="64">
        <f>VLOOKUP($A28,'Return Data'!$B$7:$R$1700,3,0)</f>
        <v>44017</v>
      </c>
      <c r="C28" s="65">
        <f>VLOOKUP($A28,'Return Data'!$B$7:$R$1700,4,0)</f>
        <v>1959.4259999999999</v>
      </c>
      <c r="D28" s="65">
        <f>VLOOKUP($A28,'Return Data'!$B$7:$R$1700,5,0)</f>
        <v>2.9453</v>
      </c>
      <c r="E28" s="66">
        <f t="shared" si="12"/>
        <v>37</v>
      </c>
      <c r="F28" s="65">
        <f>VLOOKUP($A28,'Return Data'!$B$7:$R$1700,6,0)</f>
        <v>3.2042000000000002</v>
      </c>
      <c r="G28" s="66">
        <f t="shared" si="13"/>
        <v>8</v>
      </c>
      <c r="H28" s="65">
        <f>VLOOKUP($A28,'Return Data'!$B$7:$R$1700,7,0)</f>
        <v>3.1457999999999999</v>
      </c>
      <c r="I28" s="66">
        <f t="shared" si="14"/>
        <v>34</v>
      </c>
      <c r="J28" s="65">
        <f>VLOOKUP($A28,'Return Data'!$B$7:$R$1700,8,0)</f>
        <v>3.2808000000000002</v>
      </c>
      <c r="K28" s="66">
        <f t="shared" si="15"/>
        <v>30</v>
      </c>
      <c r="L28" s="65">
        <f>VLOOKUP($A28,'Return Data'!$B$7:$R$1700,9,0)</f>
        <v>3.2839999999999998</v>
      </c>
      <c r="M28" s="66">
        <f t="shared" si="16"/>
        <v>37</v>
      </c>
      <c r="N28" s="65">
        <f>VLOOKUP($A28,'Return Data'!$B$7:$R$1700,10,0)</f>
        <v>3.7768000000000002</v>
      </c>
      <c r="O28" s="66">
        <f t="shared" si="17"/>
        <v>32</v>
      </c>
      <c r="P28" s="65"/>
      <c r="Q28" s="66"/>
      <c r="R28" s="65"/>
      <c r="S28" s="66"/>
      <c r="T28" s="65"/>
      <c r="U28" s="66"/>
      <c r="V28" s="65"/>
      <c r="W28" s="66"/>
      <c r="X28" s="65"/>
      <c r="Y28" s="66"/>
      <c r="Z28" s="65">
        <f>VLOOKUP($A28,'Return Data'!$B$7:$R$1700,16,0)</f>
        <v>4.6814999999999998</v>
      </c>
      <c r="AA28" s="67">
        <f t="shared" si="23"/>
        <v>41</v>
      </c>
    </row>
    <row r="29" spans="1:27" x14ac:dyDescent="0.3">
      <c r="A29" s="63" t="s">
        <v>139</v>
      </c>
      <c r="B29" s="64">
        <f>VLOOKUP($A29,'Return Data'!$B$7:$R$1700,3,0)</f>
        <v>44017</v>
      </c>
      <c r="C29" s="65">
        <f>VLOOKUP($A29,'Return Data'!$B$7:$R$1700,4,0)</f>
        <v>2760.8377999999998</v>
      </c>
      <c r="D29" s="65">
        <f>VLOOKUP($A29,'Return Data'!$B$7:$R$1700,5,0)</f>
        <v>3.1084000000000001</v>
      </c>
      <c r="E29" s="66">
        <f t="shared" si="12"/>
        <v>24</v>
      </c>
      <c r="F29" s="65">
        <f>VLOOKUP($A29,'Return Data'!$B$7:$R$1700,6,0)</f>
        <v>2.7778</v>
      </c>
      <c r="G29" s="66">
        <f t="shared" si="13"/>
        <v>30</v>
      </c>
      <c r="H29" s="65">
        <f>VLOOKUP($A29,'Return Data'!$B$7:$R$1700,7,0)</f>
        <v>3.5360999999999998</v>
      </c>
      <c r="I29" s="66">
        <f t="shared" si="14"/>
        <v>15</v>
      </c>
      <c r="J29" s="65">
        <f>VLOOKUP($A29,'Return Data'!$B$7:$R$1700,8,0)</f>
        <v>3.6896</v>
      </c>
      <c r="K29" s="66">
        <f t="shared" si="15"/>
        <v>17</v>
      </c>
      <c r="L29" s="65">
        <f>VLOOKUP($A29,'Return Data'!$B$7:$R$1700,9,0)</f>
        <v>3.8835999999999999</v>
      </c>
      <c r="M29" s="66">
        <f t="shared" si="16"/>
        <v>17</v>
      </c>
      <c r="N29" s="65">
        <f>VLOOKUP($A29,'Return Data'!$B$7:$R$1700,10,0)</f>
        <v>4.4307999999999996</v>
      </c>
      <c r="O29" s="66">
        <f t="shared" si="17"/>
        <v>22</v>
      </c>
      <c r="P29" s="65">
        <f>VLOOKUP($A29,'Return Data'!$B$7:$R$1700,11,0)</f>
        <v>4.9630999999999998</v>
      </c>
      <c r="Q29" s="66">
        <f t="shared" si="18"/>
        <v>25</v>
      </c>
      <c r="R29" s="65">
        <f>VLOOKUP($A29,'Return Data'!$B$7:$R$1700,12,0)</f>
        <v>5.1079999999999997</v>
      </c>
      <c r="S29" s="66">
        <f t="shared" si="19"/>
        <v>26</v>
      </c>
      <c r="T29" s="65">
        <f>VLOOKUP($A29,'Return Data'!$B$7:$R$1700,13,0)</f>
        <v>5.3587999999999996</v>
      </c>
      <c r="U29" s="66">
        <f t="shared" si="20"/>
        <v>26</v>
      </c>
      <c r="V29" s="65">
        <f>VLOOKUP($A29,'Return Data'!$B$7:$R$1700,17,0)</f>
        <v>6.4188000000000001</v>
      </c>
      <c r="W29" s="66">
        <f t="shared" si="21"/>
        <v>25</v>
      </c>
      <c r="X29" s="65">
        <f>VLOOKUP($A29,'Return Data'!$B$7:$R$1700,14,0)</f>
        <v>6.6151</v>
      </c>
      <c r="Y29" s="66">
        <f t="shared" si="22"/>
        <v>24</v>
      </c>
      <c r="Z29" s="65">
        <f>VLOOKUP($A29,'Return Data'!$B$7:$R$1700,16,0)</f>
        <v>7.7172999999999998</v>
      </c>
      <c r="AA29" s="67">
        <f t="shared" si="23"/>
        <v>18</v>
      </c>
    </row>
    <row r="30" spans="1:27" x14ac:dyDescent="0.3">
      <c r="A30" s="63" t="s">
        <v>140</v>
      </c>
      <c r="B30" s="64">
        <f>VLOOKUP($A30,'Return Data'!$B$7:$R$1700,3,0)</f>
        <v>44017</v>
      </c>
      <c r="C30" s="65">
        <f>VLOOKUP($A30,'Return Data'!$B$7:$R$1700,4,0)</f>
        <v>1056.8014000000001</v>
      </c>
      <c r="D30" s="65">
        <f>VLOOKUP($A30,'Return Data'!$B$7:$R$1700,5,0)</f>
        <v>2.9359999999999999</v>
      </c>
      <c r="E30" s="66">
        <f t="shared" si="12"/>
        <v>40</v>
      </c>
      <c r="F30" s="65">
        <f>VLOOKUP($A30,'Return Data'!$B$7:$R$1700,6,0)</f>
        <v>2.8512</v>
      </c>
      <c r="G30" s="66">
        <f t="shared" si="13"/>
        <v>24</v>
      </c>
      <c r="H30" s="65">
        <f>VLOOKUP($A30,'Return Data'!$B$7:$R$1700,7,0)</f>
        <v>3.0095000000000001</v>
      </c>
      <c r="I30" s="66">
        <f t="shared" si="14"/>
        <v>39</v>
      </c>
      <c r="J30" s="65">
        <f>VLOOKUP($A30,'Return Data'!$B$7:$R$1700,8,0)</f>
        <v>2.7450000000000001</v>
      </c>
      <c r="K30" s="66">
        <f t="shared" si="15"/>
        <v>41</v>
      </c>
      <c r="L30" s="65">
        <f>VLOOKUP($A30,'Return Data'!$B$7:$R$1700,9,0)</f>
        <v>2.7936999999999999</v>
      </c>
      <c r="M30" s="66">
        <f t="shared" si="16"/>
        <v>42</v>
      </c>
      <c r="N30" s="65">
        <f>VLOOKUP($A30,'Return Data'!$B$7:$R$1700,10,0)</f>
        <v>2.8323</v>
      </c>
      <c r="O30" s="66">
        <f t="shared" si="17"/>
        <v>42</v>
      </c>
      <c r="P30" s="65">
        <f>VLOOKUP($A30,'Return Data'!$B$7:$R$1700,11,0)</f>
        <v>3.6006</v>
      </c>
      <c r="Q30" s="66">
        <f t="shared" si="18"/>
        <v>38</v>
      </c>
      <c r="R30" s="65">
        <f>VLOOKUP($A30,'Return Data'!$B$7:$R$1700,12,0)</f>
        <v>3.9790999999999999</v>
      </c>
      <c r="S30" s="66">
        <f t="shared" si="19"/>
        <v>38</v>
      </c>
      <c r="T30" s="65">
        <f>VLOOKUP($A30,'Return Data'!$B$7:$R$1700,13,0)</f>
        <v>4.3766999999999996</v>
      </c>
      <c r="U30" s="66">
        <f t="shared" si="20"/>
        <v>38</v>
      </c>
      <c r="V30" s="65"/>
      <c r="W30" s="66"/>
      <c r="X30" s="65"/>
      <c r="Y30" s="66"/>
      <c r="Z30" s="65">
        <f>VLOOKUP($A30,'Return Data'!$B$7:$R$1700,16,0)</f>
        <v>4.7039</v>
      </c>
      <c r="AA30" s="67">
        <f t="shared" si="23"/>
        <v>40</v>
      </c>
    </row>
    <row r="31" spans="1:27" x14ac:dyDescent="0.3">
      <c r="A31" s="63" t="s">
        <v>141</v>
      </c>
      <c r="B31" s="64">
        <f>VLOOKUP($A31,'Return Data'!$B$7:$R$1700,3,0)</f>
        <v>44017</v>
      </c>
      <c r="C31" s="65">
        <f>VLOOKUP($A31,'Return Data'!$B$7:$R$1700,4,0)</f>
        <v>54.942700000000002</v>
      </c>
      <c r="D31" s="65">
        <f>VLOOKUP($A31,'Return Data'!$B$7:$R$1700,5,0)</f>
        <v>3.1890999999999998</v>
      </c>
      <c r="E31" s="66">
        <f t="shared" si="12"/>
        <v>15</v>
      </c>
      <c r="F31" s="65">
        <f>VLOOKUP($A31,'Return Data'!$B$7:$R$1700,6,0)</f>
        <v>3.0567000000000002</v>
      </c>
      <c r="G31" s="66">
        <f t="shared" si="13"/>
        <v>13</v>
      </c>
      <c r="H31" s="65">
        <f>VLOOKUP($A31,'Return Data'!$B$7:$R$1700,7,0)</f>
        <v>3.5137999999999998</v>
      </c>
      <c r="I31" s="66">
        <f t="shared" si="14"/>
        <v>18</v>
      </c>
      <c r="J31" s="65">
        <f>VLOOKUP($A31,'Return Data'!$B$7:$R$1700,8,0)</f>
        <v>3.5779999999999998</v>
      </c>
      <c r="K31" s="66">
        <f t="shared" si="15"/>
        <v>22</v>
      </c>
      <c r="L31" s="65">
        <f>VLOOKUP($A31,'Return Data'!$B$7:$R$1700,9,0)</f>
        <v>3.7406000000000001</v>
      </c>
      <c r="M31" s="66">
        <f t="shared" si="16"/>
        <v>25</v>
      </c>
      <c r="N31" s="65">
        <f>VLOOKUP($A31,'Return Data'!$B$7:$R$1700,10,0)</f>
        <v>4.1384999999999996</v>
      </c>
      <c r="O31" s="66">
        <f t="shared" si="17"/>
        <v>26</v>
      </c>
      <c r="P31" s="65">
        <f>VLOOKUP($A31,'Return Data'!$B$7:$R$1700,11,0)</f>
        <v>4.7950999999999997</v>
      </c>
      <c r="Q31" s="66">
        <f t="shared" si="18"/>
        <v>28</v>
      </c>
      <c r="R31" s="65">
        <f>VLOOKUP($A31,'Return Data'!$B$7:$R$1700,12,0)</f>
        <v>4.9790000000000001</v>
      </c>
      <c r="S31" s="66">
        <f t="shared" si="19"/>
        <v>29</v>
      </c>
      <c r="T31" s="65">
        <f>VLOOKUP($A31,'Return Data'!$B$7:$R$1700,13,0)</f>
        <v>5.3125</v>
      </c>
      <c r="U31" s="66">
        <f t="shared" si="20"/>
        <v>28</v>
      </c>
      <c r="V31" s="65">
        <f>VLOOKUP($A31,'Return Data'!$B$7:$R$1700,17,0)</f>
        <v>6.45</v>
      </c>
      <c r="W31" s="66">
        <f t="shared" si="21"/>
        <v>23</v>
      </c>
      <c r="X31" s="65">
        <f>VLOOKUP($A31,'Return Data'!$B$7:$R$1700,14,0)</f>
        <v>6.6368</v>
      </c>
      <c r="Y31" s="66">
        <f t="shared" si="22"/>
        <v>22</v>
      </c>
      <c r="Z31" s="65">
        <f>VLOOKUP($A31,'Return Data'!$B$7:$R$1700,16,0)</f>
        <v>7.7686000000000002</v>
      </c>
      <c r="AA31" s="67">
        <f t="shared" si="23"/>
        <v>7</v>
      </c>
    </row>
    <row r="32" spans="1:27" x14ac:dyDescent="0.3">
      <c r="A32" s="63" t="s">
        <v>142</v>
      </c>
      <c r="B32" s="64">
        <f>VLOOKUP($A32,'Return Data'!$B$7:$R$1700,3,0)</f>
        <v>44017</v>
      </c>
      <c r="C32" s="65">
        <f>VLOOKUP($A32,'Return Data'!$B$7:$R$1700,4,0)</f>
        <v>4062.7707</v>
      </c>
      <c r="D32" s="65">
        <f>VLOOKUP($A32,'Return Data'!$B$7:$R$1700,5,0)</f>
        <v>3.1831</v>
      </c>
      <c r="E32" s="66">
        <f t="shared" si="12"/>
        <v>16</v>
      </c>
      <c r="F32" s="65">
        <f>VLOOKUP($A32,'Return Data'!$B$7:$R$1700,6,0)</f>
        <v>2.9051999999999998</v>
      </c>
      <c r="G32" s="66">
        <f t="shared" si="13"/>
        <v>17</v>
      </c>
      <c r="H32" s="65">
        <f>VLOOKUP($A32,'Return Data'!$B$7:$R$1700,7,0)</f>
        <v>3.6934</v>
      </c>
      <c r="I32" s="66">
        <f t="shared" si="14"/>
        <v>10</v>
      </c>
      <c r="J32" s="65">
        <f>VLOOKUP($A32,'Return Data'!$B$7:$R$1700,8,0)</f>
        <v>3.8399000000000001</v>
      </c>
      <c r="K32" s="66">
        <f t="shared" si="15"/>
        <v>9</v>
      </c>
      <c r="L32" s="65">
        <f>VLOOKUP($A32,'Return Data'!$B$7:$R$1700,9,0)</f>
        <v>4.1920999999999999</v>
      </c>
      <c r="M32" s="66">
        <f t="shared" si="16"/>
        <v>7</v>
      </c>
      <c r="N32" s="65">
        <f>VLOOKUP($A32,'Return Data'!$B$7:$R$1700,10,0)</f>
        <v>4.4363999999999999</v>
      </c>
      <c r="O32" s="66">
        <f t="shared" si="17"/>
        <v>19</v>
      </c>
      <c r="P32" s="65">
        <f>VLOOKUP($A32,'Return Data'!$B$7:$R$1700,11,0)</f>
        <v>5.0023999999999997</v>
      </c>
      <c r="Q32" s="66">
        <f t="shared" si="18"/>
        <v>24</v>
      </c>
      <c r="R32" s="65">
        <f>VLOOKUP($A32,'Return Data'!$B$7:$R$1700,12,0)</f>
        <v>5.1559999999999997</v>
      </c>
      <c r="S32" s="66">
        <f t="shared" si="19"/>
        <v>23</v>
      </c>
      <c r="T32" s="65">
        <f>VLOOKUP($A32,'Return Data'!$B$7:$R$1700,13,0)</f>
        <v>5.4008000000000003</v>
      </c>
      <c r="U32" s="66">
        <f t="shared" si="20"/>
        <v>24</v>
      </c>
      <c r="V32" s="65">
        <f>VLOOKUP($A32,'Return Data'!$B$7:$R$1700,17,0)</f>
        <v>6.4024000000000001</v>
      </c>
      <c r="W32" s="66">
        <f t="shared" si="21"/>
        <v>26</v>
      </c>
      <c r="X32" s="65">
        <f>VLOOKUP($A32,'Return Data'!$B$7:$R$1700,14,0)</f>
        <v>6.5888999999999998</v>
      </c>
      <c r="Y32" s="66">
        <f t="shared" si="22"/>
        <v>26</v>
      </c>
      <c r="Z32" s="65">
        <f>VLOOKUP($A32,'Return Data'!$B$7:$R$1700,16,0)</f>
        <v>7.6791999999999998</v>
      </c>
      <c r="AA32" s="67">
        <f t="shared" si="23"/>
        <v>24</v>
      </c>
    </row>
    <row r="33" spans="1:27" x14ac:dyDescent="0.3">
      <c r="A33" s="63" t="s">
        <v>143</v>
      </c>
      <c r="B33" s="64">
        <f>VLOOKUP($A33,'Return Data'!$B$7:$R$1700,3,0)</f>
        <v>44017</v>
      </c>
      <c r="C33" s="65">
        <f>VLOOKUP($A33,'Return Data'!$B$7:$R$1700,4,0)</f>
        <v>2754.1390999999999</v>
      </c>
      <c r="D33" s="65">
        <f>VLOOKUP($A33,'Return Data'!$B$7:$R$1700,5,0)</f>
        <v>3.2471999999999999</v>
      </c>
      <c r="E33" s="66">
        <f t="shared" si="12"/>
        <v>9</v>
      </c>
      <c r="F33" s="65">
        <f>VLOOKUP($A33,'Return Data'!$B$7:$R$1700,6,0)</f>
        <v>2.8624000000000001</v>
      </c>
      <c r="G33" s="66">
        <f t="shared" si="13"/>
        <v>21</v>
      </c>
      <c r="H33" s="65">
        <f>VLOOKUP($A33,'Return Data'!$B$7:$R$1700,7,0)</f>
        <v>3.5230999999999999</v>
      </c>
      <c r="I33" s="66">
        <f t="shared" si="14"/>
        <v>17</v>
      </c>
      <c r="J33" s="65">
        <f>VLOOKUP($A33,'Return Data'!$B$7:$R$1700,8,0)</f>
        <v>3.8231000000000002</v>
      </c>
      <c r="K33" s="66">
        <f t="shared" si="15"/>
        <v>10</v>
      </c>
      <c r="L33" s="65">
        <f>VLOOKUP($A33,'Return Data'!$B$7:$R$1700,9,0)</f>
        <v>4.0918999999999999</v>
      </c>
      <c r="M33" s="66">
        <f t="shared" si="16"/>
        <v>12</v>
      </c>
      <c r="N33" s="65">
        <f>VLOOKUP($A33,'Return Data'!$B$7:$R$1700,10,0)</f>
        <v>4.4343000000000004</v>
      </c>
      <c r="O33" s="66">
        <f t="shared" si="17"/>
        <v>20</v>
      </c>
      <c r="P33" s="65">
        <f>VLOOKUP($A33,'Return Data'!$B$7:$R$1700,11,0)</f>
        <v>5.1772999999999998</v>
      </c>
      <c r="Q33" s="66">
        <f t="shared" si="18"/>
        <v>14</v>
      </c>
      <c r="R33" s="65">
        <f>VLOOKUP($A33,'Return Data'!$B$7:$R$1700,12,0)</f>
        <v>5.2893999999999997</v>
      </c>
      <c r="S33" s="66">
        <f t="shared" si="19"/>
        <v>14</v>
      </c>
      <c r="T33" s="65">
        <f>VLOOKUP($A33,'Return Data'!$B$7:$R$1700,13,0)</f>
        <v>5.5094000000000003</v>
      </c>
      <c r="U33" s="66">
        <f t="shared" si="20"/>
        <v>17</v>
      </c>
      <c r="V33" s="65">
        <f>VLOOKUP($A33,'Return Data'!$B$7:$R$1700,17,0)</f>
        <v>6.4865000000000004</v>
      </c>
      <c r="W33" s="66">
        <f t="shared" si="21"/>
        <v>20</v>
      </c>
      <c r="X33" s="65">
        <f>VLOOKUP($A33,'Return Data'!$B$7:$R$1700,14,0)</f>
        <v>6.6692</v>
      </c>
      <c r="Y33" s="66">
        <f t="shared" si="22"/>
        <v>20</v>
      </c>
      <c r="Z33" s="65">
        <f>VLOOKUP($A33,'Return Data'!$B$7:$R$1700,16,0)</f>
        <v>7.7144000000000004</v>
      </c>
      <c r="AA33" s="67">
        <f t="shared" si="23"/>
        <v>20</v>
      </c>
    </row>
    <row r="34" spans="1:27" x14ac:dyDescent="0.3">
      <c r="A34" s="63" t="s">
        <v>144</v>
      </c>
      <c r="B34" s="64">
        <f>VLOOKUP($A34,'Return Data'!$B$7:$R$1700,3,0)</f>
        <v>44017</v>
      </c>
      <c r="C34" s="65">
        <f>VLOOKUP($A34,'Return Data'!$B$7:$R$1700,4,0)</f>
        <v>3648.2503999999999</v>
      </c>
      <c r="D34" s="65">
        <f>VLOOKUP($A34,'Return Data'!$B$7:$R$1700,5,0)</f>
        <v>3.4809999999999999</v>
      </c>
      <c r="E34" s="66">
        <f t="shared" si="12"/>
        <v>4</v>
      </c>
      <c r="F34" s="65">
        <f>VLOOKUP($A34,'Return Data'!$B$7:$R$1700,6,0)</f>
        <v>3.1709999999999998</v>
      </c>
      <c r="G34" s="66">
        <f t="shared" si="13"/>
        <v>11</v>
      </c>
      <c r="H34" s="65">
        <f>VLOOKUP($A34,'Return Data'!$B$7:$R$1700,7,0)</f>
        <v>3.9685000000000001</v>
      </c>
      <c r="I34" s="66">
        <f t="shared" si="14"/>
        <v>4</v>
      </c>
      <c r="J34" s="65">
        <f>VLOOKUP($A34,'Return Data'!$B$7:$R$1700,8,0)</f>
        <v>4.0071000000000003</v>
      </c>
      <c r="K34" s="66">
        <f t="shared" si="15"/>
        <v>4</v>
      </c>
      <c r="L34" s="65">
        <f>VLOOKUP($A34,'Return Data'!$B$7:$R$1700,9,0)</f>
        <v>4.2187000000000001</v>
      </c>
      <c r="M34" s="66">
        <f t="shared" si="16"/>
        <v>6</v>
      </c>
      <c r="N34" s="65">
        <f>VLOOKUP($A34,'Return Data'!$B$7:$R$1700,10,0)</f>
        <v>4.57</v>
      </c>
      <c r="O34" s="66">
        <f t="shared" si="17"/>
        <v>15</v>
      </c>
      <c r="P34" s="65">
        <f>VLOOKUP($A34,'Return Data'!$B$7:$R$1700,11,0)</f>
        <v>5.4132999999999996</v>
      </c>
      <c r="Q34" s="66">
        <f t="shared" si="18"/>
        <v>5</v>
      </c>
      <c r="R34" s="65">
        <f>VLOOKUP($A34,'Return Data'!$B$7:$R$1700,12,0)</f>
        <v>5.4663000000000004</v>
      </c>
      <c r="S34" s="66">
        <f t="shared" si="19"/>
        <v>5</v>
      </c>
      <c r="T34" s="65">
        <f>VLOOKUP($A34,'Return Data'!$B$7:$R$1700,13,0)</f>
        <v>5.6866000000000003</v>
      </c>
      <c r="U34" s="66">
        <f t="shared" si="20"/>
        <v>7</v>
      </c>
      <c r="V34" s="65">
        <f>VLOOKUP($A34,'Return Data'!$B$7:$R$1700,17,0)</f>
        <v>6.5743999999999998</v>
      </c>
      <c r="W34" s="66">
        <f t="shared" si="21"/>
        <v>12</v>
      </c>
      <c r="X34" s="65">
        <f>VLOOKUP($A34,'Return Data'!$B$7:$R$1700,14,0)</f>
        <v>6.7275</v>
      </c>
      <c r="Y34" s="66">
        <f t="shared" si="22"/>
        <v>13</v>
      </c>
      <c r="Z34" s="65">
        <f>VLOOKUP($A34,'Return Data'!$B$7:$R$1700,16,0)</f>
        <v>7.7298999999999998</v>
      </c>
      <c r="AA34" s="67">
        <f t="shared" si="23"/>
        <v>14</v>
      </c>
    </row>
    <row r="35" spans="1:27" x14ac:dyDescent="0.3">
      <c r="A35" s="63" t="s">
        <v>437</v>
      </c>
      <c r="B35" s="64">
        <f>VLOOKUP($A35,'Return Data'!$B$7:$R$1700,3,0)</f>
        <v>44017</v>
      </c>
      <c r="C35" s="65">
        <f>VLOOKUP($A35,'Return Data'!$B$7:$R$1700,4,0)</f>
        <v>1304.8099</v>
      </c>
      <c r="D35" s="65">
        <f>VLOOKUP($A35,'Return Data'!$B$7:$R$1700,5,0)</f>
        <v>3.3458999999999999</v>
      </c>
      <c r="E35" s="66">
        <f t="shared" si="12"/>
        <v>6</v>
      </c>
      <c r="F35" s="65">
        <f>VLOOKUP($A35,'Return Data'!$B$7:$R$1700,6,0)</f>
        <v>3.1785999999999999</v>
      </c>
      <c r="G35" s="66">
        <f t="shared" si="13"/>
        <v>10</v>
      </c>
      <c r="H35" s="65">
        <f>VLOOKUP($A35,'Return Data'!$B$7:$R$1700,7,0)</f>
        <v>4.0461</v>
      </c>
      <c r="I35" s="66">
        <f t="shared" si="14"/>
        <v>3</v>
      </c>
      <c r="J35" s="65">
        <f>VLOOKUP($A35,'Return Data'!$B$7:$R$1700,8,0)</f>
        <v>4.0198</v>
      </c>
      <c r="K35" s="66">
        <f t="shared" si="15"/>
        <v>3</v>
      </c>
      <c r="L35" s="65">
        <f>VLOOKUP($A35,'Return Data'!$B$7:$R$1700,9,0)</f>
        <v>4.1418999999999997</v>
      </c>
      <c r="M35" s="66">
        <f t="shared" si="16"/>
        <v>9</v>
      </c>
      <c r="N35" s="65">
        <f>VLOOKUP($A35,'Return Data'!$B$7:$R$1700,10,0)</f>
        <v>4.6722999999999999</v>
      </c>
      <c r="O35" s="66">
        <f t="shared" si="17"/>
        <v>10</v>
      </c>
      <c r="P35" s="65">
        <f>VLOOKUP($A35,'Return Data'!$B$7:$R$1700,11,0)</f>
        <v>5.2473000000000001</v>
      </c>
      <c r="Q35" s="66">
        <f t="shared" si="18"/>
        <v>13</v>
      </c>
      <c r="R35" s="65">
        <f>VLOOKUP($A35,'Return Data'!$B$7:$R$1700,12,0)</f>
        <v>5.4134000000000002</v>
      </c>
      <c r="S35" s="66">
        <f t="shared" si="19"/>
        <v>8</v>
      </c>
      <c r="T35" s="65">
        <f>VLOOKUP($A35,'Return Data'!$B$7:$R$1700,13,0)</f>
        <v>5.6973000000000003</v>
      </c>
      <c r="U35" s="66">
        <f t="shared" si="20"/>
        <v>6</v>
      </c>
      <c r="V35" s="65">
        <f>VLOOKUP($A35,'Return Data'!$B$7:$R$1700,17,0)</f>
        <v>6.6646999999999998</v>
      </c>
      <c r="W35" s="66">
        <f t="shared" si="21"/>
        <v>4</v>
      </c>
      <c r="X35" s="65">
        <f>VLOOKUP($A35,'Return Data'!$B$7:$R$1700,14,0)</f>
        <v>6.7923999999999998</v>
      </c>
      <c r="Y35" s="66">
        <f t="shared" si="22"/>
        <v>4</v>
      </c>
      <c r="Z35" s="65">
        <f>VLOOKUP($A35,'Return Data'!$B$7:$R$1700,16,0)</f>
        <v>6.8636999999999997</v>
      </c>
      <c r="AA35" s="67">
        <f t="shared" si="23"/>
        <v>33</v>
      </c>
    </row>
    <row r="36" spans="1:27" x14ac:dyDescent="0.3">
      <c r="A36" s="63" t="s">
        <v>146</v>
      </c>
      <c r="B36" s="64">
        <f>VLOOKUP($A36,'Return Data'!$B$7:$R$1700,3,0)</f>
        <v>44017</v>
      </c>
      <c r="C36" s="65">
        <f>VLOOKUP($A36,'Return Data'!$B$7:$R$1700,4,0)</f>
        <v>2119.2833999999998</v>
      </c>
      <c r="D36" s="65">
        <f>VLOOKUP($A36,'Return Data'!$B$7:$R$1700,5,0)</f>
        <v>3.1816</v>
      </c>
      <c r="E36" s="66">
        <f t="shared" si="12"/>
        <v>18</v>
      </c>
      <c r="F36" s="65">
        <f>VLOOKUP($A36,'Return Data'!$B$7:$R$1700,6,0)</f>
        <v>2.8671000000000002</v>
      </c>
      <c r="G36" s="66">
        <f t="shared" si="13"/>
        <v>19</v>
      </c>
      <c r="H36" s="65">
        <f>VLOOKUP($A36,'Return Data'!$B$7:$R$1700,7,0)</f>
        <v>3.6463999999999999</v>
      </c>
      <c r="I36" s="66">
        <f t="shared" si="14"/>
        <v>12</v>
      </c>
      <c r="J36" s="65">
        <f>VLOOKUP($A36,'Return Data'!$B$7:$R$1700,8,0)</f>
        <v>3.7381000000000002</v>
      </c>
      <c r="K36" s="66">
        <f t="shared" si="15"/>
        <v>12</v>
      </c>
      <c r="L36" s="65">
        <f>VLOOKUP($A36,'Return Data'!$B$7:$R$1700,9,0)</f>
        <v>3.8593999999999999</v>
      </c>
      <c r="M36" s="66">
        <f t="shared" si="16"/>
        <v>19</v>
      </c>
      <c r="N36" s="65">
        <f>VLOOKUP($A36,'Return Data'!$B$7:$R$1700,10,0)</f>
        <v>4.3714000000000004</v>
      </c>
      <c r="O36" s="66">
        <f t="shared" si="17"/>
        <v>23</v>
      </c>
      <c r="P36" s="65">
        <f>VLOOKUP($A36,'Return Data'!$B$7:$R$1700,11,0)</f>
        <v>5.0994999999999999</v>
      </c>
      <c r="Q36" s="66">
        <f t="shared" si="18"/>
        <v>18</v>
      </c>
      <c r="R36" s="65">
        <f>VLOOKUP($A36,'Return Data'!$B$7:$R$1700,12,0)</f>
        <v>5.2369000000000003</v>
      </c>
      <c r="S36" s="66">
        <f t="shared" si="19"/>
        <v>19</v>
      </c>
      <c r="T36" s="65">
        <f>VLOOKUP($A36,'Return Data'!$B$7:$R$1700,13,0)</f>
        <v>5.5056000000000003</v>
      </c>
      <c r="U36" s="66">
        <f t="shared" si="20"/>
        <v>20</v>
      </c>
      <c r="V36" s="65">
        <f>VLOOKUP($A36,'Return Data'!$B$7:$R$1700,17,0)</f>
        <v>6.4901</v>
      </c>
      <c r="W36" s="66">
        <f t="shared" si="21"/>
        <v>19</v>
      </c>
      <c r="X36" s="65">
        <f>VLOOKUP($A36,'Return Data'!$B$7:$R$1700,14,0)</f>
        <v>6.6721000000000004</v>
      </c>
      <c r="Y36" s="66">
        <f t="shared" si="22"/>
        <v>19</v>
      </c>
      <c r="Z36" s="65">
        <f>VLOOKUP($A36,'Return Data'!$B$7:$R$1700,16,0)</f>
        <v>7.4837999999999996</v>
      </c>
      <c r="AA36" s="67">
        <f t="shared" si="23"/>
        <v>29</v>
      </c>
    </row>
    <row r="37" spans="1:27" x14ac:dyDescent="0.3">
      <c r="A37" s="63" t="s">
        <v>147</v>
      </c>
      <c r="B37" s="64">
        <f>VLOOKUP($A37,'Return Data'!$B$7:$R$1700,3,0)</f>
        <v>44017</v>
      </c>
      <c r="C37" s="65">
        <f>VLOOKUP($A37,'Return Data'!$B$7:$R$1700,4,0)</f>
        <v>10.8009</v>
      </c>
      <c r="D37" s="65">
        <f>VLOOKUP($A37,'Return Data'!$B$7:$R$1700,5,0)</f>
        <v>2.8729</v>
      </c>
      <c r="E37" s="66">
        <f t="shared" si="12"/>
        <v>41</v>
      </c>
      <c r="F37" s="65">
        <f>VLOOKUP($A37,'Return Data'!$B$7:$R$1700,6,0)</f>
        <v>2.7040999999999999</v>
      </c>
      <c r="G37" s="66">
        <f t="shared" si="13"/>
        <v>34</v>
      </c>
      <c r="H37" s="65">
        <f>VLOOKUP($A37,'Return Data'!$B$7:$R$1700,7,0)</f>
        <v>2.9464999999999999</v>
      </c>
      <c r="I37" s="66">
        <f t="shared" si="14"/>
        <v>41</v>
      </c>
      <c r="J37" s="65">
        <f>VLOOKUP($A37,'Return Data'!$B$7:$R$1700,8,0)</f>
        <v>2.8755999999999999</v>
      </c>
      <c r="K37" s="66">
        <f t="shared" si="15"/>
        <v>40</v>
      </c>
      <c r="L37" s="65">
        <f>VLOOKUP($A37,'Return Data'!$B$7:$R$1700,9,0)</f>
        <v>3.1282999999999999</v>
      </c>
      <c r="M37" s="66">
        <f t="shared" si="16"/>
        <v>40</v>
      </c>
      <c r="N37" s="65">
        <f>VLOOKUP($A37,'Return Data'!$B$7:$R$1700,10,0)</f>
        <v>3.5381</v>
      </c>
      <c r="O37" s="66">
        <f t="shared" si="17"/>
        <v>37</v>
      </c>
      <c r="P37" s="65">
        <f>VLOOKUP($A37,'Return Data'!$B$7:$R$1700,11,0)</f>
        <v>3.9399000000000002</v>
      </c>
      <c r="Q37" s="66">
        <f t="shared" si="18"/>
        <v>37</v>
      </c>
      <c r="R37" s="65">
        <f>VLOOKUP($A37,'Return Data'!$B$7:$R$1700,12,0)</f>
        <v>4.2981999999999996</v>
      </c>
      <c r="S37" s="66">
        <f t="shared" si="19"/>
        <v>37</v>
      </c>
      <c r="T37" s="65">
        <f>VLOOKUP($A37,'Return Data'!$B$7:$R$1700,13,0)</f>
        <v>4.5875000000000004</v>
      </c>
      <c r="U37" s="66">
        <f t="shared" si="20"/>
        <v>37</v>
      </c>
      <c r="V37" s="65"/>
      <c r="W37" s="66"/>
      <c r="X37" s="65"/>
      <c r="Y37" s="66"/>
      <c r="Z37" s="65">
        <f>VLOOKUP($A37,'Return Data'!$B$7:$R$1700,16,0)</f>
        <v>5.1124000000000001</v>
      </c>
      <c r="AA37" s="67">
        <f t="shared" si="23"/>
        <v>38</v>
      </c>
    </row>
    <row r="38" spans="1:27" x14ac:dyDescent="0.3">
      <c r="A38" s="63" t="s">
        <v>148</v>
      </c>
      <c r="B38" s="64">
        <f>VLOOKUP($A38,'Return Data'!$B$7:$R$1700,3,0)</f>
        <v>44017</v>
      </c>
      <c r="C38" s="65">
        <f>VLOOKUP($A38,'Return Data'!$B$7:$R$1700,4,0)</f>
        <v>4914.6504999999997</v>
      </c>
      <c r="D38" s="65">
        <f>VLOOKUP($A38,'Return Data'!$B$7:$R$1700,5,0)</f>
        <v>3.3208000000000002</v>
      </c>
      <c r="E38" s="66">
        <f t="shared" si="12"/>
        <v>8</v>
      </c>
      <c r="F38" s="65">
        <f>VLOOKUP($A38,'Return Data'!$B$7:$R$1700,6,0)</f>
        <v>3.0356000000000001</v>
      </c>
      <c r="G38" s="66">
        <f t="shared" si="13"/>
        <v>14</v>
      </c>
      <c r="H38" s="65">
        <f>VLOOKUP($A38,'Return Data'!$B$7:$R$1700,7,0)</f>
        <v>3.8361000000000001</v>
      </c>
      <c r="I38" s="66">
        <f t="shared" si="14"/>
        <v>6</v>
      </c>
      <c r="J38" s="65">
        <f>VLOOKUP($A38,'Return Data'!$B$7:$R$1700,8,0)</f>
        <v>3.9801000000000002</v>
      </c>
      <c r="K38" s="66">
        <f t="shared" si="15"/>
        <v>5</v>
      </c>
      <c r="L38" s="65">
        <f>VLOOKUP($A38,'Return Data'!$B$7:$R$1700,9,0)</f>
        <v>4.2967000000000004</v>
      </c>
      <c r="M38" s="66">
        <f t="shared" si="16"/>
        <v>3</v>
      </c>
      <c r="N38" s="65">
        <f>VLOOKUP($A38,'Return Data'!$B$7:$R$1700,10,0)</f>
        <v>4.8832000000000004</v>
      </c>
      <c r="O38" s="66">
        <f t="shared" si="17"/>
        <v>3</v>
      </c>
      <c r="P38" s="65">
        <f>VLOOKUP($A38,'Return Data'!$B$7:$R$1700,11,0)</f>
        <v>5.3244999999999996</v>
      </c>
      <c r="Q38" s="66">
        <f t="shared" si="18"/>
        <v>9</v>
      </c>
      <c r="R38" s="65">
        <f>VLOOKUP($A38,'Return Data'!$B$7:$R$1700,12,0)</f>
        <v>5.4027000000000003</v>
      </c>
      <c r="S38" s="66">
        <f t="shared" si="19"/>
        <v>11</v>
      </c>
      <c r="T38" s="65">
        <f>VLOOKUP($A38,'Return Data'!$B$7:$R$1700,13,0)</f>
        <v>5.6706000000000003</v>
      </c>
      <c r="U38" s="66">
        <f t="shared" si="20"/>
        <v>9</v>
      </c>
      <c r="V38" s="65">
        <f>VLOOKUP($A38,'Return Data'!$B$7:$R$1700,17,0)</f>
        <v>6.6504000000000003</v>
      </c>
      <c r="W38" s="66">
        <f t="shared" si="21"/>
        <v>6</v>
      </c>
      <c r="X38" s="65">
        <f>VLOOKUP($A38,'Return Data'!$B$7:$R$1700,14,0)</f>
        <v>6.7747000000000002</v>
      </c>
      <c r="Y38" s="66">
        <f t="shared" si="22"/>
        <v>7</v>
      </c>
      <c r="Z38" s="65">
        <f>VLOOKUP($A38,'Return Data'!$B$7:$R$1700,16,0)</f>
        <v>7.7859999999999996</v>
      </c>
      <c r="AA38" s="67">
        <f t="shared" si="23"/>
        <v>6</v>
      </c>
    </row>
    <row r="39" spans="1:27" x14ac:dyDescent="0.3">
      <c r="A39" s="63" t="s">
        <v>149</v>
      </c>
      <c r="B39" s="64">
        <f>VLOOKUP($A39,'Return Data'!$B$7:$R$1700,3,0)</f>
        <v>44017</v>
      </c>
      <c r="C39" s="65">
        <f>VLOOKUP($A39,'Return Data'!$B$7:$R$1700,4,0)</f>
        <v>1127.6496999999999</v>
      </c>
      <c r="D39" s="65">
        <f>VLOOKUP($A39,'Return Data'!$B$7:$R$1700,5,0)</f>
        <v>3.1937000000000002</v>
      </c>
      <c r="E39" s="66">
        <f t="shared" si="12"/>
        <v>12</v>
      </c>
      <c r="F39" s="65">
        <f>VLOOKUP($A39,'Return Data'!$B$7:$R$1700,6,0)</f>
        <v>2.4011</v>
      </c>
      <c r="G39" s="66">
        <f t="shared" si="13"/>
        <v>39</v>
      </c>
      <c r="H39" s="65">
        <f>VLOOKUP($A39,'Return Data'!$B$7:$R$1700,7,0)</f>
        <v>3.0577999999999999</v>
      </c>
      <c r="I39" s="66">
        <f t="shared" si="14"/>
        <v>36</v>
      </c>
      <c r="J39" s="65">
        <f>VLOOKUP($A39,'Return Data'!$B$7:$R$1700,8,0)</f>
        <v>3.2360000000000002</v>
      </c>
      <c r="K39" s="66">
        <f t="shared" si="15"/>
        <v>35</v>
      </c>
      <c r="L39" s="65">
        <f>VLOOKUP($A39,'Return Data'!$B$7:$R$1700,9,0)</f>
        <v>3.3820000000000001</v>
      </c>
      <c r="M39" s="66">
        <f t="shared" si="16"/>
        <v>30</v>
      </c>
      <c r="N39" s="65">
        <f>VLOOKUP($A39,'Return Data'!$B$7:$R$1700,10,0)</f>
        <v>3.6070000000000002</v>
      </c>
      <c r="O39" s="66">
        <f t="shared" si="17"/>
        <v>34</v>
      </c>
      <c r="P39" s="65">
        <f>VLOOKUP($A39,'Return Data'!$B$7:$R$1700,11,0)</f>
        <v>4.2803000000000004</v>
      </c>
      <c r="Q39" s="66">
        <f t="shared" si="18"/>
        <v>32</v>
      </c>
      <c r="R39" s="65">
        <f>VLOOKUP($A39,'Return Data'!$B$7:$R$1700,12,0)</f>
        <v>4.5457999999999998</v>
      </c>
      <c r="S39" s="66">
        <f t="shared" si="19"/>
        <v>32</v>
      </c>
      <c r="T39" s="65">
        <f>VLOOKUP($A39,'Return Data'!$B$7:$R$1700,13,0)</f>
        <v>4.9248000000000003</v>
      </c>
      <c r="U39" s="66">
        <f t="shared" si="20"/>
        <v>32</v>
      </c>
      <c r="V39" s="65">
        <f>VLOOKUP($A39,'Return Data'!$B$7:$R$1700,17,0)</f>
        <v>5.6864999999999997</v>
      </c>
      <c r="W39" s="66">
        <f t="shared" si="21"/>
        <v>33</v>
      </c>
      <c r="X39" s="65"/>
      <c r="Y39" s="66"/>
      <c r="Z39" s="65">
        <f>VLOOKUP($A39,'Return Data'!$B$7:$R$1700,16,0)</f>
        <v>5.7374000000000001</v>
      </c>
      <c r="AA39" s="67">
        <f t="shared" si="23"/>
        <v>37</v>
      </c>
    </row>
    <row r="40" spans="1:27" x14ac:dyDescent="0.3">
      <c r="A40" s="63" t="s">
        <v>150</v>
      </c>
      <c r="B40" s="64">
        <f>VLOOKUP($A40,'Return Data'!$B$7:$R$1700,3,0)</f>
        <v>44017</v>
      </c>
      <c r="C40" s="65">
        <f>VLOOKUP($A40,'Return Data'!$B$7:$R$1700,4,0)</f>
        <v>261.73480000000001</v>
      </c>
      <c r="D40" s="65">
        <f>VLOOKUP($A40,'Return Data'!$B$7:$R$1700,5,0)</f>
        <v>3.4169</v>
      </c>
      <c r="E40" s="66">
        <f t="shared" si="12"/>
        <v>5</v>
      </c>
      <c r="F40" s="65">
        <f>VLOOKUP($A40,'Return Data'!$B$7:$R$1700,6,0)</f>
        <v>3.1246</v>
      </c>
      <c r="G40" s="66">
        <f t="shared" si="13"/>
        <v>12</v>
      </c>
      <c r="H40" s="65">
        <f>VLOOKUP($A40,'Return Data'!$B$7:$R$1700,7,0)</f>
        <v>3.8199000000000001</v>
      </c>
      <c r="I40" s="66">
        <f t="shared" si="14"/>
        <v>7</v>
      </c>
      <c r="J40" s="65">
        <f>VLOOKUP($A40,'Return Data'!$B$7:$R$1700,8,0)</f>
        <v>3.8996</v>
      </c>
      <c r="K40" s="66">
        <f t="shared" si="15"/>
        <v>6</v>
      </c>
      <c r="L40" s="65">
        <f>VLOOKUP($A40,'Return Data'!$B$7:$R$1700,9,0)</f>
        <v>4.2794999999999996</v>
      </c>
      <c r="M40" s="66">
        <f t="shared" si="16"/>
        <v>4</v>
      </c>
      <c r="N40" s="65">
        <f>VLOOKUP($A40,'Return Data'!$B$7:$R$1700,10,0)</f>
        <v>4.9412000000000003</v>
      </c>
      <c r="O40" s="66">
        <f t="shared" si="17"/>
        <v>1</v>
      </c>
      <c r="P40" s="65">
        <f>VLOOKUP($A40,'Return Data'!$B$7:$R$1700,11,0)</f>
        <v>5.2842000000000002</v>
      </c>
      <c r="Q40" s="66">
        <f t="shared" si="18"/>
        <v>11</v>
      </c>
      <c r="R40" s="65">
        <f>VLOOKUP($A40,'Return Data'!$B$7:$R$1700,12,0)</f>
        <v>5.4219999999999997</v>
      </c>
      <c r="S40" s="66">
        <f t="shared" si="19"/>
        <v>7</v>
      </c>
      <c r="T40" s="65">
        <f>VLOOKUP($A40,'Return Data'!$B$7:$R$1700,13,0)</f>
        <v>5.6595000000000004</v>
      </c>
      <c r="U40" s="66">
        <f t="shared" si="20"/>
        <v>10</v>
      </c>
      <c r="V40" s="65">
        <f>VLOOKUP($A40,'Return Data'!$B$7:$R$1700,17,0)</f>
        <v>6.6437999999999997</v>
      </c>
      <c r="W40" s="66">
        <f t="shared" si="21"/>
        <v>7</v>
      </c>
      <c r="X40" s="65">
        <f>VLOOKUP($A40,'Return Data'!$B$7:$R$1700,14,0)</f>
        <v>6.7633999999999999</v>
      </c>
      <c r="Y40" s="66">
        <f t="shared" si="22"/>
        <v>8</v>
      </c>
      <c r="Z40" s="65">
        <f>VLOOKUP($A40,'Return Data'!$B$7:$R$1700,16,0)</f>
        <v>7.7595000000000001</v>
      </c>
      <c r="AA40" s="67">
        <f t="shared" si="23"/>
        <v>9</v>
      </c>
    </row>
    <row r="41" spans="1:27" x14ac:dyDescent="0.3">
      <c r="A41" s="63" t="s">
        <v>151</v>
      </c>
      <c r="B41" s="64">
        <f>VLOOKUP($A41,'Return Data'!$B$7:$R$1700,3,0)</f>
        <v>44017</v>
      </c>
      <c r="C41" s="65">
        <f>VLOOKUP($A41,'Return Data'!$B$7:$R$1700,4,0)</f>
        <v>2841.6684799999998</v>
      </c>
      <c r="D41" s="65">
        <f>VLOOKUP($A41,'Return Data'!$B$7:$R$1700,5,0)</f>
        <v>3.1692999999999998</v>
      </c>
      <c r="E41" s="66">
        <f t="shared" si="12"/>
        <v>19</v>
      </c>
      <c r="F41" s="65">
        <f>VLOOKUP($A41,'Return Data'!$B$7:$R$1700,6,0)</f>
        <v>2.8511000000000002</v>
      </c>
      <c r="G41" s="66">
        <f t="shared" si="13"/>
        <v>25</v>
      </c>
      <c r="H41" s="65">
        <f>VLOOKUP($A41,'Return Data'!$B$7:$R$1700,7,0)</f>
        <v>3.3647</v>
      </c>
      <c r="I41" s="66">
        <f t="shared" si="14"/>
        <v>24</v>
      </c>
      <c r="J41" s="65">
        <f>VLOOKUP($A41,'Return Data'!$B$7:$R$1700,8,0)</f>
        <v>3.2181999999999999</v>
      </c>
      <c r="K41" s="66">
        <f t="shared" si="15"/>
        <v>36</v>
      </c>
      <c r="L41" s="65">
        <f>VLOOKUP($A41,'Return Data'!$B$7:$R$1700,9,0)</f>
        <v>3.3578999999999999</v>
      </c>
      <c r="M41" s="66">
        <f t="shared" si="16"/>
        <v>31</v>
      </c>
      <c r="N41" s="65">
        <f>VLOOKUP($A41,'Return Data'!$B$7:$R$1700,10,0)</f>
        <v>3.8416000000000001</v>
      </c>
      <c r="O41" s="66">
        <f t="shared" si="17"/>
        <v>29</v>
      </c>
      <c r="P41" s="65">
        <f>VLOOKUP($A41,'Return Data'!$B$7:$R$1700,11,0)</f>
        <v>4.4389000000000003</v>
      </c>
      <c r="Q41" s="66">
        <f t="shared" si="18"/>
        <v>30</v>
      </c>
      <c r="R41" s="65">
        <f>VLOOKUP($A41,'Return Data'!$B$7:$R$1700,12,0)</f>
        <v>4.7016</v>
      </c>
      <c r="S41" s="66">
        <f t="shared" si="19"/>
        <v>30</v>
      </c>
      <c r="T41" s="65">
        <f>VLOOKUP($A41,'Return Data'!$B$7:$R$1700,13,0)</f>
        <v>4.9850000000000003</v>
      </c>
      <c r="U41" s="66">
        <f t="shared" si="20"/>
        <v>31</v>
      </c>
      <c r="V41" s="65">
        <f>VLOOKUP($A41,'Return Data'!$B$7:$R$1700,17,0)</f>
        <v>1.4386000000000001</v>
      </c>
      <c r="W41" s="66">
        <f t="shared" si="21"/>
        <v>36</v>
      </c>
      <c r="X41" s="65">
        <f>VLOOKUP($A41,'Return Data'!$B$7:$R$1700,14,0)</f>
        <v>3.2829999999999999</v>
      </c>
      <c r="Y41" s="66">
        <f t="shared" si="22"/>
        <v>35</v>
      </c>
      <c r="Z41" s="65">
        <f>VLOOKUP($A41,'Return Data'!$B$7:$R$1700,16,0)</f>
        <v>6.3681999999999999</v>
      </c>
      <c r="AA41" s="67">
        <f t="shared" si="23"/>
        <v>35</v>
      </c>
    </row>
    <row r="42" spans="1:27" x14ac:dyDescent="0.3">
      <c r="A42" s="63" t="s">
        <v>152</v>
      </c>
      <c r="B42" s="64">
        <f>VLOOKUP($A42,'Return Data'!$B$7:$R$1700,3,0)</f>
        <v>44017</v>
      </c>
      <c r="C42" s="65">
        <f>VLOOKUP($A42,'Return Data'!$B$7:$R$1700,4,0)</f>
        <v>31.8019</v>
      </c>
      <c r="D42" s="65">
        <f>VLOOKUP($A42,'Return Data'!$B$7:$R$1700,5,0)</f>
        <v>5.3384999999999998</v>
      </c>
      <c r="E42" s="66">
        <f t="shared" si="12"/>
        <v>1</v>
      </c>
      <c r="F42" s="65">
        <f>VLOOKUP($A42,'Return Data'!$B$7:$R$1700,6,0)</f>
        <v>4.7840999999999996</v>
      </c>
      <c r="G42" s="66">
        <f t="shared" si="13"/>
        <v>1</v>
      </c>
      <c r="H42" s="65">
        <f>VLOOKUP($A42,'Return Data'!$B$7:$R$1700,7,0)</f>
        <v>6.0243000000000002</v>
      </c>
      <c r="I42" s="66">
        <f t="shared" si="14"/>
        <v>1</v>
      </c>
      <c r="J42" s="65">
        <f>VLOOKUP($A42,'Return Data'!$B$7:$R$1700,8,0)</f>
        <v>5.1092000000000004</v>
      </c>
      <c r="K42" s="66">
        <f t="shared" si="15"/>
        <v>1</v>
      </c>
      <c r="L42" s="65">
        <f>VLOOKUP($A42,'Return Data'!$B$7:$R$1700,9,0)</f>
        <v>4.9321999999999999</v>
      </c>
      <c r="M42" s="66">
        <f t="shared" si="16"/>
        <v>1</v>
      </c>
      <c r="N42" s="65">
        <f>VLOOKUP($A42,'Return Data'!$B$7:$R$1700,10,0)</f>
        <v>4.9119999999999999</v>
      </c>
      <c r="O42" s="66">
        <f t="shared" si="17"/>
        <v>2</v>
      </c>
      <c r="P42" s="65">
        <f>VLOOKUP($A42,'Return Data'!$B$7:$R$1700,11,0)</f>
        <v>5.5861000000000001</v>
      </c>
      <c r="Q42" s="66">
        <f t="shared" si="18"/>
        <v>1</v>
      </c>
      <c r="R42" s="65">
        <f>VLOOKUP($A42,'Return Data'!$B$7:$R$1700,12,0)</f>
        <v>5.9227999999999996</v>
      </c>
      <c r="S42" s="66">
        <f t="shared" si="19"/>
        <v>1</v>
      </c>
      <c r="T42" s="65">
        <f>VLOOKUP($A42,'Return Data'!$B$7:$R$1700,13,0)</f>
        <v>6.3509000000000002</v>
      </c>
      <c r="U42" s="66">
        <f t="shared" si="20"/>
        <v>1</v>
      </c>
      <c r="V42" s="65">
        <f>VLOOKUP($A42,'Return Data'!$B$7:$R$1700,17,0)</f>
        <v>7.0723000000000003</v>
      </c>
      <c r="W42" s="66">
        <f t="shared" si="21"/>
        <v>1</v>
      </c>
      <c r="X42" s="65">
        <f>VLOOKUP($A42,'Return Data'!$B$7:$R$1700,14,0)</f>
        <v>6.9804000000000004</v>
      </c>
      <c r="Y42" s="66">
        <f t="shared" si="22"/>
        <v>1</v>
      </c>
      <c r="Z42" s="65">
        <f>VLOOKUP($A42,'Return Data'!$B$7:$R$1700,16,0)</f>
        <v>8.1076999999999995</v>
      </c>
      <c r="AA42" s="67">
        <f t="shared" si="23"/>
        <v>1</v>
      </c>
    </row>
    <row r="43" spans="1:27" x14ac:dyDescent="0.3">
      <c r="A43" s="63" t="s">
        <v>153</v>
      </c>
      <c r="B43" s="64">
        <f>VLOOKUP($A43,'Return Data'!$B$7:$R$1700,3,0)</f>
        <v>44017</v>
      </c>
      <c r="C43" s="65">
        <f>VLOOKUP($A43,'Return Data'!$B$7:$R$1700,4,0)</f>
        <v>27.1738</v>
      </c>
      <c r="D43" s="65">
        <f>VLOOKUP($A43,'Return Data'!$B$7:$R$1700,5,0)</f>
        <v>2.9552999999999998</v>
      </c>
      <c r="E43" s="66">
        <f t="shared" si="12"/>
        <v>35</v>
      </c>
      <c r="F43" s="65">
        <f>VLOOKUP($A43,'Return Data'!$B$7:$R$1700,6,0)</f>
        <v>2.3734999999999999</v>
      </c>
      <c r="G43" s="66">
        <f t="shared" si="13"/>
        <v>42</v>
      </c>
      <c r="H43" s="65">
        <f>VLOOKUP($A43,'Return Data'!$B$7:$R$1700,7,0)</f>
        <v>3.0335999999999999</v>
      </c>
      <c r="I43" s="66">
        <f t="shared" si="14"/>
        <v>37</v>
      </c>
      <c r="J43" s="65">
        <f>VLOOKUP($A43,'Return Data'!$B$7:$R$1700,8,0)</f>
        <v>3.2949999999999999</v>
      </c>
      <c r="K43" s="66">
        <f t="shared" si="15"/>
        <v>29</v>
      </c>
      <c r="L43" s="65">
        <f>VLOOKUP($A43,'Return Data'!$B$7:$R$1700,9,0)</f>
        <v>3.3988</v>
      </c>
      <c r="M43" s="66">
        <f t="shared" si="16"/>
        <v>29</v>
      </c>
      <c r="N43" s="65">
        <f>VLOOKUP($A43,'Return Data'!$B$7:$R$1700,10,0)</f>
        <v>3.4434</v>
      </c>
      <c r="O43" s="66">
        <f t="shared" si="17"/>
        <v>39</v>
      </c>
      <c r="P43" s="65">
        <f>VLOOKUP($A43,'Return Data'!$B$7:$R$1700,11,0)</f>
        <v>4.1760999999999999</v>
      </c>
      <c r="Q43" s="66">
        <f t="shared" si="18"/>
        <v>34</v>
      </c>
      <c r="R43" s="65">
        <f>VLOOKUP($A43,'Return Data'!$B$7:$R$1700,12,0)</f>
        <v>4.4672000000000001</v>
      </c>
      <c r="S43" s="66">
        <f t="shared" si="19"/>
        <v>35</v>
      </c>
      <c r="T43" s="65">
        <f>VLOOKUP($A43,'Return Data'!$B$7:$R$1700,13,0)</f>
        <v>4.8139000000000003</v>
      </c>
      <c r="U43" s="66">
        <f t="shared" si="20"/>
        <v>35</v>
      </c>
      <c r="V43" s="65">
        <f>VLOOKUP($A43,'Return Data'!$B$7:$R$1700,17,0)</f>
        <v>5.7742000000000004</v>
      </c>
      <c r="W43" s="66">
        <f t="shared" si="21"/>
        <v>31</v>
      </c>
      <c r="X43" s="65">
        <f>VLOOKUP($A43,'Return Data'!$B$7:$R$1700,14,0)</f>
        <v>5.9180000000000001</v>
      </c>
      <c r="Y43" s="66">
        <f t="shared" si="22"/>
        <v>32</v>
      </c>
      <c r="Z43" s="65">
        <f>VLOOKUP($A43,'Return Data'!$B$7:$R$1700,16,0)</f>
        <v>7.2645999999999997</v>
      </c>
      <c r="AA43" s="67">
        <f t="shared" si="23"/>
        <v>30</v>
      </c>
    </row>
    <row r="44" spans="1:27" x14ac:dyDescent="0.3">
      <c r="A44" s="63" t="s">
        <v>156</v>
      </c>
      <c r="B44" s="64">
        <f>VLOOKUP($A44,'Return Data'!$B$7:$R$1700,3,0)</f>
        <v>44017</v>
      </c>
      <c r="C44" s="65">
        <f>VLOOKUP($A44,'Return Data'!$B$7:$R$1700,4,0)</f>
        <v>3146.7251000000001</v>
      </c>
      <c r="D44" s="65">
        <f>VLOOKUP($A44,'Return Data'!$B$7:$R$1700,5,0)</f>
        <v>3.1901000000000002</v>
      </c>
      <c r="E44" s="66">
        <f t="shared" si="12"/>
        <v>14</v>
      </c>
      <c r="F44" s="65">
        <f>VLOOKUP($A44,'Return Data'!$B$7:$R$1700,6,0)</f>
        <v>2.7934000000000001</v>
      </c>
      <c r="G44" s="66">
        <f t="shared" si="13"/>
        <v>28</v>
      </c>
      <c r="H44" s="65">
        <f>VLOOKUP($A44,'Return Data'!$B$7:$R$1700,7,0)</f>
        <v>3.5459999999999998</v>
      </c>
      <c r="I44" s="66">
        <f t="shared" si="14"/>
        <v>14</v>
      </c>
      <c r="J44" s="65">
        <f>VLOOKUP($A44,'Return Data'!$B$7:$R$1700,8,0)</f>
        <v>3.7378999999999998</v>
      </c>
      <c r="K44" s="66">
        <f t="shared" si="15"/>
        <v>13</v>
      </c>
      <c r="L44" s="65">
        <f>VLOOKUP($A44,'Return Data'!$B$7:$R$1700,9,0)</f>
        <v>4.0945999999999998</v>
      </c>
      <c r="M44" s="66">
        <f t="shared" si="16"/>
        <v>11</v>
      </c>
      <c r="N44" s="65">
        <f>VLOOKUP($A44,'Return Data'!$B$7:$R$1700,10,0)</f>
        <v>4.516</v>
      </c>
      <c r="O44" s="66">
        <f t="shared" si="17"/>
        <v>16</v>
      </c>
      <c r="P44" s="65">
        <f>VLOOKUP($A44,'Return Data'!$B$7:$R$1700,11,0)</f>
        <v>5.1405000000000003</v>
      </c>
      <c r="Q44" s="66">
        <f t="shared" si="18"/>
        <v>17</v>
      </c>
      <c r="R44" s="65">
        <f>VLOOKUP($A44,'Return Data'!$B$7:$R$1700,12,0)</f>
        <v>5.2481</v>
      </c>
      <c r="S44" s="66">
        <f t="shared" si="19"/>
        <v>18</v>
      </c>
      <c r="T44" s="65">
        <f>VLOOKUP($A44,'Return Data'!$B$7:$R$1700,13,0)</f>
        <v>5.5060000000000002</v>
      </c>
      <c r="U44" s="66">
        <f t="shared" si="20"/>
        <v>19</v>
      </c>
      <c r="V44" s="65">
        <f>VLOOKUP($A44,'Return Data'!$B$7:$R$1700,17,0)</f>
        <v>6.4691000000000001</v>
      </c>
      <c r="W44" s="66">
        <f t="shared" si="21"/>
        <v>21</v>
      </c>
      <c r="X44" s="65">
        <f>VLOOKUP($A44,'Return Data'!$B$7:$R$1700,14,0)</f>
        <v>6.6188000000000002</v>
      </c>
      <c r="Y44" s="66">
        <f t="shared" si="22"/>
        <v>23</v>
      </c>
      <c r="Z44" s="65">
        <f>VLOOKUP($A44,'Return Data'!$B$7:$R$1700,16,0)</f>
        <v>7.6722999999999999</v>
      </c>
      <c r="AA44" s="67">
        <f t="shared" si="23"/>
        <v>25</v>
      </c>
    </row>
    <row r="45" spans="1:27" x14ac:dyDescent="0.3">
      <c r="A45" s="63" t="s">
        <v>157</v>
      </c>
      <c r="B45" s="64">
        <f>VLOOKUP($A45,'Return Data'!$B$7:$R$1700,3,0)</f>
        <v>44017</v>
      </c>
      <c r="C45" s="65">
        <f>VLOOKUP($A45,'Return Data'!$B$7:$R$1700,4,0)</f>
        <v>42.364800000000002</v>
      </c>
      <c r="D45" s="65">
        <f>VLOOKUP($A45,'Return Data'!$B$7:$R$1700,5,0)</f>
        <v>3.1019000000000001</v>
      </c>
      <c r="E45" s="66">
        <f t="shared" si="12"/>
        <v>25</v>
      </c>
      <c r="F45" s="65">
        <f>VLOOKUP($A45,'Return Data'!$B$7:$R$1700,6,0)</f>
        <v>2.5565000000000002</v>
      </c>
      <c r="G45" s="66">
        <f t="shared" si="13"/>
        <v>37</v>
      </c>
      <c r="H45" s="65">
        <f>VLOOKUP($A45,'Return Data'!$B$7:$R$1700,7,0)</f>
        <v>3.2513999999999998</v>
      </c>
      <c r="I45" s="66">
        <f t="shared" si="14"/>
        <v>27</v>
      </c>
      <c r="J45" s="65">
        <f>VLOOKUP($A45,'Return Data'!$B$7:$R$1700,8,0)</f>
        <v>3.5619000000000001</v>
      </c>
      <c r="K45" s="66">
        <f t="shared" si="15"/>
        <v>23</v>
      </c>
      <c r="L45" s="65">
        <f>VLOOKUP($A45,'Return Data'!$B$7:$R$1700,9,0)</f>
        <v>3.8056000000000001</v>
      </c>
      <c r="M45" s="66">
        <f t="shared" si="16"/>
        <v>21</v>
      </c>
      <c r="N45" s="65">
        <f>VLOOKUP($A45,'Return Data'!$B$7:$R$1700,10,0)</f>
        <v>4.4465000000000003</v>
      </c>
      <c r="O45" s="66">
        <f t="shared" si="17"/>
        <v>18</v>
      </c>
      <c r="P45" s="65">
        <f>VLOOKUP($A45,'Return Data'!$B$7:$R$1700,11,0)</f>
        <v>5.0590999999999999</v>
      </c>
      <c r="Q45" s="66">
        <f t="shared" si="18"/>
        <v>21</v>
      </c>
      <c r="R45" s="65">
        <f>VLOOKUP($A45,'Return Data'!$B$7:$R$1700,12,0)</f>
        <v>5.2233999999999998</v>
      </c>
      <c r="S45" s="66">
        <f t="shared" si="19"/>
        <v>21</v>
      </c>
      <c r="T45" s="65">
        <f>VLOOKUP($A45,'Return Data'!$B$7:$R$1700,13,0)</f>
        <v>5.5072999999999999</v>
      </c>
      <c r="U45" s="66">
        <f t="shared" si="20"/>
        <v>18</v>
      </c>
      <c r="V45" s="65">
        <f>VLOOKUP($A45,'Return Data'!$B$7:$R$1700,17,0)</f>
        <v>6.5277000000000003</v>
      </c>
      <c r="W45" s="66">
        <f t="shared" si="21"/>
        <v>16</v>
      </c>
      <c r="X45" s="65">
        <f>VLOOKUP($A45,'Return Data'!$B$7:$R$1700,14,0)</f>
        <v>6.6780999999999997</v>
      </c>
      <c r="Y45" s="66">
        <f t="shared" si="22"/>
        <v>17</v>
      </c>
      <c r="Z45" s="65">
        <f>VLOOKUP($A45,'Return Data'!$B$7:$R$1700,16,0)</f>
        <v>7.7252000000000001</v>
      </c>
      <c r="AA45" s="67">
        <f t="shared" si="23"/>
        <v>16</v>
      </c>
    </row>
    <row r="46" spans="1:27" x14ac:dyDescent="0.3">
      <c r="A46" s="63" t="s">
        <v>158</v>
      </c>
      <c r="B46" s="64">
        <f>VLOOKUP($A46,'Return Data'!$B$7:$R$1700,3,0)</f>
        <v>44017</v>
      </c>
      <c r="C46" s="65">
        <f>VLOOKUP($A46,'Return Data'!$B$7:$R$1700,4,0)</f>
        <v>3171.7779999999998</v>
      </c>
      <c r="D46" s="65">
        <f>VLOOKUP($A46,'Return Data'!$B$7:$R$1700,5,0)</f>
        <v>3.2052</v>
      </c>
      <c r="E46" s="66">
        <f t="shared" si="12"/>
        <v>11</v>
      </c>
      <c r="F46" s="65">
        <f>VLOOKUP($A46,'Return Data'!$B$7:$R$1700,6,0)</f>
        <v>2.8001</v>
      </c>
      <c r="G46" s="66">
        <f t="shared" si="13"/>
        <v>27</v>
      </c>
      <c r="H46" s="65">
        <f>VLOOKUP($A46,'Return Data'!$B$7:$R$1700,7,0)</f>
        <v>3.4948000000000001</v>
      </c>
      <c r="I46" s="66">
        <f t="shared" si="14"/>
        <v>21</v>
      </c>
      <c r="J46" s="65">
        <f>VLOOKUP($A46,'Return Data'!$B$7:$R$1700,8,0)</f>
        <v>3.7221000000000002</v>
      </c>
      <c r="K46" s="66">
        <f t="shared" si="15"/>
        <v>15</v>
      </c>
      <c r="L46" s="65">
        <f>VLOOKUP($A46,'Return Data'!$B$7:$R$1700,9,0)</f>
        <v>4.04</v>
      </c>
      <c r="M46" s="66">
        <f t="shared" si="16"/>
        <v>13</v>
      </c>
      <c r="N46" s="65">
        <f>VLOOKUP($A46,'Return Data'!$B$7:$R$1700,10,0)</f>
        <v>4.7378</v>
      </c>
      <c r="O46" s="66">
        <f t="shared" si="17"/>
        <v>7</v>
      </c>
      <c r="P46" s="65">
        <f>VLOOKUP($A46,'Return Data'!$B$7:$R$1700,11,0)</f>
        <v>5.4217000000000004</v>
      </c>
      <c r="Q46" s="66">
        <f t="shared" si="18"/>
        <v>4</v>
      </c>
      <c r="R46" s="65">
        <f>VLOOKUP($A46,'Return Data'!$B$7:$R$1700,12,0)</f>
        <v>5.4714999999999998</v>
      </c>
      <c r="S46" s="66">
        <f t="shared" si="19"/>
        <v>4</v>
      </c>
      <c r="T46" s="65">
        <f>VLOOKUP($A46,'Return Data'!$B$7:$R$1700,13,0)</f>
        <v>5.6848000000000001</v>
      </c>
      <c r="U46" s="66">
        <f t="shared" si="20"/>
        <v>8</v>
      </c>
      <c r="V46" s="65">
        <f>VLOOKUP($A46,'Return Data'!$B$7:$R$1700,17,0)</f>
        <v>6.6048</v>
      </c>
      <c r="W46" s="66">
        <f t="shared" si="21"/>
        <v>9</v>
      </c>
      <c r="X46" s="65">
        <f>VLOOKUP($A46,'Return Data'!$B$7:$R$1700,14,0)</f>
        <v>6.7408999999999999</v>
      </c>
      <c r="Y46" s="66">
        <f t="shared" si="22"/>
        <v>9</v>
      </c>
      <c r="Z46" s="65">
        <f>VLOOKUP($A46,'Return Data'!$B$7:$R$1700,16,0)</f>
        <v>7.7865000000000002</v>
      </c>
      <c r="AA46" s="67">
        <f t="shared" si="23"/>
        <v>5</v>
      </c>
    </row>
    <row r="47" spans="1:27" x14ac:dyDescent="0.3">
      <c r="A47" s="63" t="s">
        <v>159</v>
      </c>
      <c r="B47" s="64">
        <f>VLOOKUP($A47,'Return Data'!$B$7:$R$1700,3,0)</f>
        <v>44017</v>
      </c>
      <c r="C47" s="65">
        <f>VLOOKUP($A47,'Return Data'!$B$7:$R$1700,4,0)</f>
        <v>1973.4763</v>
      </c>
      <c r="D47" s="65">
        <f>VLOOKUP($A47,'Return Data'!$B$7:$R$1700,5,0)</f>
        <v>2.8580000000000001</v>
      </c>
      <c r="E47" s="66">
        <f t="shared" si="12"/>
        <v>42</v>
      </c>
      <c r="F47" s="65">
        <f>VLOOKUP($A47,'Return Data'!$B$7:$R$1700,6,0)</f>
        <v>2.8582000000000001</v>
      </c>
      <c r="G47" s="66">
        <f t="shared" si="13"/>
        <v>23</v>
      </c>
      <c r="H47" s="65">
        <f>VLOOKUP($A47,'Return Data'!$B$7:$R$1700,7,0)</f>
        <v>2.7172999999999998</v>
      </c>
      <c r="I47" s="66">
        <f t="shared" si="14"/>
        <v>42</v>
      </c>
      <c r="J47" s="65">
        <f>VLOOKUP($A47,'Return Data'!$B$7:$R$1700,8,0)</f>
        <v>2.4643999999999999</v>
      </c>
      <c r="K47" s="66">
        <f t="shared" si="15"/>
        <v>43</v>
      </c>
      <c r="L47" s="65">
        <f>VLOOKUP($A47,'Return Data'!$B$7:$R$1700,9,0)</f>
        <v>2.6133000000000002</v>
      </c>
      <c r="M47" s="66">
        <f t="shared" si="16"/>
        <v>43</v>
      </c>
      <c r="N47" s="65">
        <f>VLOOKUP($A47,'Return Data'!$B$7:$R$1700,10,0)</f>
        <v>2.5466000000000002</v>
      </c>
      <c r="O47" s="66">
        <f t="shared" si="17"/>
        <v>43</v>
      </c>
      <c r="P47" s="65">
        <f>VLOOKUP($A47,'Return Data'!$B$7:$R$1700,11,0)</f>
        <v>3.2780999999999998</v>
      </c>
      <c r="Q47" s="66">
        <f t="shared" si="18"/>
        <v>39</v>
      </c>
      <c r="R47" s="65">
        <f>VLOOKUP($A47,'Return Data'!$B$7:$R$1700,12,0)</f>
        <v>3.6532</v>
      </c>
      <c r="S47" s="66">
        <f t="shared" si="19"/>
        <v>39</v>
      </c>
      <c r="T47" s="65">
        <f>VLOOKUP($A47,'Return Data'!$B$7:$R$1700,13,0)</f>
        <v>4.0054999999999996</v>
      </c>
      <c r="U47" s="66">
        <f t="shared" si="20"/>
        <v>39</v>
      </c>
      <c r="V47" s="65">
        <f>VLOOKUP($A47,'Return Data'!$B$7:$R$1700,17,0)</f>
        <v>4.9497</v>
      </c>
      <c r="W47" s="66">
        <f t="shared" si="21"/>
        <v>34</v>
      </c>
      <c r="X47" s="65">
        <f>VLOOKUP($A47,'Return Data'!$B$7:$R$1700,14,0)</f>
        <v>5.9161999999999999</v>
      </c>
      <c r="Y47" s="66">
        <f t="shared" si="22"/>
        <v>33</v>
      </c>
      <c r="Z47" s="65">
        <f>VLOOKUP($A47,'Return Data'!$B$7:$R$1700,16,0)</f>
        <v>6.3906000000000001</v>
      </c>
      <c r="AA47" s="67">
        <f t="shared" si="23"/>
        <v>34</v>
      </c>
    </row>
    <row r="48" spans="1:27" x14ac:dyDescent="0.3">
      <c r="A48" s="63" t="s">
        <v>160</v>
      </c>
      <c r="B48" s="64">
        <f>VLOOKUP($A48,'Return Data'!$B$7:$R$1700,3,0)</f>
        <v>44017</v>
      </c>
      <c r="C48" s="65">
        <f>VLOOKUP($A48,'Return Data'!$B$7:$R$1700,4,0)</f>
        <v>1935.3230000000001</v>
      </c>
      <c r="D48" s="65">
        <f>VLOOKUP($A48,'Return Data'!$B$7:$R$1700,5,0)</f>
        <v>3.1593</v>
      </c>
      <c r="E48" s="66">
        <f t="shared" si="12"/>
        <v>22</v>
      </c>
      <c r="F48" s="65">
        <f>VLOOKUP($A48,'Return Data'!$B$7:$R$1700,6,0)</f>
        <v>2.8969</v>
      </c>
      <c r="G48" s="66">
        <f t="shared" si="13"/>
        <v>18</v>
      </c>
      <c r="H48" s="65">
        <f>VLOOKUP($A48,'Return Data'!$B$7:$R$1700,7,0)</f>
        <v>3.1126999999999998</v>
      </c>
      <c r="I48" s="66">
        <f t="shared" si="14"/>
        <v>35</v>
      </c>
      <c r="J48" s="65">
        <f>VLOOKUP($A48,'Return Data'!$B$7:$R$1700,8,0)</f>
        <v>3.4523999999999999</v>
      </c>
      <c r="K48" s="66">
        <f t="shared" si="15"/>
        <v>25</v>
      </c>
      <c r="L48" s="65">
        <f>VLOOKUP($A48,'Return Data'!$B$7:$R$1700,9,0)</f>
        <v>3.9007000000000001</v>
      </c>
      <c r="M48" s="66">
        <f t="shared" si="16"/>
        <v>16</v>
      </c>
      <c r="N48" s="65">
        <f>VLOOKUP($A48,'Return Data'!$B$7:$R$1700,10,0)</f>
        <v>4.6901000000000002</v>
      </c>
      <c r="O48" s="66">
        <f t="shared" si="17"/>
        <v>8</v>
      </c>
      <c r="P48" s="65">
        <f>VLOOKUP($A48,'Return Data'!$B$7:$R$1700,11,0)</f>
        <v>5.4062000000000001</v>
      </c>
      <c r="Q48" s="66">
        <f t="shared" si="18"/>
        <v>6</v>
      </c>
      <c r="R48" s="65">
        <f>VLOOKUP($A48,'Return Data'!$B$7:$R$1700,12,0)</f>
        <v>5.4063999999999997</v>
      </c>
      <c r="S48" s="66">
        <f t="shared" si="19"/>
        <v>10</v>
      </c>
      <c r="T48" s="65">
        <f>VLOOKUP($A48,'Return Data'!$B$7:$R$1700,13,0)</f>
        <v>5.6159999999999997</v>
      </c>
      <c r="U48" s="66">
        <f t="shared" si="20"/>
        <v>13</v>
      </c>
      <c r="V48" s="65">
        <f>VLOOKUP($A48,'Return Data'!$B$7:$R$1700,17,0)</f>
        <v>4.6237000000000004</v>
      </c>
      <c r="W48" s="66">
        <f t="shared" si="21"/>
        <v>35</v>
      </c>
      <c r="X48" s="65">
        <f>VLOOKUP($A48,'Return Data'!$B$7:$R$1700,14,0)</f>
        <v>5.3910999999999998</v>
      </c>
      <c r="Y48" s="66">
        <f t="shared" si="22"/>
        <v>34</v>
      </c>
      <c r="Z48" s="65">
        <f>VLOOKUP($A48,'Return Data'!$B$7:$R$1700,16,0)</f>
        <v>7.1631999999999998</v>
      </c>
      <c r="AA48" s="67">
        <f t="shared" si="23"/>
        <v>31</v>
      </c>
    </row>
    <row r="49" spans="1:27" x14ac:dyDescent="0.3">
      <c r="A49" s="63" t="s">
        <v>161</v>
      </c>
      <c r="B49" s="64">
        <f>VLOOKUP($A49,'Return Data'!$B$7:$R$1700,3,0)</f>
        <v>44017</v>
      </c>
      <c r="C49" s="65">
        <f>VLOOKUP($A49,'Return Data'!$B$7:$R$1700,4,0)</f>
        <v>3291.6885000000002</v>
      </c>
      <c r="D49" s="65">
        <f>VLOOKUP($A49,'Return Data'!$B$7:$R$1700,5,0)</f>
        <v>3.1916000000000002</v>
      </c>
      <c r="E49" s="66">
        <f t="shared" si="12"/>
        <v>13</v>
      </c>
      <c r="F49" s="65">
        <f>VLOOKUP($A49,'Return Data'!$B$7:$R$1700,6,0)</f>
        <v>2.9443000000000001</v>
      </c>
      <c r="G49" s="66">
        <f t="shared" si="13"/>
        <v>15</v>
      </c>
      <c r="H49" s="65">
        <f>VLOOKUP($A49,'Return Data'!$B$7:$R$1700,7,0)</f>
        <v>3.7627000000000002</v>
      </c>
      <c r="I49" s="66">
        <f t="shared" si="14"/>
        <v>8</v>
      </c>
      <c r="J49" s="65">
        <f>VLOOKUP($A49,'Return Data'!$B$7:$R$1700,8,0)</f>
        <v>3.8614999999999999</v>
      </c>
      <c r="K49" s="66">
        <f t="shared" si="15"/>
        <v>7</v>
      </c>
      <c r="L49" s="65">
        <f>VLOOKUP($A49,'Return Data'!$B$7:$R$1700,9,0)</f>
        <v>4.1071</v>
      </c>
      <c r="M49" s="66">
        <f t="shared" si="16"/>
        <v>10</v>
      </c>
      <c r="N49" s="65">
        <f>VLOOKUP($A49,'Return Data'!$B$7:$R$1700,10,0)</f>
        <v>4.6075999999999997</v>
      </c>
      <c r="O49" s="66">
        <f t="shared" si="17"/>
        <v>11</v>
      </c>
      <c r="P49" s="65">
        <f>VLOOKUP($A49,'Return Data'!$B$7:$R$1700,11,0)</f>
        <v>5.1586999999999996</v>
      </c>
      <c r="Q49" s="66">
        <f t="shared" si="18"/>
        <v>15</v>
      </c>
      <c r="R49" s="65">
        <f>VLOOKUP($A49,'Return Data'!$B$7:$R$1700,12,0)</f>
        <v>5.2638999999999996</v>
      </c>
      <c r="S49" s="66">
        <f t="shared" si="19"/>
        <v>16</v>
      </c>
      <c r="T49" s="65">
        <f>VLOOKUP($A49,'Return Data'!$B$7:$R$1700,13,0)</f>
        <v>5.5353000000000003</v>
      </c>
      <c r="U49" s="66">
        <f t="shared" si="20"/>
        <v>16</v>
      </c>
      <c r="V49" s="65">
        <f>VLOOKUP($A49,'Return Data'!$B$7:$R$1700,17,0)</f>
        <v>6.5462999999999996</v>
      </c>
      <c r="W49" s="66">
        <f t="shared" si="21"/>
        <v>15</v>
      </c>
      <c r="X49" s="65">
        <f>VLOOKUP($A49,'Return Data'!$B$7:$R$1700,14,0)</f>
        <v>6.6976000000000004</v>
      </c>
      <c r="Y49" s="66">
        <f t="shared" si="22"/>
        <v>15</v>
      </c>
      <c r="Z49" s="65">
        <f>VLOOKUP($A49,'Return Data'!$B$7:$R$1700,16,0)</f>
        <v>7.7080000000000002</v>
      </c>
      <c r="AA49" s="67">
        <f t="shared" si="23"/>
        <v>21</v>
      </c>
    </row>
    <row r="50" spans="1:27" x14ac:dyDescent="0.3">
      <c r="A50" s="63" t="s">
        <v>162</v>
      </c>
      <c r="B50" s="64">
        <f>VLOOKUP($A50,'Return Data'!$B$7:$R$1700,3,0)</f>
        <v>44017</v>
      </c>
      <c r="C50" s="65">
        <f>VLOOKUP($A50,'Return Data'!$B$7:$R$1700,4,0)</f>
        <v>1088.0543</v>
      </c>
      <c r="D50" s="65">
        <f>VLOOKUP($A50,'Return Data'!$B$7:$R$1700,5,0)</f>
        <v>2.9373999999999998</v>
      </c>
      <c r="E50" s="66">
        <f t="shared" si="12"/>
        <v>39</v>
      </c>
      <c r="F50" s="65">
        <f>VLOOKUP($A50,'Return Data'!$B$7:$R$1700,6,0)</f>
        <v>2.2648000000000001</v>
      </c>
      <c r="G50" s="66">
        <f t="shared" si="13"/>
        <v>43</v>
      </c>
      <c r="H50" s="65">
        <f>VLOOKUP($A50,'Return Data'!$B$7:$R$1700,7,0)</f>
        <v>2.9710000000000001</v>
      </c>
      <c r="I50" s="66">
        <f t="shared" si="14"/>
        <v>40</v>
      </c>
      <c r="J50" s="65">
        <f>VLOOKUP($A50,'Return Data'!$B$7:$R$1700,8,0)</f>
        <v>3.3576999999999999</v>
      </c>
      <c r="K50" s="66">
        <f t="shared" si="15"/>
        <v>27</v>
      </c>
      <c r="L50" s="65">
        <f>VLOOKUP($A50,'Return Data'!$B$7:$R$1700,9,0)</f>
        <v>3.2660999999999998</v>
      </c>
      <c r="M50" s="66">
        <f t="shared" si="16"/>
        <v>38</v>
      </c>
      <c r="N50" s="65">
        <f>VLOOKUP($A50,'Return Data'!$B$7:$R$1700,10,0)</f>
        <v>3.5985</v>
      </c>
      <c r="O50" s="66">
        <f t="shared" si="17"/>
        <v>35</v>
      </c>
      <c r="P50" s="65">
        <f>VLOOKUP($A50,'Return Data'!$B$7:$R$1700,11,0)</f>
        <v>4.2645</v>
      </c>
      <c r="Q50" s="66">
        <f t="shared" si="18"/>
        <v>33</v>
      </c>
      <c r="R50" s="65">
        <f>VLOOKUP($A50,'Return Data'!$B$7:$R$1700,12,0)</f>
        <v>4.6971999999999996</v>
      </c>
      <c r="S50" s="66">
        <f t="shared" si="19"/>
        <v>31</v>
      </c>
      <c r="T50" s="65">
        <f>VLOOKUP($A50,'Return Data'!$B$7:$R$1700,13,0)</f>
        <v>5.1619000000000002</v>
      </c>
      <c r="U50" s="66">
        <f t="shared" si="20"/>
        <v>30</v>
      </c>
      <c r="V50" s="65"/>
      <c r="W50" s="66"/>
      <c r="X50" s="65"/>
      <c r="Y50" s="66"/>
      <c r="Z50" s="65">
        <f>VLOOKUP($A50,'Return Data'!$B$7:$R$1700,16,0)</f>
        <v>5.9001000000000001</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3.2196465116279072</v>
      </c>
      <c r="E52" s="74"/>
      <c r="F52" s="75">
        <f>AVERAGE(F8:F50)</f>
        <v>2.9294372093023258</v>
      </c>
      <c r="G52" s="74"/>
      <c r="H52" s="75">
        <f>AVERAGE(H8:H50)</f>
        <v>3.4671186046511617</v>
      </c>
      <c r="I52" s="74"/>
      <c r="J52" s="75">
        <f>AVERAGE(J8:J50)</f>
        <v>3.5315604651162804</v>
      </c>
      <c r="K52" s="74"/>
      <c r="L52" s="75">
        <f>AVERAGE(L8:L50)</f>
        <v>3.7199093023255814</v>
      </c>
      <c r="M52" s="74"/>
      <c r="N52" s="75">
        <f>AVERAGE(N8:N50)</f>
        <v>4.1755976744186052</v>
      </c>
      <c r="O52" s="74"/>
      <c r="P52" s="75">
        <f>AVERAGE(P8:P50)</f>
        <v>4.8889153846153839</v>
      </c>
      <c r="Q52" s="74"/>
      <c r="R52" s="75">
        <f>AVERAGE(R8:R50)</f>
        <v>5.0699358974358972</v>
      </c>
      <c r="S52" s="74"/>
      <c r="T52" s="75">
        <f>AVERAGE(T8:T50)</f>
        <v>5.3632538461538459</v>
      </c>
      <c r="U52" s="74"/>
      <c r="V52" s="75">
        <f>AVERAGE(V8:V50)</f>
        <v>6.2244194444444467</v>
      </c>
      <c r="W52" s="74"/>
      <c r="X52" s="75">
        <f>AVERAGE(X8:X50)</f>
        <v>6.4895971428571411</v>
      </c>
      <c r="Y52" s="74"/>
      <c r="Z52" s="75">
        <f>AVERAGE(Z8:Z50)</f>
        <v>7.0972488372093032</v>
      </c>
      <c r="AA52" s="76"/>
    </row>
    <row r="53" spans="1:27" x14ac:dyDescent="0.3">
      <c r="A53" s="73" t="s">
        <v>28</v>
      </c>
      <c r="B53" s="74"/>
      <c r="C53" s="74"/>
      <c r="D53" s="75">
        <f>MIN(D8:D50)</f>
        <v>2.8047</v>
      </c>
      <c r="E53" s="74"/>
      <c r="F53" s="75">
        <f>MIN(F8:F50)</f>
        <v>2.2648000000000001</v>
      </c>
      <c r="G53" s="74"/>
      <c r="H53" s="75">
        <f>MIN(H8:H50)</f>
        <v>2.4043999999999999</v>
      </c>
      <c r="I53" s="74"/>
      <c r="J53" s="75">
        <f>MIN(J8:J50)</f>
        <v>2.4643999999999999</v>
      </c>
      <c r="K53" s="74"/>
      <c r="L53" s="75">
        <f>MIN(L8:L50)</f>
        <v>2.6133000000000002</v>
      </c>
      <c r="M53" s="74"/>
      <c r="N53" s="75">
        <f>MIN(N8:N50)</f>
        <v>2.5466000000000002</v>
      </c>
      <c r="O53" s="74"/>
      <c r="P53" s="75">
        <f>MIN(P8:P50)</f>
        <v>3.2780999999999998</v>
      </c>
      <c r="Q53" s="74"/>
      <c r="R53" s="75">
        <f>MIN(R8:R50)</f>
        <v>3.6532</v>
      </c>
      <c r="S53" s="74"/>
      <c r="T53" s="75">
        <f>MIN(T8:T50)</f>
        <v>4.0054999999999996</v>
      </c>
      <c r="U53" s="74"/>
      <c r="V53" s="75">
        <f>MIN(V8:V50)</f>
        <v>1.4386000000000001</v>
      </c>
      <c r="W53" s="74"/>
      <c r="X53" s="75">
        <f>MIN(X8:X50)</f>
        <v>3.2829999999999999</v>
      </c>
      <c r="Y53" s="74"/>
      <c r="Z53" s="75">
        <f>MIN(Z8:Z50)</f>
        <v>4.4955999999999996</v>
      </c>
      <c r="AA53" s="76"/>
    </row>
    <row r="54" spans="1:27" ht="15" thickBot="1" x14ac:dyDescent="0.35">
      <c r="A54" s="77" t="s">
        <v>29</v>
      </c>
      <c r="B54" s="78"/>
      <c r="C54" s="78"/>
      <c r="D54" s="79">
        <f>MAX(D8:D50)</f>
        <v>5.3384999999999998</v>
      </c>
      <c r="E54" s="78"/>
      <c r="F54" s="79">
        <f>MAX(F8:F50)</f>
        <v>4.7840999999999996</v>
      </c>
      <c r="G54" s="78"/>
      <c r="H54" s="79">
        <f>MAX(H8:H50)</f>
        <v>6.0243000000000002</v>
      </c>
      <c r="I54" s="78"/>
      <c r="J54" s="79">
        <f>MAX(J8:J50)</f>
        <v>5.1092000000000004</v>
      </c>
      <c r="K54" s="78"/>
      <c r="L54" s="79">
        <f>MAX(L8:L50)</f>
        <v>4.9321999999999999</v>
      </c>
      <c r="M54" s="78"/>
      <c r="N54" s="79">
        <f>MAX(N8:N50)</f>
        <v>4.9412000000000003</v>
      </c>
      <c r="O54" s="78"/>
      <c r="P54" s="79">
        <f>MAX(P8:P50)</f>
        <v>5.5861000000000001</v>
      </c>
      <c r="Q54" s="78"/>
      <c r="R54" s="79">
        <f>MAX(R8:R50)</f>
        <v>5.9227999999999996</v>
      </c>
      <c r="S54" s="78"/>
      <c r="T54" s="79">
        <f>MAX(T8:T50)</f>
        <v>6.3509000000000002</v>
      </c>
      <c r="U54" s="78"/>
      <c r="V54" s="79">
        <f>MAX(V8:V50)</f>
        <v>7.0723000000000003</v>
      </c>
      <c r="W54" s="78"/>
      <c r="X54" s="79">
        <f>MAX(X8:X50)</f>
        <v>6.9804000000000004</v>
      </c>
      <c r="Y54" s="78"/>
      <c r="Z54" s="79">
        <f>MAX(Z8:Z50)</f>
        <v>8.1076999999999995</v>
      </c>
      <c r="AA54" s="80"/>
    </row>
    <row r="55" spans="1:27" x14ac:dyDescent="0.3">
      <c r="A55" s="112" t="s">
        <v>434</v>
      </c>
    </row>
    <row r="56" spans="1:27" x14ac:dyDescent="0.3">
      <c r="A56" s="14" t="s">
        <v>340</v>
      </c>
    </row>
  </sheetData>
  <sheetProtection algorithmName="SHA-512" hashValue="W9dkOvQUXp09eRFKYgG5Tb2SNITgZP7O9Q90xZiPX9NJXHP9IrManYNbxTVgJFvaacehq1bvQCpRUsjiorP+4g==" saltValue="6yCJ7q+Ij42g/VXfpXkKeg=="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350</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Data'!$B$7:$R$1700,3,0)</f>
        <v>44017</v>
      </c>
      <c r="C8" s="65">
        <f>VLOOKUP($A8,'Return Data'!$B$7:$R$1700,4,0)</f>
        <v>321.80599999999998</v>
      </c>
      <c r="D8" s="65">
        <f>VLOOKUP($A8,'Return Data'!$B$7:$R$1700,5,0)</f>
        <v>3.5505</v>
      </c>
      <c r="E8" s="66">
        <f>RANK(D8,D$8:D$45,0)</f>
        <v>4</v>
      </c>
      <c r="F8" s="65">
        <f>VLOOKUP($A8,'Return Data'!$B$7:$R$1700,6,0)</f>
        <v>3.2031000000000001</v>
      </c>
      <c r="G8" s="66">
        <f>RANK(F8,F$8:F$45,0)</f>
        <v>4</v>
      </c>
      <c r="H8" s="65">
        <f>VLOOKUP($A8,'Return Data'!$B$7:$R$1700,7,0)</f>
        <v>4.1416000000000004</v>
      </c>
      <c r="I8" s="66">
        <f>RANK(H8,H$8:H$45,0)</f>
        <v>2</v>
      </c>
      <c r="J8" s="65">
        <f>VLOOKUP($A8,'Return Data'!$B$7:$R$1700,8,0)</f>
        <v>4.1684000000000001</v>
      </c>
      <c r="K8" s="66">
        <f>RANK(J8,J$8:J$45,0)</f>
        <v>2</v>
      </c>
      <c r="L8" s="65">
        <f>VLOOKUP($A8,'Return Data'!$B$7:$R$1700,9,0)</f>
        <v>4.3848000000000003</v>
      </c>
      <c r="M8" s="66">
        <f>RANK(L8,L$8:L$45,0)</f>
        <v>2</v>
      </c>
      <c r="N8" s="65">
        <f>VLOOKUP($A8,'Return Data'!$B$7:$R$1700,10,0)</f>
        <v>4.7675999999999998</v>
      </c>
      <c r="O8" s="66">
        <f>RANK(N8,N$8:N$45,0)</f>
        <v>2</v>
      </c>
      <c r="P8" s="65">
        <f>VLOOKUP($A8,'Return Data'!$B$7:$R$1700,11,0)</f>
        <v>5.2412999999999998</v>
      </c>
      <c r="Q8" s="66">
        <f>RANK(P8,P$8:P$45,0)</f>
        <v>5</v>
      </c>
      <c r="R8" s="65">
        <f>VLOOKUP($A8,'Return Data'!$B$7:$R$1700,12,0)</f>
        <v>5.3098000000000001</v>
      </c>
      <c r="S8" s="66">
        <f>RANK(R8,R$8:R$45,0)</f>
        <v>6</v>
      </c>
      <c r="T8" s="65">
        <f>VLOOKUP($A8,'Return Data'!$B$7:$R$1700,13,0)</f>
        <v>5.6193999999999997</v>
      </c>
      <c r="U8" s="66">
        <f>RANK(T8,T$8:T$45,0)</f>
        <v>3</v>
      </c>
      <c r="V8" s="65">
        <f>VLOOKUP($A8,'Return Data'!$B$7:$R$1700,17,0)</f>
        <v>6.5450999999999997</v>
      </c>
      <c r="W8" s="66">
        <f>RANK(V8,V$8:V$45,0)</f>
        <v>4</v>
      </c>
      <c r="X8" s="65">
        <f>VLOOKUP($A8,'Return Data'!$B$7:$R$1700,14,0)</f>
        <v>6.6795</v>
      </c>
      <c r="Y8" s="66">
        <f>RANK(X8,X$8:X$45,0)</f>
        <v>4</v>
      </c>
      <c r="Z8" s="65">
        <f>VLOOKUP($A8,'Return Data'!$B$7:$R$1700,16,0)</f>
        <v>7.444</v>
      </c>
      <c r="AA8" s="67">
        <f>RANK(Z8,Z$8:Z$45,0)</f>
        <v>17</v>
      </c>
    </row>
    <row r="9" spans="1:27" x14ac:dyDescent="0.3">
      <c r="A9" s="63" t="s">
        <v>228</v>
      </c>
      <c r="B9" s="64">
        <f>VLOOKUP($A9,'Return Data'!$B$7:$R$1700,3,0)</f>
        <v>44017</v>
      </c>
      <c r="C9" s="65">
        <f>VLOOKUP($A9,'Return Data'!$B$7:$R$1700,4,0)</f>
        <v>2220.8334</v>
      </c>
      <c r="D9" s="65">
        <f>VLOOKUP($A9,'Return Data'!$B$7:$R$1700,5,0)</f>
        <v>3.1114999999999999</v>
      </c>
      <c r="E9" s="66">
        <f t="shared" ref="E9:E45" si="0">RANK(D9,D$8:D$45,0)</f>
        <v>13</v>
      </c>
      <c r="F9" s="65">
        <f>VLOOKUP($A9,'Return Data'!$B$7:$R$1700,6,0)</f>
        <v>2.7946</v>
      </c>
      <c r="G9" s="66">
        <f t="shared" ref="G9:G45" si="1">RANK(F9,F$8:F$45,0)</f>
        <v>17</v>
      </c>
      <c r="H9" s="65">
        <f>VLOOKUP($A9,'Return Data'!$B$7:$R$1700,7,0)</f>
        <v>3.5394999999999999</v>
      </c>
      <c r="I9" s="66">
        <f t="shared" ref="I9:I45" si="2">RANK(H9,H$8:H$45,0)</f>
        <v>14</v>
      </c>
      <c r="J9" s="65">
        <f>VLOOKUP($A9,'Return Data'!$B$7:$R$1700,8,0)</f>
        <v>3.6573000000000002</v>
      </c>
      <c r="K9" s="66">
        <f t="shared" ref="K9:K45" si="3">RANK(J9,J$8:J$45,0)</f>
        <v>13</v>
      </c>
      <c r="L9" s="65">
        <f>VLOOKUP($A9,'Return Data'!$B$7:$R$1700,9,0)</f>
        <v>3.8809</v>
      </c>
      <c r="M9" s="66">
        <f t="shared" ref="M9:M45" si="4">RANK(L9,L$8:L$45,0)</f>
        <v>15</v>
      </c>
      <c r="N9" s="65">
        <f>VLOOKUP($A9,'Return Data'!$B$7:$R$1700,10,0)</f>
        <v>4.5388000000000002</v>
      </c>
      <c r="O9" s="66">
        <f t="shared" ref="O9:O45" si="5">RANK(N9,N$8:N$45,0)</f>
        <v>10</v>
      </c>
      <c r="P9" s="65">
        <f>VLOOKUP($A9,'Return Data'!$B$7:$R$1700,11,0)</f>
        <v>5.2079000000000004</v>
      </c>
      <c r="Q9" s="66">
        <f t="shared" ref="Q9:Q45" si="6">RANK(P9,P$8:P$45,0)</f>
        <v>9</v>
      </c>
      <c r="R9" s="65">
        <f>VLOOKUP($A9,'Return Data'!$B$7:$R$1700,12,0)</f>
        <v>5.3098999999999998</v>
      </c>
      <c r="S9" s="66">
        <f t="shared" ref="S9:S45" si="7">RANK(R9,R$8:R$45,0)</f>
        <v>5</v>
      </c>
      <c r="T9" s="65">
        <f>VLOOKUP($A9,'Return Data'!$B$7:$R$1700,13,0)</f>
        <v>5.5629</v>
      </c>
      <c r="U9" s="66">
        <f t="shared" ref="U9:W45" si="8">RANK(T9,T$8:T$45,0)</f>
        <v>6</v>
      </c>
      <c r="V9" s="65">
        <f>VLOOKUP($A9,'Return Data'!$B$7:$R$1700,17,0)</f>
        <v>6.5225</v>
      </c>
      <c r="W9" s="66">
        <f t="shared" si="8"/>
        <v>7</v>
      </c>
      <c r="X9" s="65">
        <f>VLOOKUP($A9,'Return Data'!$B$7:$R$1700,14,0)</f>
        <v>6.6773999999999996</v>
      </c>
      <c r="Y9" s="66">
        <f t="shared" ref="Y9:Y44" si="9">RANK(X9,X$8:X$45,0)</f>
        <v>5</v>
      </c>
      <c r="Z9" s="65">
        <f>VLOOKUP($A9,'Return Data'!$B$7:$R$1700,16,0)</f>
        <v>7.7081</v>
      </c>
      <c r="AA9" s="67">
        <f t="shared" ref="AA9:AA45" si="10">RANK(Z9,Z$8:Z$45,0)</f>
        <v>7</v>
      </c>
    </row>
    <row r="10" spans="1:27" x14ac:dyDescent="0.3">
      <c r="A10" s="63" t="s">
        <v>229</v>
      </c>
      <c r="B10" s="64">
        <f>VLOOKUP($A10,'Return Data'!$B$7:$R$1700,3,0)</f>
        <v>44017</v>
      </c>
      <c r="C10" s="65">
        <f>VLOOKUP($A10,'Return Data'!$B$7:$R$1700,4,0)</f>
        <v>2297.0979000000002</v>
      </c>
      <c r="D10" s="65">
        <f>VLOOKUP($A10,'Return Data'!$B$7:$R$1700,5,0)</f>
        <v>2.8953000000000002</v>
      </c>
      <c r="E10" s="66">
        <f t="shared" si="0"/>
        <v>33</v>
      </c>
      <c r="F10" s="65">
        <f>VLOOKUP($A10,'Return Data'!$B$7:$R$1700,6,0)</f>
        <v>2.2921999999999998</v>
      </c>
      <c r="G10" s="66">
        <f t="shared" si="1"/>
        <v>36</v>
      </c>
      <c r="H10" s="65">
        <f>VLOOKUP($A10,'Return Data'!$B$7:$R$1700,7,0)</f>
        <v>3.2685</v>
      </c>
      <c r="I10" s="66">
        <f t="shared" si="2"/>
        <v>24</v>
      </c>
      <c r="J10" s="65">
        <f>VLOOKUP($A10,'Return Data'!$B$7:$R$1700,8,0)</f>
        <v>3.4156</v>
      </c>
      <c r="K10" s="66">
        <f t="shared" si="3"/>
        <v>24</v>
      </c>
      <c r="L10" s="65">
        <f>VLOOKUP($A10,'Return Data'!$B$7:$R$1700,9,0)</f>
        <v>3.3454000000000002</v>
      </c>
      <c r="M10" s="66">
        <f t="shared" si="4"/>
        <v>27</v>
      </c>
      <c r="N10" s="65">
        <f>VLOOKUP($A10,'Return Data'!$B$7:$R$1700,10,0)</f>
        <v>3.8092000000000001</v>
      </c>
      <c r="O10" s="66">
        <f t="shared" si="5"/>
        <v>27</v>
      </c>
      <c r="P10" s="65">
        <f>VLOOKUP($A10,'Return Data'!$B$7:$R$1700,11,0)</f>
        <v>4.9714999999999998</v>
      </c>
      <c r="Q10" s="66">
        <f t="shared" si="6"/>
        <v>20</v>
      </c>
      <c r="R10" s="65">
        <f>VLOOKUP($A10,'Return Data'!$B$7:$R$1700,12,0)</f>
        <v>5.1553000000000004</v>
      </c>
      <c r="S10" s="66">
        <f t="shared" si="7"/>
        <v>17</v>
      </c>
      <c r="T10" s="65">
        <f>VLOOKUP($A10,'Return Data'!$B$7:$R$1700,13,0)</f>
        <v>5.4356</v>
      </c>
      <c r="U10" s="66">
        <f t="shared" si="8"/>
        <v>16</v>
      </c>
      <c r="V10" s="65">
        <f>VLOOKUP($A10,'Return Data'!$B$7:$R$1700,17,0)</f>
        <v>6.4527000000000001</v>
      </c>
      <c r="W10" s="66">
        <f t="shared" si="8"/>
        <v>13</v>
      </c>
      <c r="X10" s="65">
        <f>VLOOKUP($A10,'Return Data'!$B$7:$R$1700,14,0)</f>
        <v>6.6242000000000001</v>
      </c>
      <c r="Y10" s="66">
        <f t="shared" si="9"/>
        <v>11</v>
      </c>
      <c r="Z10" s="65">
        <f>VLOOKUP($A10,'Return Data'!$B$7:$R$1700,16,0)</f>
        <v>7.5547000000000004</v>
      </c>
      <c r="AA10" s="67">
        <f t="shared" si="10"/>
        <v>14</v>
      </c>
    </row>
    <row r="11" spans="1:27" x14ac:dyDescent="0.3">
      <c r="A11" s="63" t="s">
        <v>230</v>
      </c>
      <c r="B11" s="64">
        <f>VLOOKUP($A11,'Return Data'!$B$7:$R$1700,3,0)</f>
        <v>44017</v>
      </c>
      <c r="C11" s="65">
        <f>VLOOKUP($A11,'Return Data'!$B$7:$R$1700,4,0)</f>
        <v>3068.5731999999998</v>
      </c>
      <c r="D11" s="65">
        <f>VLOOKUP($A11,'Return Data'!$B$7:$R$1700,5,0)</f>
        <v>2.9617</v>
      </c>
      <c r="E11" s="66">
        <f t="shared" si="0"/>
        <v>29</v>
      </c>
      <c r="F11" s="65">
        <f>VLOOKUP($A11,'Return Data'!$B$7:$R$1700,6,0)</f>
        <v>2.7610000000000001</v>
      </c>
      <c r="G11" s="66">
        <f t="shared" si="1"/>
        <v>19</v>
      </c>
      <c r="H11" s="65">
        <f>VLOOKUP($A11,'Return Data'!$B$7:$R$1700,7,0)</f>
        <v>2.9163999999999999</v>
      </c>
      <c r="I11" s="66">
        <f t="shared" si="2"/>
        <v>35</v>
      </c>
      <c r="J11" s="65">
        <f>VLOOKUP($A11,'Return Data'!$B$7:$R$1700,8,0)</f>
        <v>3.0114999999999998</v>
      </c>
      <c r="K11" s="66">
        <f t="shared" si="3"/>
        <v>36</v>
      </c>
      <c r="L11" s="65">
        <f>VLOOKUP($A11,'Return Data'!$B$7:$R$1700,9,0)</f>
        <v>3.3357999999999999</v>
      </c>
      <c r="M11" s="66">
        <f t="shared" si="4"/>
        <v>28</v>
      </c>
      <c r="N11" s="65">
        <f>VLOOKUP($A11,'Return Data'!$B$7:$R$1700,10,0)</f>
        <v>3.9992000000000001</v>
      </c>
      <c r="O11" s="66">
        <f t="shared" si="5"/>
        <v>26</v>
      </c>
      <c r="P11" s="65">
        <f>VLOOKUP($A11,'Return Data'!$B$7:$R$1700,11,0)</f>
        <v>4.9461000000000004</v>
      </c>
      <c r="Q11" s="66">
        <f t="shared" si="6"/>
        <v>23</v>
      </c>
      <c r="R11" s="65">
        <f>VLOOKUP($A11,'Return Data'!$B$7:$R$1700,12,0)</f>
        <v>5.1566999999999998</v>
      </c>
      <c r="S11" s="66">
        <f t="shared" si="7"/>
        <v>16</v>
      </c>
      <c r="T11" s="65">
        <f>VLOOKUP($A11,'Return Data'!$B$7:$R$1700,13,0)</f>
        <v>5.4622999999999999</v>
      </c>
      <c r="U11" s="66">
        <f t="shared" si="8"/>
        <v>12</v>
      </c>
      <c r="V11" s="65">
        <f>VLOOKUP($A11,'Return Data'!$B$7:$R$1700,17,0)</f>
        <v>6.4622000000000002</v>
      </c>
      <c r="W11" s="66">
        <f t="shared" si="8"/>
        <v>11</v>
      </c>
      <c r="X11" s="65">
        <f>VLOOKUP($A11,'Return Data'!$B$7:$R$1700,14,0)</f>
        <v>6.5921000000000003</v>
      </c>
      <c r="Y11" s="66">
        <f t="shared" si="9"/>
        <v>15</v>
      </c>
      <c r="Z11" s="65">
        <f>VLOOKUP($A11,'Return Data'!$B$7:$R$1700,16,0)</f>
        <v>7.3304</v>
      </c>
      <c r="AA11" s="67">
        <f t="shared" si="10"/>
        <v>19</v>
      </c>
    </row>
    <row r="12" spans="1:27" x14ac:dyDescent="0.3">
      <c r="A12" s="63" t="s">
        <v>231</v>
      </c>
      <c r="B12" s="64">
        <f>VLOOKUP($A12,'Return Data'!$B$7:$R$1700,3,0)</f>
        <v>44017</v>
      </c>
      <c r="C12" s="65">
        <f>VLOOKUP($A12,'Return Data'!$B$7:$R$1700,4,0)</f>
        <v>2296.3411000000001</v>
      </c>
      <c r="D12" s="65">
        <f>VLOOKUP($A12,'Return Data'!$B$7:$R$1700,5,0)</f>
        <v>3.0028000000000001</v>
      </c>
      <c r="E12" s="66">
        <f t="shared" si="0"/>
        <v>27</v>
      </c>
      <c r="F12" s="65">
        <f>VLOOKUP($A12,'Return Data'!$B$7:$R$1700,6,0)</f>
        <v>2.5013000000000001</v>
      </c>
      <c r="G12" s="66">
        <f t="shared" si="1"/>
        <v>30</v>
      </c>
      <c r="H12" s="65">
        <f>VLOOKUP($A12,'Return Data'!$B$7:$R$1700,7,0)</f>
        <v>3.4104999999999999</v>
      </c>
      <c r="I12" s="66">
        <f t="shared" si="2"/>
        <v>22</v>
      </c>
      <c r="J12" s="65">
        <f>VLOOKUP($A12,'Return Data'!$B$7:$R$1700,8,0)</f>
        <v>3.5783</v>
      </c>
      <c r="K12" s="66">
        <f t="shared" si="3"/>
        <v>19</v>
      </c>
      <c r="L12" s="65">
        <f>VLOOKUP($A12,'Return Data'!$B$7:$R$1700,9,0)</f>
        <v>3.798</v>
      </c>
      <c r="M12" s="66">
        <f t="shared" si="4"/>
        <v>18</v>
      </c>
      <c r="N12" s="65">
        <f>VLOOKUP($A12,'Return Data'!$B$7:$R$1700,10,0)</f>
        <v>4.5233999999999996</v>
      </c>
      <c r="O12" s="66">
        <f t="shared" si="5"/>
        <v>11</v>
      </c>
      <c r="P12" s="65">
        <f>VLOOKUP($A12,'Return Data'!$B$7:$R$1700,11,0)</f>
        <v>4.9711999999999996</v>
      </c>
      <c r="Q12" s="66">
        <f t="shared" si="6"/>
        <v>21</v>
      </c>
      <c r="R12" s="65">
        <f>VLOOKUP($A12,'Return Data'!$B$7:$R$1700,12,0)</f>
        <v>5.0659000000000001</v>
      </c>
      <c r="S12" s="66">
        <f t="shared" si="7"/>
        <v>23</v>
      </c>
      <c r="T12" s="65">
        <f>VLOOKUP($A12,'Return Data'!$B$7:$R$1700,13,0)</f>
        <v>5.3102999999999998</v>
      </c>
      <c r="U12" s="66">
        <f t="shared" si="8"/>
        <v>24</v>
      </c>
      <c r="V12" s="65">
        <f>VLOOKUP($A12,'Return Data'!$B$7:$R$1700,17,0)</f>
        <v>6.335</v>
      </c>
      <c r="W12" s="66">
        <f t="shared" si="8"/>
        <v>25</v>
      </c>
      <c r="X12" s="65">
        <f>VLOOKUP($A12,'Return Data'!$B$7:$R$1700,14,0)</f>
        <v>6.5548000000000002</v>
      </c>
      <c r="Y12" s="66">
        <f t="shared" si="9"/>
        <v>20</v>
      </c>
      <c r="Z12" s="65">
        <f>VLOOKUP($A12,'Return Data'!$B$7:$R$1700,16,0)</f>
        <v>7.1867999999999999</v>
      </c>
      <c r="AA12" s="67">
        <f t="shared" si="10"/>
        <v>26</v>
      </c>
    </row>
    <row r="13" spans="1:27" x14ac:dyDescent="0.3">
      <c r="A13" s="63" t="s">
        <v>232</v>
      </c>
      <c r="B13" s="64">
        <f>VLOOKUP($A13,'Return Data'!$B$7:$R$1700,3,0)</f>
        <v>44017</v>
      </c>
      <c r="C13" s="65">
        <f>VLOOKUP($A13,'Return Data'!$B$7:$R$1700,4,0)</f>
        <v>2404.3516</v>
      </c>
      <c r="D13" s="65">
        <f>VLOOKUP($A13,'Return Data'!$B$7:$R$1700,5,0)</f>
        <v>2.9969000000000001</v>
      </c>
      <c r="E13" s="66">
        <f t="shared" si="0"/>
        <v>28</v>
      </c>
      <c r="F13" s="65">
        <f>VLOOKUP($A13,'Return Data'!$B$7:$R$1700,6,0)</f>
        <v>2.7477999999999998</v>
      </c>
      <c r="G13" s="66">
        <f t="shared" si="1"/>
        <v>21</v>
      </c>
      <c r="H13" s="65">
        <f>VLOOKUP($A13,'Return Data'!$B$7:$R$1700,7,0)</f>
        <v>3.1562999999999999</v>
      </c>
      <c r="I13" s="66">
        <f t="shared" si="2"/>
        <v>29</v>
      </c>
      <c r="J13" s="65">
        <f>VLOOKUP($A13,'Return Data'!$B$7:$R$1700,8,0)</f>
        <v>3.1057999999999999</v>
      </c>
      <c r="K13" s="66">
        <f t="shared" si="3"/>
        <v>34</v>
      </c>
      <c r="L13" s="65">
        <f>VLOOKUP($A13,'Return Data'!$B$7:$R$1700,9,0)</f>
        <v>3.2002999999999999</v>
      </c>
      <c r="M13" s="66">
        <f t="shared" si="4"/>
        <v>34</v>
      </c>
      <c r="N13" s="65">
        <f>VLOOKUP($A13,'Return Data'!$B$7:$R$1700,10,0)</f>
        <v>3.3765999999999998</v>
      </c>
      <c r="O13" s="66">
        <f t="shared" si="5"/>
        <v>34</v>
      </c>
      <c r="P13" s="65">
        <f>VLOOKUP($A13,'Return Data'!$B$7:$R$1700,11,0)</f>
        <v>4.1486999999999998</v>
      </c>
      <c r="Q13" s="66">
        <f t="shared" si="6"/>
        <v>33</v>
      </c>
      <c r="R13" s="65">
        <f>VLOOKUP($A13,'Return Data'!$B$7:$R$1700,12,0)</f>
        <v>4.5063000000000004</v>
      </c>
      <c r="S13" s="66">
        <f t="shared" si="7"/>
        <v>31</v>
      </c>
      <c r="T13" s="65">
        <f>VLOOKUP($A13,'Return Data'!$B$7:$R$1700,13,0)</f>
        <v>4.8470000000000004</v>
      </c>
      <c r="U13" s="66">
        <f t="shared" si="8"/>
        <v>31</v>
      </c>
      <c r="V13" s="65">
        <f>VLOOKUP($A13,'Return Data'!$B$7:$R$1700,17,0)</f>
        <v>6.0682999999999998</v>
      </c>
      <c r="W13" s="66">
        <f t="shared" si="8"/>
        <v>28</v>
      </c>
      <c r="X13" s="65">
        <f>VLOOKUP($A13,'Return Data'!$B$7:$R$1700,14,0)</f>
        <v>6.3348000000000004</v>
      </c>
      <c r="Y13" s="66">
        <f t="shared" si="9"/>
        <v>29</v>
      </c>
      <c r="Z13" s="65">
        <f>VLOOKUP($A13,'Return Data'!$B$7:$R$1700,16,0)</f>
        <v>7.5580999999999996</v>
      </c>
      <c r="AA13" s="67">
        <f t="shared" si="10"/>
        <v>13</v>
      </c>
    </row>
    <row r="14" spans="1:27" x14ac:dyDescent="0.3">
      <c r="A14" s="63" t="s">
        <v>233</v>
      </c>
      <c r="B14" s="64">
        <f>VLOOKUP($A14,'Return Data'!$B$7:$R$1700,3,0)</f>
        <v>44017</v>
      </c>
      <c r="C14" s="65">
        <f>VLOOKUP($A14,'Return Data'!$B$7:$R$1700,4,0)</f>
        <v>2853.7961</v>
      </c>
      <c r="D14" s="65">
        <f>VLOOKUP($A14,'Return Data'!$B$7:$R$1700,5,0)</f>
        <v>3.0878000000000001</v>
      </c>
      <c r="E14" s="66">
        <f t="shared" si="0"/>
        <v>18</v>
      </c>
      <c r="F14" s="65">
        <f>VLOOKUP($A14,'Return Data'!$B$7:$R$1700,6,0)</f>
        <v>2.6652</v>
      </c>
      <c r="G14" s="66">
        <f t="shared" si="1"/>
        <v>29</v>
      </c>
      <c r="H14" s="65">
        <f>VLOOKUP($A14,'Return Data'!$B$7:$R$1700,7,0)</f>
        <v>3.4310999999999998</v>
      </c>
      <c r="I14" s="66">
        <f t="shared" si="2"/>
        <v>20</v>
      </c>
      <c r="J14" s="65">
        <f>VLOOKUP($A14,'Return Data'!$B$7:$R$1700,8,0)</f>
        <v>3.6316000000000002</v>
      </c>
      <c r="K14" s="66">
        <f t="shared" si="3"/>
        <v>15</v>
      </c>
      <c r="L14" s="65">
        <f>VLOOKUP($A14,'Return Data'!$B$7:$R$1700,9,0)</f>
        <v>3.6718999999999999</v>
      </c>
      <c r="M14" s="66">
        <f t="shared" si="4"/>
        <v>23</v>
      </c>
      <c r="N14" s="65">
        <f>VLOOKUP($A14,'Return Data'!$B$7:$R$1700,10,0)</f>
        <v>4.1551</v>
      </c>
      <c r="O14" s="66">
        <f t="shared" si="5"/>
        <v>24</v>
      </c>
      <c r="P14" s="65">
        <f>VLOOKUP($A14,'Return Data'!$B$7:$R$1700,11,0)</f>
        <v>5.0590999999999999</v>
      </c>
      <c r="Q14" s="66">
        <f t="shared" si="6"/>
        <v>14</v>
      </c>
      <c r="R14" s="65">
        <f>VLOOKUP($A14,'Return Data'!$B$7:$R$1700,12,0)</f>
        <v>5.1352000000000002</v>
      </c>
      <c r="S14" s="66">
        <f t="shared" si="7"/>
        <v>19</v>
      </c>
      <c r="T14" s="65">
        <f>VLOOKUP($A14,'Return Data'!$B$7:$R$1700,13,0)</f>
        <v>5.4020999999999999</v>
      </c>
      <c r="U14" s="66">
        <f t="shared" si="8"/>
        <v>19</v>
      </c>
      <c r="V14" s="65">
        <f>VLOOKUP($A14,'Return Data'!$B$7:$R$1700,17,0)</f>
        <v>6.4036999999999997</v>
      </c>
      <c r="W14" s="66">
        <f t="shared" si="8"/>
        <v>19</v>
      </c>
      <c r="X14" s="65">
        <f>VLOOKUP($A14,'Return Data'!$B$7:$R$1700,14,0)</f>
        <v>6.5705999999999998</v>
      </c>
      <c r="Y14" s="66">
        <f t="shared" si="9"/>
        <v>19</v>
      </c>
      <c r="Z14" s="65">
        <f>VLOOKUP($A14,'Return Data'!$B$7:$R$1700,16,0)</f>
        <v>7.4322999999999997</v>
      </c>
      <c r="AA14" s="67">
        <f t="shared" si="10"/>
        <v>18</v>
      </c>
    </row>
    <row r="15" spans="1:27" x14ac:dyDescent="0.3">
      <c r="A15" s="63" t="s">
        <v>234</v>
      </c>
      <c r="B15" s="64">
        <f>VLOOKUP($A15,'Return Data'!$B$7:$R$1700,3,0)</f>
        <v>44017</v>
      </c>
      <c r="C15" s="65">
        <f>VLOOKUP($A15,'Return Data'!$B$7:$R$1700,4,0)</f>
        <v>2565.1905999999999</v>
      </c>
      <c r="D15" s="65">
        <f>VLOOKUP($A15,'Return Data'!$B$7:$R$1700,5,0)</f>
        <v>2.8489</v>
      </c>
      <c r="E15" s="66">
        <f t="shared" si="0"/>
        <v>35</v>
      </c>
      <c r="F15" s="65">
        <f>VLOOKUP($A15,'Return Data'!$B$7:$R$1700,6,0)</f>
        <v>2.4203999999999999</v>
      </c>
      <c r="G15" s="66">
        <f t="shared" si="1"/>
        <v>34</v>
      </c>
      <c r="H15" s="65">
        <f>VLOOKUP($A15,'Return Data'!$B$7:$R$1700,7,0)</f>
        <v>3.0928</v>
      </c>
      <c r="I15" s="66">
        <f t="shared" si="2"/>
        <v>31</v>
      </c>
      <c r="J15" s="65">
        <f>VLOOKUP($A15,'Return Data'!$B$7:$R$1700,8,0)</f>
        <v>3.1753999999999998</v>
      </c>
      <c r="K15" s="66">
        <f t="shared" si="3"/>
        <v>29</v>
      </c>
      <c r="L15" s="65">
        <f>VLOOKUP($A15,'Return Data'!$B$7:$R$1700,9,0)</f>
        <v>3.4129999999999998</v>
      </c>
      <c r="M15" s="66">
        <f t="shared" si="4"/>
        <v>26</v>
      </c>
      <c r="N15" s="65">
        <f>VLOOKUP($A15,'Return Data'!$B$7:$R$1700,10,0)</f>
        <v>4.4227999999999996</v>
      </c>
      <c r="O15" s="66">
        <f t="shared" si="5"/>
        <v>15</v>
      </c>
      <c r="P15" s="65">
        <f>VLOOKUP($A15,'Return Data'!$B$7:$R$1700,11,0)</f>
        <v>5.0434999999999999</v>
      </c>
      <c r="Q15" s="66">
        <f t="shared" si="6"/>
        <v>15</v>
      </c>
      <c r="R15" s="65">
        <f>VLOOKUP($A15,'Return Data'!$B$7:$R$1700,12,0)</f>
        <v>5.1760000000000002</v>
      </c>
      <c r="S15" s="66">
        <f t="shared" si="7"/>
        <v>13</v>
      </c>
      <c r="T15" s="65">
        <f>VLOOKUP($A15,'Return Data'!$B$7:$R$1700,13,0)</f>
        <v>5.4622000000000002</v>
      </c>
      <c r="U15" s="66">
        <f t="shared" si="8"/>
        <v>13</v>
      </c>
      <c r="V15" s="65">
        <f>VLOOKUP($A15,'Return Data'!$B$7:$R$1700,17,0)</f>
        <v>6.4583000000000004</v>
      </c>
      <c r="W15" s="66">
        <f t="shared" si="8"/>
        <v>12</v>
      </c>
      <c r="X15" s="65">
        <f>VLOOKUP($A15,'Return Data'!$B$7:$R$1700,14,0)</f>
        <v>6.6180000000000003</v>
      </c>
      <c r="Y15" s="66">
        <f t="shared" si="9"/>
        <v>12</v>
      </c>
      <c r="Z15" s="65">
        <f>VLOOKUP($A15,'Return Data'!$B$7:$R$1700,16,0)</f>
        <v>7.5711000000000004</v>
      </c>
      <c r="AA15" s="67">
        <f t="shared" si="10"/>
        <v>12</v>
      </c>
    </row>
    <row r="16" spans="1:27" x14ac:dyDescent="0.3">
      <c r="A16" s="63" t="s">
        <v>235</v>
      </c>
      <c r="B16" s="64">
        <f>VLOOKUP($A16,'Return Data'!$B$7:$R$1700,3,0)</f>
        <v>44017</v>
      </c>
      <c r="C16" s="65">
        <f>VLOOKUP($A16,'Return Data'!$B$7:$R$1700,4,0)</f>
        <v>2185.0711999999999</v>
      </c>
      <c r="D16" s="65">
        <f>VLOOKUP($A16,'Return Data'!$B$7:$R$1700,5,0)</f>
        <v>2.9220000000000002</v>
      </c>
      <c r="E16" s="66">
        <f t="shared" si="0"/>
        <v>30</v>
      </c>
      <c r="F16" s="65">
        <f>VLOOKUP($A16,'Return Data'!$B$7:$R$1700,6,0)</f>
        <v>2.8822000000000001</v>
      </c>
      <c r="G16" s="66">
        <f t="shared" si="1"/>
        <v>12</v>
      </c>
      <c r="H16" s="65">
        <f>VLOOKUP($A16,'Return Data'!$B$7:$R$1700,7,0)</f>
        <v>3.1764999999999999</v>
      </c>
      <c r="I16" s="66">
        <f t="shared" si="2"/>
        <v>27</v>
      </c>
      <c r="J16" s="65">
        <f>VLOOKUP($A16,'Return Data'!$B$7:$R$1700,8,0)</f>
        <v>3.1566000000000001</v>
      </c>
      <c r="K16" s="66">
        <f t="shared" si="3"/>
        <v>30</v>
      </c>
      <c r="L16" s="65">
        <f>VLOOKUP($A16,'Return Data'!$B$7:$R$1700,9,0)</f>
        <v>3.2355</v>
      </c>
      <c r="M16" s="66">
        <f t="shared" si="4"/>
        <v>33</v>
      </c>
      <c r="N16" s="65">
        <f>VLOOKUP($A16,'Return Data'!$B$7:$R$1700,10,0)</f>
        <v>3.4087000000000001</v>
      </c>
      <c r="O16" s="66">
        <f t="shared" si="5"/>
        <v>32</v>
      </c>
      <c r="P16" s="65">
        <f>VLOOKUP($A16,'Return Data'!$B$7:$R$1700,11,0)</f>
        <v>4.2736000000000001</v>
      </c>
      <c r="Q16" s="66">
        <f t="shared" si="6"/>
        <v>30</v>
      </c>
      <c r="R16" s="65">
        <f>VLOOKUP($A16,'Return Data'!$B$7:$R$1700,12,0)</f>
        <v>4.4595000000000002</v>
      </c>
      <c r="S16" s="66">
        <f t="shared" si="7"/>
        <v>32</v>
      </c>
      <c r="T16" s="65">
        <f>VLOOKUP($A16,'Return Data'!$B$7:$R$1700,13,0)</f>
        <v>4.7625999999999999</v>
      </c>
      <c r="U16" s="66">
        <f t="shared" si="8"/>
        <v>33</v>
      </c>
      <c r="V16" s="65">
        <f>VLOOKUP($A16,'Return Data'!$B$7:$R$1700,17,0)</f>
        <v>6.0641999999999996</v>
      </c>
      <c r="W16" s="66">
        <f t="shared" si="8"/>
        <v>29</v>
      </c>
      <c r="X16" s="65">
        <f>VLOOKUP($A16,'Return Data'!$B$7:$R$1700,14,0)</f>
        <v>6.3625999999999996</v>
      </c>
      <c r="Y16" s="66">
        <f t="shared" si="9"/>
        <v>28</v>
      </c>
      <c r="Z16" s="65">
        <f>VLOOKUP($A16,'Return Data'!$B$7:$R$1700,16,0)</f>
        <v>7.8205</v>
      </c>
      <c r="AA16" s="67">
        <f t="shared" si="10"/>
        <v>5</v>
      </c>
    </row>
    <row r="17" spans="1:27" x14ac:dyDescent="0.3">
      <c r="A17" s="63" t="s">
        <v>236</v>
      </c>
      <c r="B17" s="64">
        <f>VLOOKUP($A17,'Return Data'!$B$7:$R$1700,3,0)</f>
        <v>44017</v>
      </c>
      <c r="C17" s="65">
        <f>VLOOKUP($A17,'Return Data'!$B$7:$R$1700,4,0)</f>
        <v>3928.8528000000001</v>
      </c>
      <c r="D17" s="65">
        <f>VLOOKUP($A17,'Return Data'!$B$7:$R$1700,5,0)</f>
        <v>3.1162000000000001</v>
      </c>
      <c r="E17" s="66">
        <f t="shared" si="0"/>
        <v>12</v>
      </c>
      <c r="F17" s="65">
        <f>VLOOKUP($A17,'Return Data'!$B$7:$R$1700,6,0)</f>
        <v>2.7425000000000002</v>
      </c>
      <c r="G17" s="66">
        <f t="shared" si="1"/>
        <v>22</v>
      </c>
      <c r="H17" s="65">
        <f>VLOOKUP($A17,'Return Data'!$B$7:$R$1700,7,0)</f>
        <v>3.4342999999999999</v>
      </c>
      <c r="I17" s="66">
        <f t="shared" si="2"/>
        <v>19</v>
      </c>
      <c r="J17" s="65">
        <f>VLOOKUP($A17,'Return Data'!$B$7:$R$1700,8,0)</f>
        <v>3.5821000000000001</v>
      </c>
      <c r="K17" s="66">
        <f t="shared" si="3"/>
        <v>18</v>
      </c>
      <c r="L17" s="65">
        <f>VLOOKUP($A17,'Return Data'!$B$7:$R$1700,9,0)</f>
        <v>3.7477999999999998</v>
      </c>
      <c r="M17" s="66">
        <f t="shared" si="4"/>
        <v>20</v>
      </c>
      <c r="N17" s="65">
        <f>VLOOKUP($A17,'Return Data'!$B$7:$R$1700,10,0)</f>
        <v>4.3318000000000003</v>
      </c>
      <c r="O17" s="66">
        <f t="shared" si="5"/>
        <v>21</v>
      </c>
      <c r="P17" s="65">
        <f>VLOOKUP($A17,'Return Data'!$B$7:$R$1700,11,0)</f>
        <v>4.9813999999999998</v>
      </c>
      <c r="Q17" s="66">
        <f t="shared" si="6"/>
        <v>18</v>
      </c>
      <c r="R17" s="65">
        <f>VLOOKUP($A17,'Return Data'!$B$7:$R$1700,12,0)</f>
        <v>5.0949</v>
      </c>
      <c r="S17" s="66">
        <f t="shared" si="7"/>
        <v>22</v>
      </c>
      <c r="T17" s="65">
        <f>VLOOKUP($A17,'Return Data'!$B$7:$R$1700,13,0)</f>
        <v>5.3686999999999996</v>
      </c>
      <c r="U17" s="66">
        <f t="shared" si="8"/>
        <v>21</v>
      </c>
      <c r="V17" s="65">
        <f>VLOOKUP($A17,'Return Data'!$B$7:$R$1700,17,0)</f>
        <v>6.3489000000000004</v>
      </c>
      <c r="W17" s="66">
        <f t="shared" si="8"/>
        <v>22</v>
      </c>
      <c r="X17" s="65">
        <f>VLOOKUP($A17,'Return Data'!$B$7:$R$1700,14,0)</f>
        <v>6.4816000000000003</v>
      </c>
      <c r="Y17" s="66">
        <f t="shared" si="9"/>
        <v>26</v>
      </c>
      <c r="Z17" s="65">
        <f>VLOOKUP($A17,'Return Data'!$B$7:$R$1700,16,0)</f>
        <v>7.1820000000000004</v>
      </c>
      <c r="AA17" s="67">
        <f t="shared" si="10"/>
        <v>27</v>
      </c>
    </row>
    <row r="18" spans="1:27" x14ac:dyDescent="0.3">
      <c r="A18" s="63" t="s">
        <v>237</v>
      </c>
      <c r="B18" s="64">
        <f>VLOOKUP($A18,'Return Data'!$B$7:$R$1700,3,0)</f>
        <v>44017</v>
      </c>
      <c r="C18" s="65">
        <f>VLOOKUP($A18,'Return Data'!$B$7:$R$1700,4,0)</f>
        <v>1992.6913</v>
      </c>
      <c r="D18" s="65">
        <f>VLOOKUP($A18,'Return Data'!$B$7:$R$1700,5,0)</f>
        <v>3.0703999999999998</v>
      </c>
      <c r="E18" s="66">
        <f t="shared" si="0"/>
        <v>22</v>
      </c>
      <c r="F18" s="65">
        <f>VLOOKUP($A18,'Return Data'!$B$7:$R$1700,6,0)</f>
        <v>2.6888999999999998</v>
      </c>
      <c r="G18" s="66">
        <f t="shared" si="1"/>
        <v>28</v>
      </c>
      <c r="H18" s="65">
        <f>VLOOKUP($A18,'Return Data'!$B$7:$R$1700,7,0)</f>
        <v>3.5596000000000001</v>
      </c>
      <c r="I18" s="66">
        <f t="shared" si="2"/>
        <v>12</v>
      </c>
      <c r="J18" s="65">
        <f>VLOOKUP($A18,'Return Data'!$B$7:$R$1700,8,0)</f>
        <v>3.5428999999999999</v>
      </c>
      <c r="K18" s="66">
        <f t="shared" si="3"/>
        <v>21</v>
      </c>
      <c r="L18" s="65">
        <f>VLOOKUP($A18,'Return Data'!$B$7:$R$1700,9,0)</f>
        <v>3.8835000000000002</v>
      </c>
      <c r="M18" s="66">
        <f t="shared" si="4"/>
        <v>14</v>
      </c>
      <c r="N18" s="65">
        <f>VLOOKUP($A18,'Return Data'!$B$7:$R$1700,10,0)</f>
        <v>4.4024999999999999</v>
      </c>
      <c r="O18" s="66">
        <f t="shared" si="5"/>
        <v>16</v>
      </c>
      <c r="P18" s="65">
        <f>VLOOKUP($A18,'Return Data'!$B$7:$R$1700,11,0)</f>
        <v>4.7624000000000004</v>
      </c>
      <c r="Q18" s="66">
        <f t="shared" si="6"/>
        <v>26</v>
      </c>
      <c r="R18" s="65">
        <f>VLOOKUP($A18,'Return Data'!$B$7:$R$1700,12,0)</f>
        <v>5.0221</v>
      </c>
      <c r="S18" s="66">
        <f t="shared" si="7"/>
        <v>25</v>
      </c>
      <c r="T18" s="65">
        <f>VLOOKUP($A18,'Return Data'!$B$7:$R$1700,13,0)</f>
        <v>5.3513999999999999</v>
      </c>
      <c r="U18" s="66">
        <f t="shared" si="8"/>
        <v>22</v>
      </c>
      <c r="V18" s="65">
        <f>VLOOKUP($A18,'Return Data'!$B$7:$R$1700,17,0)</f>
        <v>6.4192999999999998</v>
      </c>
      <c r="W18" s="66">
        <f t="shared" si="8"/>
        <v>17</v>
      </c>
      <c r="X18" s="65">
        <f>VLOOKUP($A18,'Return Data'!$B$7:$R$1700,14,0)</f>
        <v>6.5983999999999998</v>
      </c>
      <c r="Y18" s="66">
        <f t="shared" si="9"/>
        <v>14</v>
      </c>
      <c r="Z18" s="65">
        <f>VLOOKUP($A18,'Return Data'!$B$7:$R$1700,16,0)</f>
        <v>4.3743999999999996</v>
      </c>
      <c r="AA18" s="67">
        <f t="shared" si="10"/>
        <v>38</v>
      </c>
    </row>
    <row r="19" spans="1:27" x14ac:dyDescent="0.3">
      <c r="A19" s="63" t="s">
        <v>238</v>
      </c>
      <c r="B19" s="64">
        <f>VLOOKUP($A19,'Return Data'!$B$7:$R$1700,3,0)</f>
        <v>44017</v>
      </c>
      <c r="C19" s="65">
        <f>VLOOKUP($A19,'Return Data'!$B$7:$R$1700,4,0)</f>
        <v>296.1601</v>
      </c>
      <c r="D19" s="65">
        <f>VLOOKUP($A19,'Return Data'!$B$7:$R$1700,5,0)</f>
        <v>3.2170000000000001</v>
      </c>
      <c r="E19" s="66">
        <f t="shared" si="0"/>
        <v>9</v>
      </c>
      <c r="F19" s="65">
        <f>VLOOKUP($A19,'Return Data'!$B$7:$R$1700,6,0)</f>
        <v>3.0571999999999999</v>
      </c>
      <c r="G19" s="66">
        <f t="shared" si="1"/>
        <v>7</v>
      </c>
      <c r="H19" s="65">
        <f>VLOOKUP($A19,'Return Data'!$B$7:$R$1700,7,0)</f>
        <v>3.6046999999999998</v>
      </c>
      <c r="I19" s="66">
        <f t="shared" si="2"/>
        <v>11</v>
      </c>
      <c r="J19" s="65">
        <f>VLOOKUP($A19,'Return Data'!$B$7:$R$1700,8,0)</f>
        <v>3.7370000000000001</v>
      </c>
      <c r="K19" s="66">
        <f t="shared" si="3"/>
        <v>10</v>
      </c>
      <c r="L19" s="65">
        <f>VLOOKUP($A19,'Return Data'!$B$7:$R$1700,9,0)</f>
        <v>4.1277999999999997</v>
      </c>
      <c r="M19" s="66">
        <f t="shared" si="4"/>
        <v>5</v>
      </c>
      <c r="N19" s="65">
        <f>VLOOKUP($A19,'Return Data'!$B$7:$R$1700,10,0)</f>
        <v>4.6500000000000004</v>
      </c>
      <c r="O19" s="66">
        <f t="shared" si="5"/>
        <v>5</v>
      </c>
      <c r="P19" s="65">
        <f>VLOOKUP($A19,'Return Data'!$B$7:$R$1700,11,0)</f>
        <v>5.2252000000000001</v>
      </c>
      <c r="Q19" s="66">
        <f t="shared" si="6"/>
        <v>7</v>
      </c>
      <c r="R19" s="65">
        <f>VLOOKUP($A19,'Return Data'!$B$7:$R$1700,12,0)</f>
        <v>5.2990000000000004</v>
      </c>
      <c r="S19" s="66">
        <f t="shared" si="7"/>
        <v>10</v>
      </c>
      <c r="T19" s="65">
        <f>VLOOKUP($A19,'Return Data'!$B$7:$R$1700,13,0)</f>
        <v>5.5483000000000002</v>
      </c>
      <c r="U19" s="66">
        <f t="shared" si="8"/>
        <v>8</v>
      </c>
      <c r="V19" s="65">
        <f>VLOOKUP($A19,'Return Data'!$B$7:$R$1700,17,0)</f>
        <v>6.4837999999999996</v>
      </c>
      <c r="W19" s="66">
        <f t="shared" si="8"/>
        <v>9</v>
      </c>
      <c r="X19" s="65">
        <f>VLOOKUP($A19,'Return Data'!$B$7:$R$1700,14,0)</f>
        <v>6.6253000000000002</v>
      </c>
      <c r="Y19" s="66">
        <f t="shared" si="9"/>
        <v>10</v>
      </c>
      <c r="Z19" s="65">
        <f>VLOOKUP($A19,'Return Data'!$B$7:$R$1700,16,0)</f>
        <v>7.6974999999999998</v>
      </c>
      <c r="AA19" s="67">
        <f t="shared" si="10"/>
        <v>8</v>
      </c>
    </row>
    <row r="20" spans="1:27" x14ac:dyDescent="0.3">
      <c r="A20" s="63" t="s">
        <v>239</v>
      </c>
      <c r="B20" s="64">
        <f>VLOOKUP($A20,'Return Data'!$B$7:$R$1700,3,0)</f>
        <v>44017</v>
      </c>
      <c r="C20" s="65">
        <f>VLOOKUP($A20,'Return Data'!$B$7:$R$1700,4,0)</f>
        <v>2142.4277999999999</v>
      </c>
      <c r="D20" s="65">
        <f>VLOOKUP($A20,'Return Data'!$B$7:$R$1700,5,0)</f>
        <v>3.6735000000000002</v>
      </c>
      <c r="E20" s="66">
        <f t="shared" si="0"/>
        <v>3</v>
      </c>
      <c r="F20" s="65">
        <f>VLOOKUP($A20,'Return Data'!$B$7:$R$1700,6,0)</f>
        <v>3.4396</v>
      </c>
      <c r="G20" s="66">
        <f t="shared" si="1"/>
        <v>3</v>
      </c>
      <c r="H20" s="65">
        <f>VLOOKUP($A20,'Return Data'!$B$7:$R$1700,7,0)</f>
        <v>3.879</v>
      </c>
      <c r="I20" s="66">
        <f t="shared" si="2"/>
        <v>5</v>
      </c>
      <c r="J20" s="65">
        <f>VLOOKUP($A20,'Return Data'!$B$7:$R$1700,8,0)</f>
        <v>3.7541000000000002</v>
      </c>
      <c r="K20" s="66">
        <f t="shared" si="3"/>
        <v>9</v>
      </c>
      <c r="L20" s="65">
        <f>VLOOKUP($A20,'Return Data'!$B$7:$R$1700,9,0)</f>
        <v>4.1242999999999999</v>
      </c>
      <c r="M20" s="66">
        <f t="shared" si="4"/>
        <v>6</v>
      </c>
      <c r="N20" s="65">
        <f>VLOOKUP($A20,'Return Data'!$B$7:$R$1700,10,0)</f>
        <v>4.7523</v>
      </c>
      <c r="O20" s="66">
        <f t="shared" si="5"/>
        <v>3</v>
      </c>
      <c r="P20" s="65">
        <f>VLOOKUP($A20,'Return Data'!$B$7:$R$1700,11,0)</f>
        <v>5.4269999999999996</v>
      </c>
      <c r="Q20" s="66">
        <f t="shared" si="6"/>
        <v>1</v>
      </c>
      <c r="R20" s="65">
        <f>VLOOKUP($A20,'Return Data'!$B$7:$R$1700,12,0)</f>
        <v>5.5053000000000001</v>
      </c>
      <c r="S20" s="66">
        <f t="shared" si="7"/>
        <v>2</v>
      </c>
      <c r="T20" s="65">
        <f>VLOOKUP($A20,'Return Data'!$B$7:$R$1700,13,0)</f>
        <v>5.7089999999999996</v>
      </c>
      <c r="U20" s="66">
        <f t="shared" si="8"/>
        <v>2</v>
      </c>
      <c r="V20" s="65">
        <f>VLOOKUP($A20,'Return Data'!$B$7:$R$1700,17,0)</f>
        <v>6.5884999999999998</v>
      </c>
      <c r="W20" s="66">
        <f t="shared" si="8"/>
        <v>2</v>
      </c>
      <c r="X20" s="65">
        <f>VLOOKUP($A20,'Return Data'!$B$7:$R$1700,14,0)</f>
        <v>6.7012999999999998</v>
      </c>
      <c r="Y20" s="66">
        <f t="shared" si="9"/>
        <v>2</v>
      </c>
      <c r="Z20" s="65">
        <f>VLOOKUP($A20,'Return Data'!$B$7:$R$1700,16,0)</f>
        <v>7.9194000000000004</v>
      </c>
      <c r="AA20" s="67">
        <f t="shared" si="10"/>
        <v>3</v>
      </c>
    </row>
    <row r="21" spans="1:27" x14ac:dyDescent="0.3">
      <c r="A21" s="63" t="s">
        <v>240</v>
      </c>
      <c r="B21" s="64">
        <f>VLOOKUP($A21,'Return Data'!$B$7:$R$1700,3,0)</f>
        <v>44017</v>
      </c>
      <c r="C21" s="65">
        <f>VLOOKUP($A21,'Return Data'!$B$7:$R$1700,4,0)</f>
        <v>2418.3308000000002</v>
      </c>
      <c r="D21" s="65">
        <f>VLOOKUP($A21,'Return Data'!$B$7:$R$1700,5,0)</f>
        <v>3.0097999999999998</v>
      </c>
      <c r="E21" s="66">
        <f t="shared" si="0"/>
        <v>26</v>
      </c>
      <c r="F21" s="65">
        <f>VLOOKUP($A21,'Return Data'!$B$7:$R$1700,6,0)</f>
        <v>2.7204000000000002</v>
      </c>
      <c r="G21" s="66">
        <f t="shared" si="1"/>
        <v>24</v>
      </c>
      <c r="H21" s="65">
        <f>VLOOKUP($A21,'Return Data'!$B$7:$R$1700,7,0)</f>
        <v>3.4539</v>
      </c>
      <c r="I21" s="66">
        <f t="shared" si="2"/>
        <v>18</v>
      </c>
      <c r="J21" s="65">
        <f>VLOOKUP($A21,'Return Data'!$B$7:$R$1700,8,0)</f>
        <v>3.5541</v>
      </c>
      <c r="K21" s="66">
        <f t="shared" si="3"/>
        <v>20</v>
      </c>
      <c r="L21" s="65">
        <f>VLOOKUP($A21,'Return Data'!$B$7:$R$1700,9,0)</f>
        <v>3.7321</v>
      </c>
      <c r="M21" s="66">
        <f t="shared" si="4"/>
        <v>21</v>
      </c>
      <c r="N21" s="65">
        <f>VLOOKUP($A21,'Return Data'!$B$7:$R$1700,10,0)</f>
        <v>4.2461000000000002</v>
      </c>
      <c r="O21" s="66">
        <f t="shared" si="5"/>
        <v>23</v>
      </c>
      <c r="P21" s="65">
        <f>VLOOKUP($A21,'Return Data'!$B$7:$R$1700,11,0)</f>
        <v>4.8419999999999996</v>
      </c>
      <c r="Q21" s="66">
        <f t="shared" si="6"/>
        <v>25</v>
      </c>
      <c r="R21" s="65">
        <f>VLOOKUP($A21,'Return Data'!$B$7:$R$1700,12,0)</f>
        <v>4.9592000000000001</v>
      </c>
      <c r="S21" s="66">
        <f t="shared" si="7"/>
        <v>26</v>
      </c>
      <c r="T21" s="65">
        <f>VLOOKUP($A21,'Return Data'!$B$7:$R$1700,13,0)</f>
        <v>5.2228000000000003</v>
      </c>
      <c r="U21" s="66">
        <f t="shared" si="8"/>
        <v>27</v>
      </c>
      <c r="V21" s="65">
        <f>VLOOKUP($A21,'Return Data'!$B$7:$R$1700,17,0)</f>
        <v>6.23</v>
      </c>
      <c r="W21" s="66">
        <f t="shared" si="8"/>
        <v>27</v>
      </c>
      <c r="X21" s="65">
        <f>VLOOKUP($A21,'Return Data'!$B$7:$R$1700,14,0)</f>
        <v>6.45</v>
      </c>
      <c r="Y21" s="66">
        <f t="shared" si="9"/>
        <v>27</v>
      </c>
      <c r="Z21" s="65">
        <f>VLOOKUP($A21,'Return Data'!$B$7:$R$1700,16,0)</f>
        <v>5.5773000000000001</v>
      </c>
      <c r="AA21" s="67">
        <f t="shared" si="10"/>
        <v>35</v>
      </c>
    </row>
    <row r="22" spans="1:27" x14ac:dyDescent="0.3">
      <c r="A22" s="63" t="s">
        <v>241</v>
      </c>
      <c r="B22" s="64">
        <f>VLOOKUP($A22,'Return Data'!$B$7:$R$1700,3,0)</f>
        <v>44017</v>
      </c>
      <c r="C22" s="65">
        <f>VLOOKUP($A22,'Return Data'!$B$7:$R$1700,4,0)</f>
        <v>1552.2849000000001</v>
      </c>
      <c r="D22" s="65">
        <f>VLOOKUP($A22,'Return Data'!$B$7:$R$1700,5,0)</f>
        <v>2.8961999999999999</v>
      </c>
      <c r="E22" s="66">
        <f t="shared" si="0"/>
        <v>32</v>
      </c>
      <c r="F22" s="65">
        <f>VLOOKUP($A22,'Return Data'!$B$7:$R$1700,6,0)</f>
        <v>2.4396</v>
      </c>
      <c r="G22" s="66">
        <f t="shared" si="1"/>
        <v>33</v>
      </c>
      <c r="H22" s="65">
        <f>VLOOKUP($A22,'Return Data'!$B$7:$R$1700,7,0)</f>
        <v>3.1850000000000001</v>
      </c>
      <c r="I22" s="66">
        <f t="shared" si="2"/>
        <v>26</v>
      </c>
      <c r="J22" s="65">
        <f>VLOOKUP($A22,'Return Data'!$B$7:$R$1700,8,0)</f>
        <v>3.2225000000000001</v>
      </c>
      <c r="K22" s="66">
        <f t="shared" si="3"/>
        <v>27</v>
      </c>
      <c r="L22" s="65">
        <f>VLOOKUP($A22,'Return Data'!$B$7:$R$1700,9,0)</f>
        <v>3.2923</v>
      </c>
      <c r="M22" s="66">
        <f t="shared" si="4"/>
        <v>30</v>
      </c>
      <c r="N22" s="65">
        <f>VLOOKUP($A22,'Return Data'!$B$7:$R$1700,10,0)</f>
        <v>3.3433000000000002</v>
      </c>
      <c r="O22" s="66">
        <f t="shared" si="5"/>
        <v>36</v>
      </c>
      <c r="P22" s="65">
        <f>VLOOKUP($A22,'Return Data'!$B$7:$R$1700,11,0)</f>
        <v>3.9706000000000001</v>
      </c>
      <c r="Q22" s="66">
        <f t="shared" si="6"/>
        <v>35</v>
      </c>
      <c r="R22" s="65">
        <f>VLOOKUP($A22,'Return Data'!$B$7:$R$1700,12,0)</f>
        <v>4.2502000000000004</v>
      </c>
      <c r="S22" s="66">
        <f t="shared" si="7"/>
        <v>35</v>
      </c>
      <c r="T22" s="65">
        <f>VLOOKUP($A22,'Return Data'!$B$7:$R$1700,13,0)</f>
        <v>4.6188000000000002</v>
      </c>
      <c r="U22" s="66">
        <f t="shared" si="8"/>
        <v>35</v>
      </c>
      <c r="V22" s="65">
        <f>VLOOKUP($A22,'Return Data'!$B$7:$R$1700,17,0)</f>
        <v>5.6620999999999997</v>
      </c>
      <c r="W22" s="66">
        <f t="shared" si="8"/>
        <v>31</v>
      </c>
      <c r="X22" s="65">
        <f>VLOOKUP($A22,'Return Data'!$B$7:$R$1700,14,0)</f>
        <v>5.9341999999999997</v>
      </c>
      <c r="Y22" s="66">
        <f t="shared" si="9"/>
        <v>30</v>
      </c>
      <c r="Z22" s="65">
        <f>VLOOKUP($A22,'Return Data'!$B$7:$R$1700,16,0)</f>
        <v>6.8358999999999996</v>
      </c>
      <c r="AA22" s="67">
        <f t="shared" si="10"/>
        <v>28</v>
      </c>
    </row>
    <row r="23" spans="1:27" x14ac:dyDescent="0.3">
      <c r="A23" s="63" t="s">
        <v>242</v>
      </c>
      <c r="B23" s="64">
        <f>VLOOKUP($A23,'Return Data'!$B$7:$R$1700,3,0)</f>
        <v>44017</v>
      </c>
      <c r="C23" s="65">
        <f>VLOOKUP($A23,'Return Data'!$B$7:$R$1700,4,0)</f>
        <v>1944.5840000000001</v>
      </c>
      <c r="D23" s="65">
        <f>VLOOKUP($A23,'Return Data'!$B$7:$R$1700,5,0)</f>
        <v>2.919</v>
      </c>
      <c r="E23" s="66">
        <f t="shared" si="0"/>
        <v>31</v>
      </c>
      <c r="F23" s="65">
        <f>VLOOKUP($A23,'Return Data'!$B$7:$R$1700,6,0)</f>
        <v>3.1829999999999998</v>
      </c>
      <c r="G23" s="66">
        <f t="shared" si="1"/>
        <v>5</v>
      </c>
      <c r="H23" s="65">
        <f>VLOOKUP($A23,'Return Data'!$B$7:$R$1700,7,0)</f>
        <v>3.1410999999999998</v>
      </c>
      <c r="I23" s="66">
        <f t="shared" si="2"/>
        <v>30</v>
      </c>
      <c r="J23" s="65">
        <f>VLOOKUP($A23,'Return Data'!$B$7:$R$1700,8,0)</f>
        <v>3.1526000000000001</v>
      </c>
      <c r="K23" s="66">
        <f t="shared" si="3"/>
        <v>31</v>
      </c>
      <c r="L23" s="65">
        <f>VLOOKUP($A23,'Return Data'!$B$7:$R$1700,9,0)</f>
        <v>3.1857000000000002</v>
      </c>
      <c r="M23" s="66">
        <f t="shared" si="4"/>
        <v>35</v>
      </c>
      <c r="N23" s="65">
        <f>VLOOKUP($A23,'Return Data'!$B$7:$R$1700,10,0)</f>
        <v>3.6768999999999998</v>
      </c>
      <c r="O23" s="66">
        <f t="shared" si="5"/>
        <v>29</v>
      </c>
      <c r="P23" s="65">
        <f>VLOOKUP($A23,'Return Data'!$B$7:$R$1700,11,0)</f>
        <v>4.6105</v>
      </c>
      <c r="Q23" s="66">
        <f t="shared" si="6"/>
        <v>28</v>
      </c>
      <c r="R23" s="65">
        <f>VLOOKUP($A23,'Return Data'!$B$7:$R$1700,12,0)</f>
        <v>4.8821000000000003</v>
      </c>
      <c r="S23" s="66">
        <f t="shared" si="7"/>
        <v>28</v>
      </c>
      <c r="T23" s="65">
        <f>VLOOKUP($A23,'Return Data'!$B$7:$R$1700,13,0)</f>
        <v>5.2156000000000002</v>
      </c>
      <c r="U23" s="66">
        <f t="shared" si="8"/>
        <v>28</v>
      </c>
      <c r="V23" s="65">
        <f>VLOOKUP($A23,'Return Data'!$B$7:$R$1700,17,0)</f>
        <v>6.2710999999999997</v>
      </c>
      <c r="W23" s="66">
        <f t="shared" si="8"/>
        <v>26</v>
      </c>
      <c r="X23" s="65">
        <f>VLOOKUP($A23,'Return Data'!$B$7:$R$1700,14,0)</f>
        <v>6.4945000000000004</v>
      </c>
      <c r="Y23" s="66">
        <f t="shared" si="9"/>
        <v>25</v>
      </c>
      <c r="Z23" s="65">
        <f>VLOOKUP($A23,'Return Data'!$B$7:$R$1700,16,0)</f>
        <v>7.9427000000000003</v>
      </c>
      <c r="AA23" s="67">
        <f t="shared" si="10"/>
        <v>2</v>
      </c>
    </row>
    <row r="24" spans="1:27" x14ac:dyDescent="0.3">
      <c r="A24" s="63" t="s">
        <v>243</v>
      </c>
      <c r="B24" s="64">
        <f>VLOOKUP($A24,'Return Data'!$B$7:$R$1700,3,0)</f>
        <v>44017</v>
      </c>
      <c r="C24" s="65">
        <f>VLOOKUP($A24,'Return Data'!$B$7:$R$1700,4,0)</f>
        <v>2746.7991999999999</v>
      </c>
      <c r="D24" s="65">
        <f>VLOOKUP($A24,'Return Data'!$B$7:$R$1700,5,0)</f>
        <v>3.0366</v>
      </c>
      <c r="E24" s="66">
        <f t="shared" si="0"/>
        <v>24</v>
      </c>
      <c r="F24" s="65">
        <f>VLOOKUP($A24,'Return Data'!$B$7:$R$1700,6,0)</f>
        <v>2.7073999999999998</v>
      </c>
      <c r="G24" s="66">
        <f t="shared" si="1"/>
        <v>26</v>
      </c>
      <c r="H24" s="65">
        <f>VLOOKUP($A24,'Return Data'!$B$7:$R$1700,7,0)</f>
        <v>3.4658000000000002</v>
      </c>
      <c r="I24" s="66">
        <f t="shared" si="2"/>
        <v>17</v>
      </c>
      <c r="J24" s="65">
        <f>VLOOKUP($A24,'Return Data'!$B$7:$R$1700,8,0)</f>
        <v>3.62</v>
      </c>
      <c r="K24" s="66">
        <f t="shared" si="3"/>
        <v>16</v>
      </c>
      <c r="L24" s="65">
        <f>VLOOKUP($A24,'Return Data'!$B$7:$R$1700,9,0)</f>
        <v>3.8134000000000001</v>
      </c>
      <c r="M24" s="66">
        <f t="shared" si="4"/>
        <v>16</v>
      </c>
      <c r="N24" s="65">
        <f>VLOOKUP($A24,'Return Data'!$B$7:$R$1700,10,0)</f>
        <v>4.3596000000000004</v>
      </c>
      <c r="O24" s="66">
        <f t="shared" si="5"/>
        <v>19</v>
      </c>
      <c r="P24" s="65">
        <f>VLOOKUP($A24,'Return Data'!$B$7:$R$1700,11,0)</f>
        <v>4.8910999999999998</v>
      </c>
      <c r="Q24" s="66">
        <f t="shared" si="6"/>
        <v>24</v>
      </c>
      <c r="R24" s="65">
        <f>VLOOKUP($A24,'Return Data'!$B$7:$R$1700,12,0)</f>
        <v>5.0353000000000003</v>
      </c>
      <c r="S24" s="66">
        <f t="shared" si="7"/>
        <v>24</v>
      </c>
      <c r="T24" s="65">
        <f>VLOOKUP($A24,'Return Data'!$B$7:$R$1700,13,0)</f>
        <v>5.2850999999999999</v>
      </c>
      <c r="U24" s="66">
        <f t="shared" si="8"/>
        <v>25</v>
      </c>
      <c r="V24" s="65">
        <f>VLOOKUP($A24,'Return Data'!$B$7:$R$1700,17,0)</f>
        <v>6.3444000000000003</v>
      </c>
      <c r="W24" s="66">
        <f t="shared" si="8"/>
        <v>24</v>
      </c>
      <c r="X24" s="65">
        <f>VLOOKUP($A24,'Return Data'!$B$7:$R$1700,14,0)</f>
        <v>6.5404</v>
      </c>
      <c r="Y24" s="66">
        <f t="shared" si="9"/>
        <v>22</v>
      </c>
      <c r="Z24" s="65">
        <f>VLOOKUP($A24,'Return Data'!$B$7:$R$1700,16,0)</f>
        <v>7.6885000000000003</v>
      </c>
      <c r="AA24" s="67">
        <f t="shared" si="10"/>
        <v>9</v>
      </c>
    </row>
    <row r="25" spans="1:27" x14ac:dyDescent="0.3">
      <c r="A25" s="63" t="s">
        <v>244</v>
      </c>
      <c r="B25" s="64">
        <f>VLOOKUP($A25,'Return Data'!$B$7:$R$1700,3,0)</f>
        <v>44017</v>
      </c>
      <c r="C25" s="65">
        <f>VLOOKUP($A25,'Return Data'!$B$7:$R$1700,4,0)</f>
        <v>1055.4078</v>
      </c>
      <c r="D25" s="65">
        <f>VLOOKUP($A25,'Return Data'!$B$7:$R$1700,5,0)</f>
        <v>2.8256999999999999</v>
      </c>
      <c r="E25" s="66">
        <f t="shared" si="0"/>
        <v>37</v>
      </c>
      <c r="F25" s="65">
        <f>VLOOKUP($A25,'Return Data'!$B$7:$R$1700,6,0)</f>
        <v>2.7408000000000001</v>
      </c>
      <c r="G25" s="66">
        <f t="shared" si="1"/>
        <v>23</v>
      </c>
      <c r="H25" s="65">
        <f>VLOOKUP($A25,'Return Data'!$B$7:$R$1700,7,0)</f>
        <v>2.8992</v>
      </c>
      <c r="I25" s="66">
        <f t="shared" si="2"/>
        <v>36</v>
      </c>
      <c r="J25" s="65">
        <f>VLOOKUP($A25,'Return Data'!$B$7:$R$1700,8,0)</f>
        <v>2.6347</v>
      </c>
      <c r="K25" s="66">
        <f t="shared" si="3"/>
        <v>38</v>
      </c>
      <c r="L25" s="65">
        <f>VLOOKUP($A25,'Return Data'!$B$7:$R$1700,9,0)</f>
        <v>2.6835</v>
      </c>
      <c r="M25" s="66">
        <f t="shared" si="4"/>
        <v>38</v>
      </c>
      <c r="N25" s="65">
        <f>VLOOKUP($A25,'Return Data'!$B$7:$R$1700,10,0)</f>
        <v>2.7214999999999998</v>
      </c>
      <c r="O25" s="66">
        <f t="shared" si="5"/>
        <v>38</v>
      </c>
      <c r="P25" s="65">
        <f>VLOOKUP($A25,'Return Data'!$B$7:$R$1700,11,0)</f>
        <v>3.4889999999999999</v>
      </c>
      <c r="Q25" s="66">
        <f t="shared" si="6"/>
        <v>37</v>
      </c>
      <c r="R25" s="65">
        <f>VLOOKUP($A25,'Return Data'!$B$7:$R$1700,12,0)</f>
        <v>3.8662999999999998</v>
      </c>
      <c r="S25" s="66">
        <f t="shared" si="7"/>
        <v>37</v>
      </c>
      <c r="T25" s="65">
        <f>VLOOKUP($A25,'Return Data'!$B$7:$R$1700,13,0)</f>
        <v>4.2622</v>
      </c>
      <c r="U25" s="66">
        <f t="shared" si="8"/>
        <v>37</v>
      </c>
      <c r="V25" s="65"/>
      <c r="W25" s="66"/>
      <c r="X25" s="65"/>
      <c r="Y25" s="66"/>
      <c r="Z25" s="65">
        <f>VLOOKUP($A25,'Return Data'!$B$7:$R$1700,16,0)</f>
        <v>4.5891000000000002</v>
      </c>
      <c r="AA25" s="67">
        <f t="shared" si="10"/>
        <v>37</v>
      </c>
    </row>
    <row r="26" spans="1:27" x14ac:dyDescent="0.3">
      <c r="A26" s="63" t="s">
        <v>245</v>
      </c>
      <c r="B26" s="64">
        <f>VLOOKUP($A26,'Return Data'!$B$7:$R$1700,3,0)</f>
        <v>44017</v>
      </c>
      <c r="C26" s="65">
        <f>VLOOKUP($A26,'Return Data'!$B$7:$R$1700,4,0)</f>
        <v>54.616599999999998</v>
      </c>
      <c r="D26" s="65">
        <f>VLOOKUP($A26,'Return Data'!$B$7:$R$1700,5,0)</f>
        <v>3.0743999999999998</v>
      </c>
      <c r="E26" s="66">
        <f t="shared" si="0"/>
        <v>20</v>
      </c>
      <c r="F26" s="65">
        <f>VLOOKUP($A26,'Return Data'!$B$7:$R$1700,6,0)</f>
        <v>2.9634999999999998</v>
      </c>
      <c r="G26" s="66">
        <f t="shared" si="1"/>
        <v>10</v>
      </c>
      <c r="H26" s="65">
        <f>VLOOKUP($A26,'Return Data'!$B$7:$R$1700,7,0)</f>
        <v>3.4297</v>
      </c>
      <c r="I26" s="66">
        <f t="shared" si="2"/>
        <v>21</v>
      </c>
      <c r="J26" s="65">
        <f>VLOOKUP($A26,'Return Data'!$B$7:$R$1700,8,0)</f>
        <v>3.4988999999999999</v>
      </c>
      <c r="K26" s="66">
        <f t="shared" si="3"/>
        <v>22</v>
      </c>
      <c r="L26" s="65">
        <f>VLOOKUP($A26,'Return Data'!$B$7:$R$1700,9,0)</f>
        <v>3.6576</v>
      </c>
      <c r="M26" s="66">
        <f t="shared" si="4"/>
        <v>24</v>
      </c>
      <c r="N26" s="65">
        <f>VLOOKUP($A26,'Return Data'!$B$7:$R$1700,10,0)</f>
        <v>4.0570000000000004</v>
      </c>
      <c r="O26" s="66">
        <f t="shared" si="5"/>
        <v>25</v>
      </c>
      <c r="P26" s="65">
        <f>VLOOKUP($A26,'Return Data'!$B$7:$R$1700,11,0)</f>
        <v>4.7131999999999996</v>
      </c>
      <c r="Q26" s="66">
        <f t="shared" si="6"/>
        <v>27</v>
      </c>
      <c r="R26" s="65">
        <f>VLOOKUP($A26,'Return Data'!$B$7:$R$1700,12,0)</f>
        <v>4.8963000000000001</v>
      </c>
      <c r="S26" s="66">
        <f t="shared" si="7"/>
        <v>27</v>
      </c>
      <c r="T26" s="65">
        <f>VLOOKUP($A26,'Return Data'!$B$7:$R$1700,13,0)</f>
        <v>5.2282999999999999</v>
      </c>
      <c r="U26" s="66">
        <f t="shared" si="8"/>
        <v>26</v>
      </c>
      <c r="V26" s="65">
        <f>VLOOKUP($A26,'Return Data'!$B$7:$R$1700,17,0)</f>
        <v>6.3647999999999998</v>
      </c>
      <c r="W26" s="66">
        <f t="shared" si="8"/>
        <v>21</v>
      </c>
      <c r="X26" s="65">
        <f>VLOOKUP($A26,'Return Data'!$B$7:$R$1700,14,0)</f>
        <v>6.5522999999999998</v>
      </c>
      <c r="Y26" s="66">
        <f t="shared" si="9"/>
        <v>21</v>
      </c>
      <c r="Z26" s="65">
        <f>VLOOKUP($A26,'Return Data'!$B$7:$R$1700,16,0)</f>
        <v>7.8281000000000001</v>
      </c>
      <c r="AA26" s="67">
        <f t="shared" si="10"/>
        <v>4</v>
      </c>
    </row>
    <row r="27" spans="1:27" x14ac:dyDescent="0.3">
      <c r="A27" s="63" t="s">
        <v>246</v>
      </c>
      <c r="B27" s="64">
        <f>VLOOKUP($A27,'Return Data'!$B$7:$R$1700,3,0)</f>
        <v>44017</v>
      </c>
      <c r="C27" s="65">
        <f>VLOOKUP($A27,'Return Data'!$B$7:$R$1700,4,0)</f>
        <v>4047.6529999999998</v>
      </c>
      <c r="D27" s="65">
        <f>VLOOKUP($A27,'Return Data'!$B$7:$R$1700,5,0)</f>
        <v>3.1314000000000002</v>
      </c>
      <c r="E27" s="66">
        <f t="shared" si="0"/>
        <v>11</v>
      </c>
      <c r="F27" s="65">
        <f>VLOOKUP($A27,'Return Data'!$B$7:$R$1700,6,0)</f>
        <v>2.8534999999999999</v>
      </c>
      <c r="G27" s="66">
        <f t="shared" si="1"/>
        <v>13</v>
      </c>
      <c r="H27" s="65">
        <f>VLOOKUP($A27,'Return Data'!$B$7:$R$1700,7,0)</f>
        <v>3.6417999999999999</v>
      </c>
      <c r="I27" s="66">
        <f t="shared" si="2"/>
        <v>10</v>
      </c>
      <c r="J27" s="65">
        <f>VLOOKUP($A27,'Return Data'!$B$7:$R$1700,8,0)</f>
        <v>3.7896000000000001</v>
      </c>
      <c r="K27" s="66">
        <f t="shared" si="3"/>
        <v>6</v>
      </c>
      <c r="L27" s="65">
        <f>VLOOKUP($A27,'Return Data'!$B$7:$R$1700,9,0)</f>
        <v>4.1407999999999996</v>
      </c>
      <c r="M27" s="66">
        <f t="shared" si="4"/>
        <v>4</v>
      </c>
      <c r="N27" s="65">
        <f>VLOOKUP($A27,'Return Data'!$B$7:$R$1700,10,0)</f>
        <v>4.3837999999999999</v>
      </c>
      <c r="O27" s="66">
        <f t="shared" si="5"/>
        <v>17</v>
      </c>
      <c r="P27" s="65">
        <f>VLOOKUP($A27,'Return Data'!$B$7:$R$1700,11,0)</f>
        <v>4.9490999999999996</v>
      </c>
      <c r="Q27" s="66">
        <f t="shared" si="6"/>
        <v>22</v>
      </c>
      <c r="R27" s="65">
        <f>VLOOKUP($A27,'Return Data'!$B$7:$R$1700,12,0)</f>
        <v>5.1022999999999996</v>
      </c>
      <c r="S27" s="66">
        <f t="shared" si="7"/>
        <v>21</v>
      </c>
      <c r="T27" s="65">
        <f>VLOOKUP($A27,'Return Data'!$B$7:$R$1700,13,0)</f>
        <v>5.3465999999999996</v>
      </c>
      <c r="U27" s="66">
        <f t="shared" si="8"/>
        <v>23</v>
      </c>
      <c r="V27" s="65">
        <f>VLOOKUP($A27,'Return Data'!$B$7:$R$1700,17,0)</f>
        <v>6.3483000000000001</v>
      </c>
      <c r="W27" s="66">
        <f t="shared" si="8"/>
        <v>23</v>
      </c>
      <c r="X27" s="65">
        <f>VLOOKUP($A27,'Return Data'!$B$7:$R$1700,14,0)</f>
        <v>6.5349000000000004</v>
      </c>
      <c r="Y27" s="66">
        <f t="shared" si="9"/>
        <v>23</v>
      </c>
      <c r="Z27" s="65">
        <f>VLOOKUP($A27,'Return Data'!$B$7:$R$1700,16,0)</f>
        <v>7.3095999999999997</v>
      </c>
      <c r="AA27" s="67">
        <f t="shared" si="10"/>
        <v>20</v>
      </c>
    </row>
    <row r="28" spans="1:27" x14ac:dyDescent="0.3">
      <c r="A28" s="63" t="s">
        <v>247</v>
      </c>
      <c r="B28" s="64">
        <f>VLOOKUP($A28,'Return Data'!$B$7:$R$1700,3,0)</f>
        <v>44017</v>
      </c>
      <c r="C28" s="65">
        <f>VLOOKUP($A28,'Return Data'!$B$7:$R$1700,4,0)</f>
        <v>2742.7401</v>
      </c>
      <c r="D28" s="65">
        <f>VLOOKUP($A28,'Return Data'!$B$7:$R$1700,5,0)</f>
        <v>3.1968000000000001</v>
      </c>
      <c r="E28" s="66">
        <f t="shared" si="0"/>
        <v>10</v>
      </c>
      <c r="F28" s="65">
        <f>VLOOKUP($A28,'Return Data'!$B$7:$R$1700,6,0)</f>
        <v>2.8126000000000002</v>
      </c>
      <c r="G28" s="66">
        <f t="shared" si="1"/>
        <v>15</v>
      </c>
      <c r="H28" s="65">
        <f>VLOOKUP($A28,'Return Data'!$B$7:$R$1700,7,0)</f>
        <v>3.4731999999999998</v>
      </c>
      <c r="I28" s="66">
        <f t="shared" si="2"/>
        <v>15</v>
      </c>
      <c r="J28" s="65">
        <f>VLOOKUP($A28,'Return Data'!$B$7:$R$1700,8,0)</f>
        <v>3.7730999999999999</v>
      </c>
      <c r="K28" s="66">
        <f t="shared" si="3"/>
        <v>7</v>
      </c>
      <c r="L28" s="65">
        <f>VLOOKUP($A28,'Return Data'!$B$7:$R$1700,9,0)</f>
        <v>4.0418000000000003</v>
      </c>
      <c r="M28" s="66">
        <f t="shared" si="4"/>
        <v>9</v>
      </c>
      <c r="N28" s="65">
        <f>VLOOKUP($A28,'Return Data'!$B$7:$R$1700,10,0)</f>
        <v>4.3837000000000002</v>
      </c>
      <c r="O28" s="66">
        <f t="shared" si="5"/>
        <v>18</v>
      </c>
      <c r="P28" s="65">
        <f>VLOOKUP($A28,'Return Data'!$B$7:$R$1700,11,0)</f>
        <v>5.1261000000000001</v>
      </c>
      <c r="Q28" s="66">
        <f t="shared" si="6"/>
        <v>11</v>
      </c>
      <c r="R28" s="65">
        <f>VLOOKUP($A28,'Return Data'!$B$7:$R$1700,12,0)</f>
        <v>5.2374999999999998</v>
      </c>
      <c r="S28" s="66">
        <f t="shared" si="7"/>
        <v>11</v>
      </c>
      <c r="T28" s="65">
        <f>VLOOKUP($A28,'Return Data'!$B$7:$R$1700,13,0)</f>
        <v>5.4568000000000003</v>
      </c>
      <c r="U28" s="66">
        <f t="shared" si="8"/>
        <v>14</v>
      </c>
      <c r="V28" s="65">
        <f>VLOOKUP($A28,'Return Data'!$B$7:$R$1700,17,0)</f>
        <v>6.4318999999999997</v>
      </c>
      <c r="W28" s="66">
        <f t="shared" si="8"/>
        <v>15</v>
      </c>
      <c r="X28" s="65">
        <f>VLOOKUP($A28,'Return Data'!$B$7:$R$1700,14,0)</f>
        <v>6.6116000000000001</v>
      </c>
      <c r="Y28" s="66">
        <f t="shared" si="9"/>
        <v>13</v>
      </c>
      <c r="Z28" s="65">
        <f>VLOOKUP($A28,'Return Data'!$B$7:$R$1700,16,0)</f>
        <v>7.6055999999999999</v>
      </c>
      <c r="AA28" s="67">
        <f t="shared" si="10"/>
        <v>10</v>
      </c>
    </row>
    <row r="29" spans="1:27" x14ac:dyDescent="0.3">
      <c r="A29" s="63" t="s">
        <v>248</v>
      </c>
      <c r="B29" s="64">
        <f>VLOOKUP($A29,'Return Data'!$B$7:$R$1700,3,0)</f>
        <v>44017</v>
      </c>
      <c r="C29" s="65">
        <f>VLOOKUP($A29,'Return Data'!$B$7:$R$1700,4,0)</f>
        <v>3618.7440999999999</v>
      </c>
      <c r="D29" s="65">
        <f>VLOOKUP($A29,'Return Data'!$B$7:$R$1700,5,0)</f>
        <v>3.3409</v>
      </c>
      <c r="E29" s="66">
        <f t="shared" si="0"/>
        <v>5</v>
      </c>
      <c r="F29" s="65">
        <f>VLOOKUP($A29,'Return Data'!$B$7:$R$1700,6,0)</f>
        <v>3.0306999999999999</v>
      </c>
      <c r="G29" s="66">
        <f t="shared" si="1"/>
        <v>8</v>
      </c>
      <c r="H29" s="65">
        <f>VLOOKUP($A29,'Return Data'!$B$7:$R$1700,7,0)</f>
        <v>3.8283</v>
      </c>
      <c r="I29" s="66">
        <f t="shared" si="2"/>
        <v>6</v>
      </c>
      <c r="J29" s="65">
        <f>VLOOKUP($A29,'Return Data'!$B$7:$R$1700,8,0)</f>
        <v>3.8668</v>
      </c>
      <c r="K29" s="66">
        <f t="shared" si="3"/>
        <v>5</v>
      </c>
      <c r="L29" s="65">
        <f>VLOOKUP($A29,'Return Data'!$B$7:$R$1700,9,0)</f>
        <v>4.0781999999999998</v>
      </c>
      <c r="M29" s="66">
        <f t="shared" si="4"/>
        <v>7</v>
      </c>
      <c r="N29" s="65">
        <f>VLOOKUP($A29,'Return Data'!$B$7:$R$1700,10,0)</f>
        <v>4.4283999999999999</v>
      </c>
      <c r="O29" s="66">
        <f t="shared" si="5"/>
        <v>14</v>
      </c>
      <c r="P29" s="65">
        <f>VLOOKUP($A29,'Return Data'!$B$7:$R$1700,11,0)</f>
        <v>5.2697000000000003</v>
      </c>
      <c r="Q29" s="66">
        <f t="shared" si="6"/>
        <v>4</v>
      </c>
      <c r="R29" s="65">
        <f>VLOOKUP($A29,'Return Data'!$B$7:$R$1700,12,0)</f>
        <v>5.3281999999999998</v>
      </c>
      <c r="S29" s="66">
        <f t="shared" si="7"/>
        <v>4</v>
      </c>
      <c r="T29" s="65">
        <f>VLOOKUP($A29,'Return Data'!$B$7:$R$1700,13,0)</f>
        <v>5.5446</v>
      </c>
      <c r="U29" s="66">
        <f t="shared" si="8"/>
        <v>9</v>
      </c>
      <c r="V29" s="65">
        <f>VLOOKUP($A29,'Return Data'!$B$7:$R$1700,17,0)</f>
        <v>6.4283000000000001</v>
      </c>
      <c r="W29" s="66">
        <f t="shared" si="8"/>
        <v>16</v>
      </c>
      <c r="X29" s="65">
        <f>VLOOKUP($A29,'Return Data'!$B$7:$R$1700,14,0)</f>
        <v>6.5801999999999996</v>
      </c>
      <c r="Y29" s="66">
        <f t="shared" si="9"/>
        <v>17</v>
      </c>
      <c r="Z29" s="65">
        <f>VLOOKUP($A29,'Return Data'!$B$7:$R$1700,16,0)</f>
        <v>7.2702</v>
      </c>
      <c r="AA29" s="67">
        <f t="shared" si="10"/>
        <v>23</v>
      </c>
    </row>
    <row r="30" spans="1:27" x14ac:dyDescent="0.3">
      <c r="A30" s="63" t="s">
        <v>438</v>
      </c>
      <c r="B30" s="64">
        <f>VLOOKUP($A30,'Return Data'!$B$7:$R$1700,3,0)</f>
        <v>44017</v>
      </c>
      <c r="C30" s="65">
        <f>VLOOKUP($A30,'Return Data'!$B$7:$R$1700,4,0)</f>
        <v>1298.1107</v>
      </c>
      <c r="D30" s="65">
        <f>VLOOKUP($A30,'Return Data'!$B$7:$R$1700,5,0)</f>
        <v>3.2366000000000001</v>
      </c>
      <c r="E30" s="66">
        <f t="shared" si="0"/>
        <v>7</v>
      </c>
      <c r="F30" s="65">
        <f>VLOOKUP($A30,'Return Data'!$B$7:$R$1700,6,0)</f>
        <v>3.0693999999999999</v>
      </c>
      <c r="G30" s="66">
        <f t="shared" si="1"/>
        <v>6</v>
      </c>
      <c r="H30" s="65">
        <f>VLOOKUP($A30,'Return Data'!$B$7:$R$1700,7,0)</f>
        <v>3.9361999999999999</v>
      </c>
      <c r="I30" s="66">
        <f t="shared" si="2"/>
        <v>4</v>
      </c>
      <c r="J30" s="65">
        <f>VLOOKUP($A30,'Return Data'!$B$7:$R$1700,8,0)</f>
        <v>3.9096000000000002</v>
      </c>
      <c r="K30" s="66">
        <f t="shared" si="3"/>
        <v>3</v>
      </c>
      <c r="L30" s="65">
        <f>VLOOKUP($A30,'Return Data'!$B$7:$R$1700,9,0)</f>
        <v>4.0315000000000003</v>
      </c>
      <c r="M30" s="66">
        <f t="shared" si="4"/>
        <v>10</v>
      </c>
      <c r="N30" s="65">
        <f>VLOOKUP($A30,'Return Data'!$B$7:$R$1700,10,0)</f>
        <v>4.5610999999999997</v>
      </c>
      <c r="O30" s="66">
        <f t="shared" si="5"/>
        <v>8</v>
      </c>
      <c r="P30" s="65">
        <f>VLOOKUP($A30,'Return Data'!$B$7:$R$1700,11,0)</f>
        <v>5.1353999999999997</v>
      </c>
      <c r="Q30" s="66">
        <f t="shared" si="6"/>
        <v>10</v>
      </c>
      <c r="R30" s="65">
        <f>VLOOKUP($A30,'Return Data'!$B$7:$R$1700,12,0)</f>
        <v>5.2996999999999996</v>
      </c>
      <c r="S30" s="66">
        <f t="shared" si="7"/>
        <v>9</v>
      </c>
      <c r="T30" s="65">
        <f>VLOOKUP($A30,'Return Data'!$B$7:$R$1700,13,0)</f>
        <v>5.5816999999999997</v>
      </c>
      <c r="U30" s="66">
        <f t="shared" si="8"/>
        <v>4</v>
      </c>
      <c r="V30" s="65">
        <f>VLOOKUP($A30,'Return Data'!$B$7:$R$1700,17,0)</f>
        <v>6.5427</v>
      </c>
      <c r="W30" s="66">
        <f t="shared" si="8"/>
        <v>5</v>
      </c>
      <c r="X30" s="65">
        <f>VLOOKUP($A30,'Return Data'!$B$7:$R$1700,14,0)</f>
        <v>6.6586999999999996</v>
      </c>
      <c r="Y30" s="66">
        <f t="shared" si="9"/>
        <v>7</v>
      </c>
      <c r="Z30" s="65">
        <f>VLOOKUP($A30,'Return Data'!$B$7:$R$1700,16,0)</f>
        <v>6.7263999999999999</v>
      </c>
      <c r="AA30" s="67">
        <f t="shared" si="10"/>
        <v>30</v>
      </c>
    </row>
    <row r="31" spans="1:27" x14ac:dyDescent="0.3">
      <c r="A31" s="63" t="s">
        <v>250</v>
      </c>
      <c r="B31" s="64">
        <f>VLOOKUP($A31,'Return Data'!$B$7:$R$1700,3,0)</f>
        <v>44017</v>
      </c>
      <c r="C31" s="65">
        <f>VLOOKUP($A31,'Return Data'!$B$7:$R$1700,4,0)</f>
        <v>2093.8108999999999</v>
      </c>
      <c r="D31" s="65">
        <f>VLOOKUP($A31,'Return Data'!$B$7:$R$1700,5,0)</f>
        <v>3.0878000000000001</v>
      </c>
      <c r="E31" s="66">
        <f t="shared" si="0"/>
        <v>18</v>
      </c>
      <c r="F31" s="65">
        <f>VLOOKUP($A31,'Return Data'!$B$7:$R$1700,6,0)</f>
        <v>2.7711999999999999</v>
      </c>
      <c r="G31" s="66">
        <f t="shared" si="1"/>
        <v>18</v>
      </c>
      <c r="H31" s="65">
        <f>VLOOKUP($A31,'Return Data'!$B$7:$R$1700,7,0)</f>
        <v>3.5541</v>
      </c>
      <c r="I31" s="66">
        <f t="shared" si="2"/>
        <v>13</v>
      </c>
      <c r="J31" s="65">
        <f>VLOOKUP($A31,'Return Data'!$B$7:$R$1700,8,0)</f>
        <v>3.6467000000000001</v>
      </c>
      <c r="K31" s="66">
        <f t="shared" si="3"/>
        <v>14</v>
      </c>
      <c r="L31" s="65">
        <f>VLOOKUP($A31,'Return Data'!$B$7:$R$1700,9,0)</f>
        <v>3.7774000000000001</v>
      </c>
      <c r="M31" s="66">
        <f t="shared" si="4"/>
        <v>19</v>
      </c>
      <c r="N31" s="65">
        <f>VLOOKUP($A31,'Return Data'!$B$7:$R$1700,10,0)</f>
        <v>4.2725</v>
      </c>
      <c r="O31" s="66">
        <f t="shared" si="5"/>
        <v>22</v>
      </c>
      <c r="P31" s="65">
        <f>VLOOKUP($A31,'Return Data'!$B$7:$R$1700,11,0)</f>
        <v>4.99</v>
      </c>
      <c r="Q31" s="66">
        <f t="shared" si="6"/>
        <v>17</v>
      </c>
      <c r="R31" s="65">
        <f>VLOOKUP($A31,'Return Data'!$B$7:$R$1700,12,0)</f>
        <v>5.1329000000000002</v>
      </c>
      <c r="S31" s="66">
        <f t="shared" si="7"/>
        <v>20</v>
      </c>
      <c r="T31" s="65">
        <f>VLOOKUP($A31,'Return Data'!$B$7:$R$1700,13,0)</f>
        <v>5.4013</v>
      </c>
      <c r="U31" s="66">
        <f t="shared" si="8"/>
        <v>20</v>
      </c>
      <c r="V31" s="65">
        <f>VLOOKUP($A31,'Return Data'!$B$7:$R$1700,17,0)</f>
        <v>6.4054000000000002</v>
      </c>
      <c r="W31" s="66">
        <f t="shared" si="8"/>
        <v>18</v>
      </c>
      <c r="X31" s="65">
        <f>VLOOKUP($A31,'Return Data'!$B$7:$R$1700,14,0)</f>
        <v>6.5785</v>
      </c>
      <c r="Y31" s="66">
        <f t="shared" si="9"/>
        <v>18</v>
      </c>
      <c r="Z31" s="65">
        <f>VLOOKUP($A31,'Return Data'!$B$7:$R$1700,16,0)</f>
        <v>6.6459000000000001</v>
      </c>
      <c r="AA31" s="67">
        <f t="shared" si="10"/>
        <v>31</v>
      </c>
    </row>
    <row r="32" spans="1:27" x14ac:dyDescent="0.3">
      <c r="A32" s="63" t="s">
        <v>251</v>
      </c>
      <c r="B32" s="64">
        <f>VLOOKUP($A32,'Return Data'!$B$7:$R$1700,3,0)</f>
        <v>44017</v>
      </c>
      <c r="C32" s="65">
        <f>VLOOKUP($A32,'Return Data'!$B$7:$R$1700,4,0)</f>
        <v>10.7759</v>
      </c>
      <c r="D32" s="65">
        <f>VLOOKUP($A32,'Return Data'!$B$7:$R$1700,5,0)</f>
        <v>2.7101999999999999</v>
      </c>
      <c r="E32" s="66">
        <f t="shared" si="0"/>
        <v>38</v>
      </c>
      <c r="F32" s="65">
        <f>VLOOKUP($A32,'Return Data'!$B$7:$R$1700,6,0)</f>
        <v>2.4843999999999999</v>
      </c>
      <c r="G32" s="66">
        <f t="shared" si="1"/>
        <v>32</v>
      </c>
      <c r="H32" s="65">
        <f>VLOOKUP($A32,'Return Data'!$B$7:$R$1700,7,0)</f>
        <v>2.8079999999999998</v>
      </c>
      <c r="I32" s="66">
        <f t="shared" si="2"/>
        <v>38</v>
      </c>
      <c r="J32" s="65">
        <f>VLOOKUP($A32,'Return Data'!$B$7:$R$1700,8,0)</f>
        <v>2.7368000000000001</v>
      </c>
      <c r="K32" s="66">
        <f t="shared" si="3"/>
        <v>37</v>
      </c>
      <c r="L32" s="65">
        <f>VLOOKUP($A32,'Return Data'!$B$7:$R$1700,9,0)</f>
        <v>2.9767000000000001</v>
      </c>
      <c r="M32" s="66">
        <f t="shared" si="4"/>
        <v>37</v>
      </c>
      <c r="N32" s="65">
        <f>VLOOKUP($A32,'Return Data'!$B$7:$R$1700,10,0)</f>
        <v>3.3833000000000002</v>
      </c>
      <c r="O32" s="66">
        <f t="shared" si="5"/>
        <v>33</v>
      </c>
      <c r="P32" s="65">
        <f>VLOOKUP($A32,'Return Data'!$B$7:$R$1700,11,0)</f>
        <v>3.7887</v>
      </c>
      <c r="Q32" s="66">
        <f t="shared" si="6"/>
        <v>36</v>
      </c>
      <c r="R32" s="65">
        <f>VLOOKUP($A32,'Return Data'!$B$7:$R$1700,12,0)</f>
        <v>4.1432000000000002</v>
      </c>
      <c r="S32" s="66">
        <f t="shared" si="7"/>
        <v>36</v>
      </c>
      <c r="T32" s="65">
        <f>VLOOKUP($A32,'Return Data'!$B$7:$R$1700,13,0)</f>
        <v>4.4298000000000002</v>
      </c>
      <c r="U32" s="66">
        <f t="shared" si="8"/>
        <v>36</v>
      </c>
      <c r="V32" s="65"/>
      <c r="W32" s="66"/>
      <c r="X32" s="65"/>
      <c r="Y32" s="66"/>
      <c r="Z32" s="65">
        <f>VLOOKUP($A32,'Return Data'!$B$7:$R$1700,16,0)</f>
        <v>4.9549000000000003</v>
      </c>
      <c r="AA32" s="67">
        <f t="shared" si="10"/>
        <v>36</v>
      </c>
    </row>
    <row r="33" spans="1:27" x14ac:dyDescent="0.3">
      <c r="A33" s="63" t="s">
        <v>252</v>
      </c>
      <c r="B33" s="64">
        <f>VLOOKUP($A33,'Return Data'!$B$7:$R$1700,3,0)</f>
        <v>44017</v>
      </c>
      <c r="C33" s="65">
        <f>VLOOKUP($A33,'Return Data'!$B$7:$R$1700,4,0)</f>
        <v>4884.7347</v>
      </c>
      <c r="D33" s="65">
        <f>VLOOKUP($A33,'Return Data'!$B$7:$R$1700,5,0)</f>
        <v>3.2305000000000001</v>
      </c>
      <c r="E33" s="66">
        <f t="shared" si="0"/>
        <v>8</v>
      </c>
      <c r="F33" s="65">
        <f>VLOOKUP($A33,'Return Data'!$B$7:$R$1700,6,0)</f>
        <v>2.9455</v>
      </c>
      <c r="G33" s="66">
        <f t="shared" si="1"/>
        <v>11</v>
      </c>
      <c r="H33" s="65">
        <f>VLOOKUP($A33,'Return Data'!$B$7:$R$1700,7,0)</f>
        <v>3.7463000000000002</v>
      </c>
      <c r="I33" s="66">
        <f t="shared" si="2"/>
        <v>7</v>
      </c>
      <c r="J33" s="65">
        <f>VLOOKUP($A33,'Return Data'!$B$7:$R$1700,8,0)</f>
        <v>3.8900999999999999</v>
      </c>
      <c r="K33" s="66">
        <f t="shared" si="3"/>
        <v>4</v>
      </c>
      <c r="L33" s="65">
        <f>VLOOKUP($A33,'Return Data'!$B$7:$R$1700,9,0)</f>
        <v>4.2064000000000004</v>
      </c>
      <c r="M33" s="66">
        <f t="shared" si="4"/>
        <v>3</v>
      </c>
      <c r="N33" s="65">
        <f>VLOOKUP($A33,'Return Data'!$B$7:$R$1700,10,0)</f>
        <v>4.7797000000000001</v>
      </c>
      <c r="O33" s="66">
        <f t="shared" si="5"/>
        <v>1</v>
      </c>
      <c r="P33" s="65">
        <f>VLOOKUP($A33,'Return Data'!$B$7:$R$1700,11,0)</f>
        <v>5.2191999999999998</v>
      </c>
      <c r="Q33" s="66">
        <f t="shared" si="6"/>
        <v>8</v>
      </c>
      <c r="R33" s="65">
        <f>VLOOKUP($A33,'Return Data'!$B$7:$R$1700,12,0)</f>
        <v>5.3038999999999996</v>
      </c>
      <c r="S33" s="66">
        <f t="shared" si="7"/>
        <v>7</v>
      </c>
      <c r="T33" s="65">
        <f>VLOOKUP($A33,'Return Data'!$B$7:$R$1700,13,0)</f>
        <v>5.5743</v>
      </c>
      <c r="U33" s="66">
        <f t="shared" si="8"/>
        <v>5</v>
      </c>
      <c r="V33" s="65">
        <f>VLOOKUP($A33,'Return Data'!$B$7:$R$1700,17,0)</f>
        <v>6.5593000000000004</v>
      </c>
      <c r="W33" s="66">
        <f t="shared" si="8"/>
        <v>3</v>
      </c>
      <c r="X33" s="65">
        <f>VLOOKUP($A33,'Return Data'!$B$7:$R$1700,14,0)</f>
        <v>6.6852999999999998</v>
      </c>
      <c r="Y33" s="66">
        <f t="shared" si="9"/>
        <v>3</v>
      </c>
      <c r="Z33" s="65">
        <f>VLOOKUP($A33,'Return Data'!$B$7:$R$1700,16,0)</f>
        <v>7.2914000000000003</v>
      </c>
      <c r="AA33" s="67">
        <f t="shared" si="10"/>
        <v>21</v>
      </c>
    </row>
    <row r="34" spans="1:27" x14ac:dyDescent="0.3">
      <c r="A34" s="63" t="s">
        <v>253</v>
      </c>
      <c r="B34" s="64">
        <f>VLOOKUP($A34,'Return Data'!$B$7:$R$1700,3,0)</f>
        <v>44017</v>
      </c>
      <c r="C34" s="65">
        <f>VLOOKUP($A34,'Return Data'!$B$7:$R$1700,4,0)</f>
        <v>1125.0979</v>
      </c>
      <c r="D34" s="65">
        <f>VLOOKUP($A34,'Return Data'!$B$7:$R$1700,5,0)</f>
        <v>3.0954999999999999</v>
      </c>
      <c r="E34" s="66">
        <f t="shared" si="0"/>
        <v>15</v>
      </c>
      <c r="F34" s="65">
        <f>VLOOKUP($A34,'Return Data'!$B$7:$R$1700,6,0)</f>
        <v>2.3016000000000001</v>
      </c>
      <c r="G34" s="66">
        <f t="shared" si="1"/>
        <v>35</v>
      </c>
      <c r="H34" s="65">
        <f>VLOOKUP($A34,'Return Data'!$B$7:$R$1700,7,0)</f>
        <v>2.9580000000000002</v>
      </c>
      <c r="I34" s="66">
        <f t="shared" si="2"/>
        <v>33</v>
      </c>
      <c r="J34" s="65">
        <f>VLOOKUP($A34,'Return Data'!$B$7:$R$1700,8,0)</f>
        <v>3.1360000000000001</v>
      </c>
      <c r="K34" s="66">
        <f t="shared" si="3"/>
        <v>32</v>
      </c>
      <c r="L34" s="65">
        <f>VLOOKUP($A34,'Return Data'!$B$7:$R$1700,9,0)</f>
        <v>3.2818000000000001</v>
      </c>
      <c r="M34" s="66">
        <f t="shared" si="4"/>
        <v>31</v>
      </c>
      <c r="N34" s="65">
        <f>VLOOKUP($A34,'Return Data'!$B$7:$R$1700,10,0)</f>
        <v>3.5062000000000002</v>
      </c>
      <c r="O34" s="66">
        <f t="shared" si="5"/>
        <v>31</v>
      </c>
      <c r="P34" s="65">
        <f>VLOOKUP($A34,'Return Data'!$B$7:$R$1700,11,0)</f>
        <v>4.1790000000000003</v>
      </c>
      <c r="Q34" s="66">
        <f t="shared" si="6"/>
        <v>32</v>
      </c>
      <c r="R34" s="65">
        <f>VLOOKUP($A34,'Return Data'!$B$7:$R$1700,12,0)</f>
        <v>4.4431000000000003</v>
      </c>
      <c r="S34" s="66">
        <f t="shared" si="7"/>
        <v>33</v>
      </c>
      <c r="T34" s="65">
        <f>VLOOKUP($A34,'Return Data'!$B$7:$R$1700,13,0)</f>
        <v>4.8205</v>
      </c>
      <c r="U34" s="66">
        <f t="shared" si="8"/>
        <v>32</v>
      </c>
      <c r="V34" s="65">
        <f>VLOOKUP($A34,'Return Data'!$B$7:$R$1700,17,0)</f>
        <v>5.5769000000000002</v>
      </c>
      <c r="W34" s="66">
        <f t="shared" si="8"/>
        <v>32</v>
      </c>
      <c r="X34" s="65"/>
      <c r="Y34" s="66"/>
      <c r="Z34" s="65">
        <f>VLOOKUP($A34,'Return Data'!$B$7:$R$1700,16,0)</f>
        <v>5.6261999999999999</v>
      </c>
      <c r="AA34" s="67">
        <f t="shared" si="10"/>
        <v>34</v>
      </c>
    </row>
    <row r="35" spans="1:27" x14ac:dyDescent="0.3">
      <c r="A35" s="63" t="s">
        <v>254</v>
      </c>
      <c r="B35" s="64">
        <f>VLOOKUP($A35,'Return Data'!$B$7:$R$1700,3,0)</f>
        <v>44017</v>
      </c>
      <c r="C35" s="65">
        <f>VLOOKUP($A35,'Return Data'!$B$7:$R$1700,4,0)</f>
        <v>260.24599999999998</v>
      </c>
      <c r="D35" s="65">
        <f>VLOOKUP($A35,'Return Data'!$B$7:$R$1700,5,0)</f>
        <v>3.2822</v>
      </c>
      <c r="E35" s="66">
        <f t="shared" si="0"/>
        <v>6</v>
      </c>
      <c r="F35" s="65">
        <f>VLOOKUP($A35,'Return Data'!$B$7:$R$1700,6,0)</f>
        <v>2.9881000000000002</v>
      </c>
      <c r="G35" s="66">
        <f t="shared" si="1"/>
        <v>9</v>
      </c>
      <c r="H35" s="65">
        <f>VLOOKUP($A35,'Return Data'!$B$7:$R$1700,7,0)</f>
        <v>3.6591</v>
      </c>
      <c r="I35" s="66">
        <f t="shared" si="2"/>
        <v>9</v>
      </c>
      <c r="J35" s="65">
        <f>VLOOKUP($A35,'Return Data'!$B$7:$R$1700,8,0)</f>
        <v>3.7109000000000001</v>
      </c>
      <c r="K35" s="66">
        <f t="shared" si="3"/>
        <v>11</v>
      </c>
      <c r="L35" s="65">
        <f>VLOOKUP($A35,'Return Data'!$B$7:$R$1700,9,0)</f>
        <v>4.0758000000000001</v>
      </c>
      <c r="M35" s="66">
        <f t="shared" si="4"/>
        <v>8</v>
      </c>
      <c r="N35" s="65">
        <f>VLOOKUP($A35,'Return Data'!$B$7:$R$1700,10,0)</f>
        <v>4.7347000000000001</v>
      </c>
      <c r="O35" s="66">
        <f t="shared" si="5"/>
        <v>4</v>
      </c>
      <c r="P35" s="65">
        <f>VLOOKUP($A35,'Return Data'!$B$7:$R$1700,11,0)</f>
        <v>5.0772000000000004</v>
      </c>
      <c r="Q35" s="66">
        <f t="shared" si="6"/>
        <v>12</v>
      </c>
      <c r="R35" s="65">
        <f>VLOOKUP($A35,'Return Data'!$B$7:$R$1700,12,0)</f>
        <v>5.2271999999999998</v>
      </c>
      <c r="S35" s="66">
        <f t="shared" si="7"/>
        <v>12</v>
      </c>
      <c r="T35" s="65">
        <f>VLOOKUP($A35,'Return Data'!$B$7:$R$1700,13,0)</f>
        <v>5.5008999999999997</v>
      </c>
      <c r="U35" s="66">
        <f t="shared" si="8"/>
        <v>11</v>
      </c>
      <c r="V35" s="65">
        <f>VLOOKUP($A35,'Return Data'!$B$7:$R$1700,17,0)</f>
        <v>6.5350000000000001</v>
      </c>
      <c r="W35" s="66">
        <f t="shared" si="8"/>
        <v>6</v>
      </c>
      <c r="X35" s="65">
        <f>VLOOKUP($A35,'Return Data'!$B$7:$R$1700,14,0)</f>
        <v>6.6711</v>
      </c>
      <c r="Y35" s="66">
        <f t="shared" si="9"/>
        <v>6</v>
      </c>
      <c r="Z35" s="65">
        <f>VLOOKUP($A35,'Return Data'!$B$7:$R$1700,16,0)</f>
        <v>7.7310999999999996</v>
      </c>
      <c r="AA35" s="67">
        <f t="shared" si="10"/>
        <v>6</v>
      </c>
    </row>
    <row r="36" spans="1:27" x14ac:dyDescent="0.3">
      <c r="A36" s="63" t="s">
        <v>255</v>
      </c>
      <c r="B36" s="64">
        <f>VLOOKUP($A36,'Return Data'!$B$7:$R$1700,3,0)</f>
        <v>44017</v>
      </c>
      <c r="C36" s="65">
        <f>VLOOKUP($A36,'Return Data'!$B$7:$R$1700,4,0)</f>
        <v>2826.4350399999998</v>
      </c>
      <c r="D36" s="65">
        <f>VLOOKUP($A36,'Return Data'!$B$7:$R$1700,5,0)</f>
        <v>3.0706000000000002</v>
      </c>
      <c r="E36" s="66">
        <f t="shared" si="0"/>
        <v>21</v>
      </c>
      <c r="F36" s="65">
        <f>VLOOKUP($A36,'Return Data'!$B$7:$R$1700,6,0)</f>
        <v>2.7507000000000001</v>
      </c>
      <c r="G36" s="66">
        <f t="shared" si="1"/>
        <v>20</v>
      </c>
      <c r="H36" s="65">
        <f>VLOOKUP($A36,'Return Data'!$B$7:$R$1700,7,0)</f>
        <v>3.2648999999999999</v>
      </c>
      <c r="I36" s="66">
        <f t="shared" si="2"/>
        <v>25</v>
      </c>
      <c r="J36" s="65">
        <f>VLOOKUP($A36,'Return Data'!$B$7:$R$1700,8,0)</f>
        <v>3.1183999999999998</v>
      </c>
      <c r="K36" s="66">
        <f t="shared" si="3"/>
        <v>33</v>
      </c>
      <c r="L36" s="65">
        <f>VLOOKUP($A36,'Return Data'!$B$7:$R$1700,9,0)</f>
        <v>3.2576999999999998</v>
      </c>
      <c r="M36" s="66">
        <f t="shared" si="4"/>
        <v>32</v>
      </c>
      <c r="N36" s="65">
        <f>VLOOKUP($A36,'Return Data'!$B$7:$R$1700,10,0)</f>
        <v>3.7406999999999999</v>
      </c>
      <c r="O36" s="66">
        <f t="shared" si="5"/>
        <v>28</v>
      </c>
      <c r="P36" s="65">
        <f>VLOOKUP($A36,'Return Data'!$B$7:$R$1700,11,0)</f>
        <v>4.3560999999999996</v>
      </c>
      <c r="Q36" s="66">
        <f t="shared" si="6"/>
        <v>29</v>
      </c>
      <c r="R36" s="65">
        <f>VLOOKUP($A36,'Return Data'!$B$7:$R$1700,12,0)</f>
        <v>4.6307</v>
      </c>
      <c r="S36" s="66">
        <f t="shared" si="7"/>
        <v>29</v>
      </c>
      <c r="T36" s="65">
        <f>VLOOKUP($A36,'Return Data'!$B$7:$R$1700,13,0)</f>
        <v>4.9526000000000003</v>
      </c>
      <c r="U36" s="66">
        <f t="shared" si="8"/>
        <v>30</v>
      </c>
      <c r="V36" s="65">
        <f>VLOOKUP($A36,'Return Data'!$B$7:$R$1700,17,0)</f>
        <v>1.3831</v>
      </c>
      <c r="W36" s="66">
        <f t="shared" si="8"/>
        <v>35</v>
      </c>
      <c r="X36" s="65">
        <f>VLOOKUP($A36,'Return Data'!$B$7:$R$1700,14,0)</f>
        <v>3.2225000000000001</v>
      </c>
      <c r="Y36" s="66">
        <f t="shared" si="9"/>
        <v>34</v>
      </c>
      <c r="Z36" s="65">
        <f>VLOOKUP($A36,'Return Data'!$B$7:$R$1700,16,0)</f>
        <v>6.7716000000000003</v>
      </c>
      <c r="AA36" s="67">
        <f t="shared" si="10"/>
        <v>29</v>
      </c>
    </row>
    <row r="37" spans="1:27" x14ac:dyDescent="0.3">
      <c r="A37" s="63" t="s">
        <v>256</v>
      </c>
      <c r="B37" s="64">
        <f>VLOOKUP($A37,'Return Data'!$B$7:$R$1700,3,0)</f>
        <v>44017</v>
      </c>
      <c r="C37" s="65">
        <f>VLOOKUP($A37,'Return Data'!$B$7:$R$1700,4,0)</f>
        <v>31.4237</v>
      </c>
      <c r="D37" s="65">
        <f>VLOOKUP($A37,'Return Data'!$B$7:$R$1700,5,0)</f>
        <v>4.9379</v>
      </c>
      <c r="E37" s="66">
        <f t="shared" si="0"/>
        <v>2</v>
      </c>
      <c r="F37" s="65">
        <f>VLOOKUP($A37,'Return Data'!$B$7:$R$1700,6,0)</f>
        <v>4.4154999999999998</v>
      </c>
      <c r="G37" s="66">
        <f t="shared" si="1"/>
        <v>2</v>
      </c>
      <c r="H37" s="65">
        <f>VLOOKUP($A37,'Return Data'!$B$7:$R$1700,7,0)</f>
        <v>5.6978</v>
      </c>
      <c r="I37" s="66">
        <f t="shared" si="2"/>
        <v>1</v>
      </c>
      <c r="J37" s="65">
        <f>VLOOKUP($A37,'Return Data'!$B$7:$R$1700,8,0)</f>
        <v>4.7793999999999999</v>
      </c>
      <c r="K37" s="66">
        <f t="shared" si="3"/>
        <v>1</v>
      </c>
      <c r="L37" s="65">
        <f>VLOOKUP($A37,'Return Data'!$B$7:$R$1700,9,0)</f>
        <v>4.5860000000000003</v>
      </c>
      <c r="M37" s="66">
        <f t="shared" si="4"/>
        <v>1</v>
      </c>
      <c r="N37" s="65">
        <f>VLOOKUP($A37,'Return Data'!$B$7:$R$1700,10,0)</f>
        <v>4.5598999999999998</v>
      </c>
      <c r="O37" s="66">
        <f t="shared" si="5"/>
        <v>9</v>
      </c>
      <c r="P37" s="65">
        <f>VLOOKUP($A37,'Return Data'!$B$7:$R$1700,11,0)</f>
        <v>5.2290000000000001</v>
      </c>
      <c r="Q37" s="66">
        <f t="shared" si="6"/>
        <v>6</v>
      </c>
      <c r="R37" s="65">
        <f>VLOOKUP($A37,'Return Data'!$B$7:$R$1700,12,0)</f>
        <v>5.5602999999999998</v>
      </c>
      <c r="S37" s="66">
        <f t="shared" si="7"/>
        <v>1</v>
      </c>
      <c r="T37" s="65">
        <f>VLOOKUP($A37,'Return Data'!$B$7:$R$1700,13,0)</f>
        <v>5.9814999999999996</v>
      </c>
      <c r="U37" s="66">
        <f t="shared" si="8"/>
        <v>1</v>
      </c>
      <c r="V37" s="65">
        <f>VLOOKUP($A37,'Return Data'!$B$7:$R$1700,17,0)</f>
        <v>6.7507000000000001</v>
      </c>
      <c r="W37" s="66">
        <f t="shared" si="8"/>
        <v>1</v>
      </c>
      <c r="X37" s="65">
        <f>VLOOKUP($A37,'Return Data'!$B$7:$R$1700,14,0)</f>
        <v>6.7165999999999997</v>
      </c>
      <c r="Y37" s="66">
        <f t="shared" si="9"/>
        <v>1</v>
      </c>
      <c r="Z37" s="65">
        <f>VLOOKUP($A37,'Return Data'!$B$7:$R$1700,16,0)</f>
        <v>8.0573999999999995</v>
      </c>
      <c r="AA37" s="67">
        <f t="shared" si="10"/>
        <v>1</v>
      </c>
    </row>
    <row r="38" spans="1:27" x14ac:dyDescent="0.3">
      <c r="A38" s="63" t="s">
        <v>257</v>
      </c>
      <c r="B38" s="64">
        <f>VLOOKUP($A38,'Return Data'!$B$7:$R$1700,3,0)</f>
        <v>44017</v>
      </c>
      <c r="C38" s="65">
        <f>VLOOKUP($A38,'Return Data'!$B$7:$R$1700,4,0)</f>
        <v>27.119</v>
      </c>
      <c r="D38" s="65">
        <f>VLOOKUP($A38,'Return Data'!$B$7:$R$1700,5,0)</f>
        <v>2.8267000000000002</v>
      </c>
      <c r="E38" s="66">
        <f t="shared" si="0"/>
        <v>36</v>
      </c>
      <c r="F38" s="65">
        <f>VLOOKUP($A38,'Return Data'!$B$7:$R$1700,6,0)</f>
        <v>2.2885</v>
      </c>
      <c r="G38" s="66">
        <f t="shared" si="1"/>
        <v>37</v>
      </c>
      <c r="H38" s="65">
        <f>VLOOKUP($A38,'Return Data'!$B$7:$R$1700,7,0)</f>
        <v>2.9241999999999999</v>
      </c>
      <c r="I38" s="66">
        <f t="shared" si="2"/>
        <v>34</v>
      </c>
      <c r="J38" s="65">
        <f>VLOOKUP($A38,'Return Data'!$B$7:$R$1700,8,0)</f>
        <v>3.1957</v>
      </c>
      <c r="K38" s="66">
        <f t="shared" si="3"/>
        <v>28</v>
      </c>
      <c r="L38" s="65">
        <f>VLOOKUP($A38,'Return Data'!$B$7:$R$1700,9,0)</f>
        <v>3.2974000000000001</v>
      </c>
      <c r="M38" s="66">
        <f t="shared" si="4"/>
        <v>29</v>
      </c>
      <c r="N38" s="65">
        <f>VLOOKUP($A38,'Return Data'!$B$7:$R$1700,10,0)</f>
        <v>3.3435999999999999</v>
      </c>
      <c r="O38" s="66">
        <f t="shared" si="5"/>
        <v>35</v>
      </c>
      <c r="P38" s="65">
        <f>VLOOKUP($A38,'Return Data'!$B$7:$R$1700,11,0)</f>
        <v>4.0807000000000002</v>
      </c>
      <c r="Q38" s="66">
        <f t="shared" si="6"/>
        <v>34</v>
      </c>
      <c r="R38" s="65">
        <f>VLOOKUP($A38,'Return Data'!$B$7:$R$1700,12,0)</f>
        <v>4.3822000000000001</v>
      </c>
      <c r="S38" s="66">
        <f t="shared" si="7"/>
        <v>34</v>
      </c>
      <c r="T38" s="65">
        <f>VLOOKUP($A38,'Return Data'!$B$7:$R$1700,13,0)</f>
        <v>4.7336</v>
      </c>
      <c r="U38" s="66">
        <f t="shared" si="8"/>
        <v>34</v>
      </c>
      <c r="V38" s="65">
        <f>VLOOKUP($A38,'Return Data'!$B$7:$R$1700,17,0)</f>
        <v>5.7028999999999996</v>
      </c>
      <c r="W38" s="66">
        <f t="shared" si="8"/>
        <v>30</v>
      </c>
      <c r="X38" s="65">
        <f>VLOOKUP($A38,'Return Data'!$B$7:$R$1700,14,0)</f>
        <v>5.8520000000000003</v>
      </c>
      <c r="Y38" s="66">
        <f t="shared" si="9"/>
        <v>31</v>
      </c>
      <c r="Z38" s="65">
        <f>VLOOKUP($A38,'Return Data'!$B$7:$R$1700,16,0)</f>
        <v>7.2081</v>
      </c>
      <c r="AA38" s="67">
        <f t="shared" si="10"/>
        <v>24</v>
      </c>
    </row>
    <row r="39" spans="1:27" x14ac:dyDescent="0.3">
      <c r="A39" s="63" t="s">
        <v>260</v>
      </c>
      <c r="B39" s="64">
        <f>VLOOKUP($A39,'Return Data'!$B$7:$R$1700,3,0)</f>
        <v>44017</v>
      </c>
      <c r="C39" s="65">
        <f>VLOOKUP($A39,'Return Data'!$B$7:$R$1700,4,0)</f>
        <v>3130.4740000000002</v>
      </c>
      <c r="D39" s="65">
        <f>VLOOKUP($A39,'Return Data'!$B$7:$R$1700,5,0)</f>
        <v>3.1110000000000002</v>
      </c>
      <c r="E39" s="66">
        <f t="shared" si="0"/>
        <v>14</v>
      </c>
      <c r="F39" s="65">
        <f>VLOOKUP($A39,'Return Data'!$B$7:$R$1700,6,0)</f>
        <v>2.7138</v>
      </c>
      <c r="G39" s="66">
        <f t="shared" si="1"/>
        <v>25</v>
      </c>
      <c r="H39" s="65">
        <f>VLOOKUP($A39,'Return Data'!$B$7:$R$1700,7,0)</f>
        <v>3.4664000000000001</v>
      </c>
      <c r="I39" s="66">
        <f t="shared" si="2"/>
        <v>16</v>
      </c>
      <c r="J39" s="65">
        <f>VLOOKUP($A39,'Return Data'!$B$7:$R$1700,8,0)</f>
        <v>3.6577000000000002</v>
      </c>
      <c r="K39" s="66">
        <f t="shared" si="3"/>
        <v>12</v>
      </c>
      <c r="L39" s="65">
        <f>VLOOKUP($A39,'Return Data'!$B$7:$R$1700,9,0)</f>
        <v>4.0141</v>
      </c>
      <c r="M39" s="66">
        <f t="shared" si="4"/>
        <v>11</v>
      </c>
      <c r="N39" s="65">
        <f>VLOOKUP($A39,'Return Data'!$B$7:$R$1700,10,0)</f>
        <v>4.4349999999999996</v>
      </c>
      <c r="O39" s="66">
        <f t="shared" si="5"/>
        <v>13</v>
      </c>
      <c r="P39" s="65">
        <f>VLOOKUP($A39,'Return Data'!$B$7:$R$1700,11,0)</f>
        <v>5.0605000000000002</v>
      </c>
      <c r="Q39" s="66">
        <f t="shared" si="6"/>
        <v>13</v>
      </c>
      <c r="R39" s="65">
        <f>VLOOKUP($A39,'Return Data'!$B$7:$R$1700,12,0)</f>
        <v>5.1699000000000002</v>
      </c>
      <c r="S39" s="66">
        <f t="shared" si="7"/>
        <v>14</v>
      </c>
      <c r="T39" s="65">
        <f>VLOOKUP($A39,'Return Data'!$B$7:$R$1700,13,0)</f>
        <v>5.4279999999999999</v>
      </c>
      <c r="U39" s="66">
        <f t="shared" si="8"/>
        <v>17</v>
      </c>
      <c r="V39" s="65">
        <f>VLOOKUP($A39,'Return Data'!$B$7:$R$1700,17,0)</f>
        <v>6.3804999999999996</v>
      </c>
      <c r="W39" s="66">
        <f t="shared" si="8"/>
        <v>20</v>
      </c>
      <c r="X39" s="65">
        <f>VLOOKUP($A39,'Return Data'!$B$7:$R$1700,14,0)</f>
        <v>6.5330000000000004</v>
      </c>
      <c r="Y39" s="66">
        <f t="shared" si="9"/>
        <v>24</v>
      </c>
      <c r="Z39" s="65">
        <f>VLOOKUP($A39,'Return Data'!$B$7:$R$1700,16,0)</f>
        <v>7.1898</v>
      </c>
      <c r="AA39" s="67">
        <f t="shared" si="10"/>
        <v>25</v>
      </c>
    </row>
    <row r="40" spans="1:27" x14ac:dyDescent="0.3">
      <c r="A40" s="63" t="s">
        <v>261</v>
      </c>
      <c r="B40" s="64">
        <f>VLOOKUP($A40,'Return Data'!$B$7:$R$1700,3,0)</f>
        <v>44017</v>
      </c>
      <c r="C40" s="65">
        <f>VLOOKUP($A40,'Return Data'!$B$7:$R$1700,4,0)</f>
        <v>42.122700000000002</v>
      </c>
      <c r="D40" s="65">
        <f>VLOOKUP($A40,'Return Data'!$B$7:$R$1700,5,0)</f>
        <v>3.0331000000000001</v>
      </c>
      <c r="E40" s="66">
        <f t="shared" si="0"/>
        <v>25</v>
      </c>
      <c r="F40" s="65">
        <f>VLOOKUP($A40,'Return Data'!$B$7:$R$1700,6,0)</f>
        <v>2.4845000000000002</v>
      </c>
      <c r="G40" s="66">
        <f t="shared" si="1"/>
        <v>31</v>
      </c>
      <c r="H40" s="65">
        <f>VLOOKUP($A40,'Return Data'!$B$7:$R$1700,7,0)</f>
        <v>3.1709000000000001</v>
      </c>
      <c r="I40" s="66">
        <f t="shared" si="2"/>
        <v>28</v>
      </c>
      <c r="J40" s="65">
        <f>VLOOKUP($A40,'Return Data'!$B$7:$R$1700,8,0)</f>
        <v>3.4706999999999999</v>
      </c>
      <c r="K40" s="66">
        <f t="shared" si="3"/>
        <v>23</v>
      </c>
      <c r="L40" s="65">
        <f>VLOOKUP($A40,'Return Data'!$B$7:$R$1700,9,0)</f>
        <v>3.7170999999999998</v>
      </c>
      <c r="M40" s="66">
        <f t="shared" si="4"/>
        <v>22</v>
      </c>
      <c r="N40" s="65">
        <f>VLOOKUP($A40,'Return Data'!$B$7:$R$1700,10,0)</f>
        <v>4.3418999999999999</v>
      </c>
      <c r="O40" s="66">
        <f t="shared" si="5"/>
        <v>20</v>
      </c>
      <c r="P40" s="65">
        <f>VLOOKUP($A40,'Return Data'!$B$7:$R$1700,11,0)</f>
        <v>4.9728000000000003</v>
      </c>
      <c r="Q40" s="66">
        <f t="shared" si="6"/>
        <v>19</v>
      </c>
      <c r="R40" s="65">
        <f>VLOOKUP($A40,'Return Data'!$B$7:$R$1700,12,0)</f>
        <v>5.1375000000000002</v>
      </c>
      <c r="S40" s="66">
        <f t="shared" si="7"/>
        <v>18</v>
      </c>
      <c r="T40" s="65">
        <f>VLOOKUP($A40,'Return Data'!$B$7:$R$1700,13,0)</f>
        <v>5.4207999999999998</v>
      </c>
      <c r="U40" s="66">
        <f t="shared" si="8"/>
        <v>18</v>
      </c>
      <c r="V40" s="65">
        <f>VLOOKUP($A40,'Return Data'!$B$7:$R$1700,17,0)</f>
        <v>6.4461000000000004</v>
      </c>
      <c r="W40" s="66">
        <f t="shared" si="8"/>
        <v>14</v>
      </c>
      <c r="X40" s="65">
        <f>VLOOKUP($A40,'Return Data'!$B$7:$R$1700,14,0)</f>
        <v>6.5898000000000003</v>
      </c>
      <c r="Y40" s="66">
        <f t="shared" si="9"/>
        <v>16</v>
      </c>
      <c r="Z40" s="65">
        <f>VLOOKUP($A40,'Return Data'!$B$7:$R$1700,16,0)</f>
        <v>7.5959000000000003</v>
      </c>
      <c r="AA40" s="67">
        <f t="shared" si="10"/>
        <v>11</v>
      </c>
    </row>
    <row r="41" spans="1:27" x14ac:dyDescent="0.3">
      <c r="A41" s="63" t="s">
        <v>262</v>
      </c>
      <c r="B41" s="64">
        <f>VLOOKUP($A41,'Return Data'!$B$7:$R$1700,3,0)</f>
        <v>44017</v>
      </c>
      <c r="C41" s="65">
        <f>VLOOKUP($A41,'Return Data'!$B$7:$R$1700,4,0)</f>
        <v>3152.1489999999999</v>
      </c>
      <c r="D41" s="65">
        <f>VLOOKUP($A41,'Return Data'!$B$7:$R$1700,5,0)</f>
        <v>3.0954000000000002</v>
      </c>
      <c r="E41" s="66">
        <f t="shared" si="0"/>
        <v>16</v>
      </c>
      <c r="F41" s="65">
        <f>VLOOKUP($A41,'Return Data'!$B$7:$R$1700,6,0)</f>
        <v>2.6905000000000001</v>
      </c>
      <c r="G41" s="66">
        <f t="shared" si="1"/>
        <v>27</v>
      </c>
      <c r="H41" s="65">
        <f>VLOOKUP($A41,'Return Data'!$B$7:$R$1700,7,0)</f>
        <v>3.3837000000000002</v>
      </c>
      <c r="I41" s="66">
        <f t="shared" si="2"/>
        <v>23</v>
      </c>
      <c r="J41" s="65">
        <f>VLOOKUP($A41,'Return Data'!$B$7:$R$1700,8,0)</f>
        <v>3.6086999999999998</v>
      </c>
      <c r="K41" s="66">
        <f t="shared" si="3"/>
        <v>17</v>
      </c>
      <c r="L41" s="65">
        <f>VLOOKUP($A41,'Return Data'!$B$7:$R$1700,9,0)</f>
        <v>3.9268999999999998</v>
      </c>
      <c r="M41" s="66">
        <f t="shared" si="4"/>
        <v>13</v>
      </c>
      <c r="N41" s="65">
        <f>VLOOKUP($A41,'Return Data'!$B$7:$R$1700,10,0)</f>
        <v>4.6233000000000004</v>
      </c>
      <c r="O41" s="66">
        <f t="shared" si="5"/>
        <v>6</v>
      </c>
      <c r="P41" s="65">
        <f>VLOOKUP($A41,'Return Data'!$B$7:$R$1700,11,0)</f>
        <v>5.2983000000000002</v>
      </c>
      <c r="Q41" s="66">
        <f t="shared" si="6"/>
        <v>3</v>
      </c>
      <c r="R41" s="65">
        <f>VLOOKUP($A41,'Return Data'!$B$7:$R$1700,12,0)</f>
        <v>5.3449</v>
      </c>
      <c r="S41" s="66">
        <f t="shared" si="7"/>
        <v>3</v>
      </c>
      <c r="T41" s="65">
        <f>VLOOKUP($A41,'Return Data'!$B$7:$R$1700,13,0)</f>
        <v>5.5552000000000001</v>
      </c>
      <c r="U41" s="66">
        <f t="shared" si="8"/>
        <v>7</v>
      </c>
      <c r="V41" s="65">
        <f>VLOOKUP($A41,'Return Data'!$B$7:$R$1700,17,0)</f>
        <v>6.5044000000000004</v>
      </c>
      <c r="W41" s="66">
        <f t="shared" si="8"/>
        <v>8</v>
      </c>
      <c r="X41" s="65">
        <f>VLOOKUP($A41,'Return Data'!$B$7:$R$1700,14,0)</f>
        <v>6.6536</v>
      </c>
      <c r="Y41" s="66">
        <f t="shared" si="9"/>
        <v>8</v>
      </c>
      <c r="Z41" s="65">
        <f>VLOOKUP($A41,'Return Data'!$B$7:$R$1700,16,0)</f>
        <v>7.5111999999999997</v>
      </c>
      <c r="AA41" s="67">
        <f t="shared" si="10"/>
        <v>15</v>
      </c>
    </row>
    <row r="42" spans="1:27" x14ac:dyDescent="0.3">
      <c r="A42" s="63" t="s">
        <v>428</v>
      </c>
      <c r="B42" s="64">
        <f>VLOOKUP($A42,'Return Data'!$B$7:$R$1700,3,0)</f>
        <v>44017</v>
      </c>
      <c r="C42" s="65">
        <f>VLOOKUP($A42,'Return Data'!$B$7:$R$1700,4,0)</f>
        <v>2298.5636</v>
      </c>
      <c r="D42" s="65">
        <f>VLOOKUP($A42,'Return Data'!$B$7:$R$1700,5,0)</f>
        <v>5.9591000000000003</v>
      </c>
      <c r="E42" s="66">
        <f t="shared" si="0"/>
        <v>1</v>
      </c>
      <c r="F42" s="65">
        <f>VLOOKUP($A42,'Return Data'!$B$7:$R$1700,6,0)</f>
        <v>5.9598000000000004</v>
      </c>
      <c r="G42" s="66">
        <f t="shared" si="1"/>
        <v>1</v>
      </c>
      <c r="H42" s="65">
        <f>VLOOKUP($A42,'Return Data'!$B$7:$R$1700,7,0)</f>
        <v>4.0232999999999999</v>
      </c>
      <c r="I42" s="66">
        <f t="shared" si="2"/>
        <v>3</v>
      </c>
      <c r="J42" s="65">
        <f>VLOOKUP($A42,'Return Data'!$B$7:$R$1700,8,0)</f>
        <v>3.0972</v>
      </c>
      <c r="K42" s="66">
        <f t="shared" si="3"/>
        <v>35</v>
      </c>
      <c r="L42" s="65">
        <f>VLOOKUP($A42,'Return Data'!$B$7:$R$1700,9,0)</f>
        <v>3.5245000000000002</v>
      </c>
      <c r="M42" s="66">
        <f t="shared" si="4"/>
        <v>25</v>
      </c>
      <c r="N42" s="65">
        <f>VLOOKUP($A42,'Return Data'!$B$7:$R$1700,10,0)</f>
        <v>2.8144</v>
      </c>
      <c r="O42" s="66">
        <f t="shared" si="5"/>
        <v>37</v>
      </c>
      <c r="P42" s="65">
        <f>VLOOKUP($A42,'Return Data'!$B$7:$R$1700,11,0)</f>
        <v>3.3491</v>
      </c>
      <c r="Q42" s="66">
        <f t="shared" si="6"/>
        <v>38</v>
      </c>
      <c r="R42" s="65">
        <f>VLOOKUP($A42,'Return Data'!$B$7:$R$1700,12,0)</f>
        <v>3.6421999999999999</v>
      </c>
      <c r="S42" s="66">
        <f t="shared" si="7"/>
        <v>38</v>
      </c>
      <c r="T42" s="65">
        <f>VLOOKUP($A42,'Return Data'!$B$7:$R$1700,13,0)</f>
        <v>3.9525999999999999</v>
      </c>
      <c r="U42" s="66">
        <f t="shared" si="8"/>
        <v>38</v>
      </c>
      <c r="V42" s="65">
        <f>VLOOKUP($A42,'Return Data'!$B$7:$R$1700,17,0)</f>
        <v>4.8334000000000001</v>
      </c>
      <c r="W42" s="66">
        <f t="shared" si="8"/>
        <v>33</v>
      </c>
      <c r="X42" s="65">
        <f>VLOOKUP($A42,'Return Data'!$B$7:$R$1700,14,0)</f>
        <v>5.7504999999999997</v>
      </c>
      <c r="Y42" s="66">
        <f t="shared" si="9"/>
        <v>32</v>
      </c>
      <c r="Z42" s="65">
        <f>VLOOKUP($A42,'Return Data'!$B$7:$R$1700,16,0)</f>
        <v>6.1913</v>
      </c>
      <c r="AA42" s="67">
        <f t="shared" si="10"/>
        <v>32</v>
      </c>
    </row>
    <row r="43" spans="1:27" x14ac:dyDescent="0.3">
      <c r="A43" s="63" t="s">
        <v>263</v>
      </c>
      <c r="B43" s="64">
        <f>VLOOKUP($A43,'Return Data'!$B$7:$R$1700,3,0)</f>
        <v>44017</v>
      </c>
      <c r="C43" s="65">
        <f>VLOOKUP($A43,'Return Data'!$B$7:$R$1700,4,0)</f>
        <v>1921.1181999999999</v>
      </c>
      <c r="D43" s="65">
        <f>VLOOKUP($A43,'Return Data'!$B$7:$R$1700,5,0)</f>
        <v>3.0611000000000002</v>
      </c>
      <c r="E43" s="66">
        <f t="shared" si="0"/>
        <v>23</v>
      </c>
      <c r="F43" s="65">
        <f>VLOOKUP($A43,'Return Data'!$B$7:$R$1700,6,0)</f>
        <v>2.7972999999999999</v>
      </c>
      <c r="G43" s="66">
        <f t="shared" si="1"/>
        <v>16</v>
      </c>
      <c r="H43" s="65">
        <f>VLOOKUP($A43,'Return Data'!$B$7:$R$1700,7,0)</f>
        <v>3.0129000000000001</v>
      </c>
      <c r="I43" s="66">
        <f t="shared" si="2"/>
        <v>32</v>
      </c>
      <c r="J43" s="65">
        <f>VLOOKUP($A43,'Return Data'!$B$7:$R$1700,8,0)</f>
        <v>3.3523999999999998</v>
      </c>
      <c r="K43" s="66">
        <f t="shared" si="3"/>
        <v>25</v>
      </c>
      <c r="L43" s="65">
        <f>VLOOKUP($A43,'Return Data'!$B$7:$R$1700,9,0)</f>
        <v>3.8005</v>
      </c>
      <c r="M43" s="66">
        <f t="shared" si="4"/>
        <v>17</v>
      </c>
      <c r="N43" s="65">
        <f>VLOOKUP($A43,'Return Data'!$B$7:$R$1700,10,0)</f>
        <v>4.5890000000000004</v>
      </c>
      <c r="O43" s="66">
        <f t="shared" si="5"/>
        <v>7</v>
      </c>
      <c r="P43" s="65">
        <f>VLOOKUP($A43,'Return Data'!$B$7:$R$1700,11,0)</f>
        <v>5.3037000000000001</v>
      </c>
      <c r="Q43" s="66">
        <f t="shared" si="6"/>
        <v>2</v>
      </c>
      <c r="R43" s="65">
        <f>VLOOKUP($A43,'Return Data'!$B$7:$R$1700,12,0)</f>
        <v>5.3026</v>
      </c>
      <c r="S43" s="66">
        <f t="shared" si="7"/>
        <v>8</v>
      </c>
      <c r="T43" s="65">
        <f>VLOOKUP($A43,'Return Data'!$B$7:$R$1700,13,0)</f>
        <v>5.5106000000000002</v>
      </c>
      <c r="U43" s="66">
        <f t="shared" si="8"/>
        <v>10</v>
      </c>
      <c r="V43" s="65">
        <f>VLOOKUP($A43,'Return Data'!$B$7:$R$1700,17,0)</f>
        <v>4.5141999999999998</v>
      </c>
      <c r="W43" s="66">
        <f t="shared" si="8"/>
        <v>34</v>
      </c>
      <c r="X43" s="65">
        <f>VLOOKUP($A43,'Return Data'!$B$7:$R$1700,14,0)</f>
        <v>5.2869000000000002</v>
      </c>
      <c r="Y43" s="66">
        <f t="shared" si="9"/>
        <v>33</v>
      </c>
      <c r="Z43" s="65">
        <f>VLOOKUP($A43,'Return Data'!$B$7:$R$1700,16,0)</f>
        <v>7.4678000000000004</v>
      </c>
      <c r="AA43" s="67">
        <f t="shared" si="10"/>
        <v>16</v>
      </c>
    </row>
    <row r="44" spans="1:27" x14ac:dyDescent="0.3">
      <c r="A44" s="63" t="s">
        <v>264</v>
      </c>
      <c r="B44" s="64">
        <f>VLOOKUP($A44,'Return Data'!$B$7:$R$1700,3,0)</f>
        <v>44017</v>
      </c>
      <c r="C44" s="65">
        <f>VLOOKUP($A44,'Return Data'!$B$7:$R$1700,4,0)</f>
        <v>3276.5758999999998</v>
      </c>
      <c r="D44" s="65">
        <f>VLOOKUP($A44,'Return Data'!$B$7:$R$1700,5,0)</f>
        <v>3.0914999999999999</v>
      </c>
      <c r="E44" s="66">
        <f t="shared" si="0"/>
        <v>17</v>
      </c>
      <c r="F44" s="65">
        <f>VLOOKUP($A44,'Return Data'!$B$7:$R$1700,6,0)</f>
        <v>2.8445999999999998</v>
      </c>
      <c r="G44" s="66">
        <f t="shared" si="1"/>
        <v>14</v>
      </c>
      <c r="H44" s="65">
        <f>VLOOKUP($A44,'Return Data'!$B$7:$R$1700,7,0)</f>
        <v>3.6625999999999999</v>
      </c>
      <c r="I44" s="66">
        <f t="shared" si="2"/>
        <v>8</v>
      </c>
      <c r="J44" s="65">
        <f>VLOOKUP($A44,'Return Data'!$B$7:$R$1700,8,0)</f>
        <v>3.7614000000000001</v>
      </c>
      <c r="K44" s="66">
        <f t="shared" si="3"/>
        <v>8</v>
      </c>
      <c r="L44" s="65">
        <f>VLOOKUP($A44,'Return Data'!$B$7:$R$1700,9,0)</f>
        <v>4.0068000000000001</v>
      </c>
      <c r="M44" s="66">
        <f t="shared" si="4"/>
        <v>12</v>
      </c>
      <c r="N44" s="65">
        <f>VLOOKUP($A44,'Return Data'!$B$7:$R$1700,10,0)</f>
        <v>4.5019999999999998</v>
      </c>
      <c r="O44" s="66">
        <f t="shared" si="5"/>
        <v>12</v>
      </c>
      <c r="P44" s="65">
        <f>VLOOKUP($A44,'Return Data'!$B$7:$R$1700,11,0)</f>
        <v>5.0347999999999997</v>
      </c>
      <c r="Q44" s="66">
        <f t="shared" si="6"/>
        <v>16</v>
      </c>
      <c r="R44" s="65">
        <f>VLOOKUP($A44,'Return Data'!$B$7:$R$1700,12,0)</f>
        <v>5.1596000000000002</v>
      </c>
      <c r="S44" s="66">
        <f t="shared" si="7"/>
        <v>15</v>
      </c>
      <c r="T44" s="65">
        <f>VLOOKUP($A44,'Return Data'!$B$7:$R$1700,13,0)</f>
        <v>5.44</v>
      </c>
      <c r="U44" s="66">
        <f t="shared" si="8"/>
        <v>15</v>
      </c>
      <c r="V44" s="65">
        <f>VLOOKUP($A44,'Return Data'!$B$7:$R$1700,17,0)</f>
        <v>6.4663000000000004</v>
      </c>
      <c r="W44" s="66">
        <f t="shared" si="8"/>
        <v>10</v>
      </c>
      <c r="X44" s="65">
        <f>VLOOKUP($A44,'Return Data'!$B$7:$R$1700,14,0)</f>
        <v>6.6262999999999996</v>
      </c>
      <c r="Y44" s="66">
        <f t="shared" si="9"/>
        <v>9</v>
      </c>
      <c r="Z44" s="65">
        <f>VLOOKUP($A44,'Return Data'!$B$7:$R$1700,16,0)</f>
        <v>7.2766000000000002</v>
      </c>
      <c r="AA44" s="67">
        <f t="shared" si="10"/>
        <v>22</v>
      </c>
    </row>
    <row r="45" spans="1:27" x14ac:dyDescent="0.3">
      <c r="A45" s="63" t="s">
        <v>265</v>
      </c>
      <c r="B45" s="64">
        <f>VLOOKUP($A45,'Return Data'!$B$7:$R$1700,3,0)</f>
        <v>44017</v>
      </c>
      <c r="C45" s="65">
        <f>VLOOKUP($A45,'Return Data'!$B$7:$R$1700,4,0)</f>
        <v>1086.7946999999999</v>
      </c>
      <c r="D45" s="65">
        <f>VLOOKUP($A45,'Return Data'!$B$7:$R$1700,5,0)</f>
        <v>2.8569</v>
      </c>
      <c r="E45" s="66">
        <f t="shared" si="0"/>
        <v>34</v>
      </c>
      <c r="F45" s="65">
        <f>VLOOKUP($A45,'Return Data'!$B$7:$R$1700,6,0)</f>
        <v>2.1844999999999999</v>
      </c>
      <c r="G45" s="66">
        <f t="shared" si="1"/>
        <v>38</v>
      </c>
      <c r="H45" s="65">
        <f>VLOOKUP($A45,'Return Data'!$B$7:$R$1700,7,0)</f>
        <v>2.8908999999999998</v>
      </c>
      <c r="I45" s="66">
        <f t="shared" si="2"/>
        <v>37</v>
      </c>
      <c r="J45" s="65">
        <f>VLOOKUP($A45,'Return Data'!$B$7:$R$1700,8,0)</f>
        <v>3.2776999999999998</v>
      </c>
      <c r="K45" s="66">
        <f t="shared" si="3"/>
        <v>26</v>
      </c>
      <c r="L45" s="65">
        <f>VLOOKUP($A45,'Return Data'!$B$7:$R$1700,9,0)</f>
        <v>3.1857000000000002</v>
      </c>
      <c r="M45" s="66">
        <f t="shared" si="4"/>
        <v>35</v>
      </c>
      <c r="N45" s="65">
        <f>VLOOKUP($A45,'Return Data'!$B$7:$R$1700,10,0)</f>
        <v>3.5175999999999998</v>
      </c>
      <c r="O45" s="66">
        <f t="shared" si="5"/>
        <v>30</v>
      </c>
      <c r="P45" s="65">
        <f>VLOOKUP($A45,'Return Data'!$B$7:$R$1700,11,0)</f>
        <v>4.1833</v>
      </c>
      <c r="Q45" s="66">
        <f t="shared" si="6"/>
        <v>31</v>
      </c>
      <c r="R45" s="65">
        <f>VLOOKUP($A45,'Return Data'!$B$7:$R$1700,12,0)</f>
        <v>4.6167999999999996</v>
      </c>
      <c r="S45" s="66">
        <f t="shared" si="7"/>
        <v>30</v>
      </c>
      <c r="T45" s="65">
        <f>VLOOKUP($A45,'Return Data'!$B$7:$R$1700,13,0)</f>
        <v>5.0796999999999999</v>
      </c>
      <c r="U45" s="66">
        <f t="shared" si="8"/>
        <v>29</v>
      </c>
      <c r="V45" s="65"/>
      <c r="W45" s="66"/>
      <c r="X45" s="65"/>
      <c r="Y45" s="66"/>
      <c r="Z45" s="65">
        <f>VLOOKUP($A45,'Return Data'!$B$7:$R$1700,16,0)</f>
        <v>5.8167999999999997</v>
      </c>
      <c r="AA45" s="67">
        <f t="shared" si="10"/>
        <v>33</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3.199247368421053</v>
      </c>
      <c r="E47" s="65"/>
      <c r="F47" s="75">
        <f>AVERAGE(F8:F45)</f>
        <v>2.8772999999999995</v>
      </c>
      <c r="G47" s="65"/>
      <c r="H47" s="75">
        <f>AVERAGE(H8:H45)</f>
        <v>3.4549500000000011</v>
      </c>
      <c r="I47" s="65"/>
      <c r="J47" s="75">
        <f>AVERAGE(J8:J45)</f>
        <v>3.4994289473684206</v>
      </c>
      <c r="K47" s="65"/>
      <c r="L47" s="75">
        <f>AVERAGE(L8:L45)</f>
        <v>3.6958078947368413</v>
      </c>
      <c r="M47" s="65"/>
      <c r="N47" s="75">
        <f>AVERAGE(N8:N45)</f>
        <v>4.116926315789474</v>
      </c>
      <c r="O47" s="65"/>
      <c r="P47" s="75">
        <f>AVERAGE(P8:P45)</f>
        <v>4.7731052631578947</v>
      </c>
      <c r="Q47" s="65"/>
      <c r="R47" s="75">
        <f>AVERAGE(R8:R45)</f>
        <v>4.953947368421054</v>
      </c>
      <c r="S47" s="65"/>
      <c r="T47" s="75">
        <f>AVERAGE(T8:T45)</f>
        <v>5.2469921052631578</v>
      </c>
      <c r="U47" s="65"/>
      <c r="V47" s="75">
        <f>AVERAGE(V8:V45)</f>
        <v>6.1095514285714279</v>
      </c>
      <c r="W47" s="65"/>
      <c r="X47" s="75">
        <f>AVERAGE(X8:X45)</f>
        <v>6.380691176470588</v>
      </c>
      <c r="Y47" s="65"/>
      <c r="Z47" s="75">
        <f>AVERAGE(Z8:Z45)</f>
        <v>7.0391763157894749</v>
      </c>
      <c r="AA47" s="76"/>
    </row>
    <row r="48" spans="1:27" x14ac:dyDescent="0.3">
      <c r="A48" s="73" t="s">
        <v>28</v>
      </c>
      <c r="B48" s="74"/>
      <c r="C48" s="74"/>
      <c r="D48" s="75">
        <f>MIN(D8:D45)</f>
        <v>2.7101999999999999</v>
      </c>
      <c r="E48" s="65"/>
      <c r="F48" s="75">
        <f>MIN(F8:F45)</f>
        <v>2.1844999999999999</v>
      </c>
      <c r="G48" s="65"/>
      <c r="H48" s="75">
        <f>MIN(H8:H45)</f>
        <v>2.8079999999999998</v>
      </c>
      <c r="I48" s="65"/>
      <c r="J48" s="75">
        <f>MIN(J8:J45)</f>
        <v>2.6347</v>
      </c>
      <c r="K48" s="65"/>
      <c r="L48" s="75">
        <f>MIN(L8:L45)</f>
        <v>2.6835</v>
      </c>
      <c r="M48" s="65"/>
      <c r="N48" s="75">
        <f>MIN(N8:N45)</f>
        <v>2.7214999999999998</v>
      </c>
      <c r="O48" s="65"/>
      <c r="P48" s="75">
        <f>MIN(P8:P45)</f>
        <v>3.3491</v>
      </c>
      <c r="Q48" s="65"/>
      <c r="R48" s="75">
        <f>MIN(R8:R45)</f>
        <v>3.6421999999999999</v>
      </c>
      <c r="S48" s="65"/>
      <c r="T48" s="75">
        <f>MIN(T8:T45)</f>
        <v>3.9525999999999999</v>
      </c>
      <c r="U48" s="65"/>
      <c r="V48" s="75">
        <f>MIN(V8:V45)</f>
        <v>1.3831</v>
      </c>
      <c r="W48" s="65"/>
      <c r="X48" s="75">
        <f>MIN(X8:X45)</f>
        <v>3.2225000000000001</v>
      </c>
      <c r="Y48" s="65"/>
      <c r="Z48" s="75">
        <f>MIN(Z8:Z45)</f>
        <v>4.3743999999999996</v>
      </c>
      <c r="AA48" s="76"/>
    </row>
    <row r="49" spans="1:27" ht="15" thickBot="1" x14ac:dyDescent="0.35">
      <c r="A49" s="77" t="s">
        <v>29</v>
      </c>
      <c r="B49" s="78"/>
      <c r="C49" s="78"/>
      <c r="D49" s="79">
        <f>MAX(D8:D45)</f>
        <v>5.9591000000000003</v>
      </c>
      <c r="E49" s="95"/>
      <c r="F49" s="79">
        <f>MAX(F8:F45)</f>
        <v>5.9598000000000004</v>
      </c>
      <c r="G49" s="95"/>
      <c r="H49" s="79">
        <f>MAX(H8:H45)</f>
        <v>5.6978</v>
      </c>
      <c r="I49" s="95"/>
      <c r="J49" s="79">
        <f>MAX(J8:J45)</f>
        <v>4.7793999999999999</v>
      </c>
      <c r="K49" s="95"/>
      <c r="L49" s="79">
        <f>MAX(L8:L45)</f>
        <v>4.5860000000000003</v>
      </c>
      <c r="M49" s="95"/>
      <c r="N49" s="79">
        <f>MAX(N8:N45)</f>
        <v>4.7797000000000001</v>
      </c>
      <c r="O49" s="95"/>
      <c r="P49" s="79">
        <f>MAX(P8:P45)</f>
        <v>5.4269999999999996</v>
      </c>
      <c r="Q49" s="95"/>
      <c r="R49" s="79">
        <f>MAX(R8:R45)</f>
        <v>5.5602999999999998</v>
      </c>
      <c r="S49" s="95"/>
      <c r="T49" s="79">
        <f>MAX(T8:T45)</f>
        <v>5.9814999999999996</v>
      </c>
      <c r="U49" s="95"/>
      <c r="V49" s="79">
        <f>MAX(V8:V45)</f>
        <v>6.7507000000000001</v>
      </c>
      <c r="W49" s="95"/>
      <c r="X49" s="79">
        <f>MAX(X8:X45)</f>
        <v>6.7165999999999997</v>
      </c>
      <c r="Y49" s="95"/>
      <c r="Z49" s="79">
        <f>MAX(Z8:Z45)</f>
        <v>8.0573999999999995</v>
      </c>
      <c r="AA49" s="80"/>
    </row>
    <row r="50" spans="1:27" x14ac:dyDescent="0.3">
      <c r="A50" s="112" t="s">
        <v>434</v>
      </c>
    </row>
    <row r="51" spans="1:27" x14ac:dyDescent="0.3">
      <c r="A51" s="14" t="s">
        <v>340</v>
      </c>
    </row>
  </sheetData>
  <sheetProtection algorithmName="SHA-512" hashValue="gO7nBSccwMyG8cF5HUyUsa0PlFn3PU6ry5PmVeD2OIYJjiibez5ndOQRIER2OFGPVHpOsbANXns9yHgQF912YQ==" saltValue="f41m2BwCMMAsyjxYzx7Uog==" spinCount="100000"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xr:uid="{00000000-0004-0000-0A00-000000000000}"/>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R1601"/>
  <sheetViews>
    <sheetView workbookViewId="0">
      <pane xSplit="2" ySplit="5" topLeftCell="C1174" activePane="bottomRight" state="frozen"/>
      <selection pane="topRight" activeCell="B1" sqref="B1"/>
      <selection pane="bottomLeft" activeCell="A6" sqref="A6"/>
      <selection pane="bottomRight" activeCell="B1174" sqref="B1174"/>
    </sheetView>
  </sheetViews>
  <sheetFormatPr defaultRowHeight="14.4" x14ac:dyDescent="0.3"/>
  <cols>
    <col min="1" max="1" width="8.88671875" style="99"/>
    <col min="2" max="2" width="40.4414062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8"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8"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8" s="60" customFormat="1" x14ac:dyDescent="0.3">
      <c r="A3" s="99"/>
      <c r="C3" s="99"/>
    </row>
    <row r="4" spans="1:18" x14ac:dyDescent="0.3">
      <c r="B4" s="157"/>
      <c r="C4" s="157"/>
      <c r="D4" s="157"/>
      <c r="E4" s="157"/>
      <c r="F4" s="157" t="s">
        <v>0</v>
      </c>
      <c r="G4" s="157"/>
      <c r="H4" s="157"/>
      <c r="I4" s="157"/>
      <c r="J4" s="157"/>
      <c r="K4" s="157"/>
      <c r="L4" s="157"/>
      <c r="M4" s="157"/>
      <c r="N4" s="157"/>
      <c r="O4" s="157"/>
      <c r="P4" s="157"/>
      <c r="Q4" s="157"/>
      <c r="R4" s="157"/>
    </row>
    <row r="5" spans="1:18" x14ac:dyDescent="0.3">
      <c r="A5" s="169" t="s">
        <v>355</v>
      </c>
      <c r="B5" s="169" t="s">
        <v>7</v>
      </c>
      <c r="C5" s="169" t="s">
        <v>381</v>
      </c>
      <c r="D5" s="169" t="s">
        <v>8</v>
      </c>
      <c r="E5" s="169" t="s">
        <v>9</v>
      </c>
      <c r="F5" s="169" t="s">
        <v>115</v>
      </c>
      <c r="G5" s="169" t="s">
        <v>116</v>
      </c>
      <c r="H5" s="169" t="s">
        <v>117</v>
      </c>
      <c r="I5" s="169" t="s">
        <v>47</v>
      </c>
      <c r="J5" s="169" t="s">
        <v>48</v>
      </c>
      <c r="K5" s="169" t="s">
        <v>1</v>
      </c>
      <c r="L5" s="169" t="s">
        <v>2</v>
      </c>
      <c r="M5" s="169" t="s">
        <v>3</v>
      </c>
      <c r="N5" s="169" t="s">
        <v>4</v>
      </c>
      <c r="O5" s="169" t="s">
        <v>5</v>
      </c>
      <c r="P5" s="169" t="s">
        <v>6</v>
      </c>
      <c r="Q5" s="169" t="s">
        <v>46</v>
      </c>
      <c r="R5" s="169" t="s">
        <v>382</v>
      </c>
    </row>
    <row r="6" spans="1:18" x14ac:dyDescent="0.3">
      <c r="A6" s="170" t="s">
        <v>479</v>
      </c>
      <c r="B6" s="170"/>
      <c r="C6" s="170"/>
      <c r="D6" s="170"/>
      <c r="E6" s="170"/>
      <c r="F6" s="170"/>
      <c r="G6" s="170"/>
      <c r="H6" s="170"/>
      <c r="I6" s="170"/>
      <c r="J6" s="170"/>
      <c r="K6" s="170"/>
      <c r="L6" s="170"/>
      <c r="M6" s="170"/>
      <c r="N6" s="170"/>
      <c r="O6" s="170"/>
      <c r="P6" s="170"/>
      <c r="Q6" s="170"/>
      <c r="R6" s="170"/>
    </row>
    <row r="7" spans="1:18" x14ac:dyDescent="0.3">
      <c r="A7" s="168" t="s">
        <v>480</v>
      </c>
      <c r="B7" s="168" t="s">
        <v>481</v>
      </c>
      <c r="C7" s="168">
        <v>103155</v>
      </c>
      <c r="D7" s="171">
        <v>44015</v>
      </c>
      <c r="E7" s="172">
        <v>670.04</v>
      </c>
      <c r="F7" s="172">
        <v>0.23039999999999999</v>
      </c>
      <c r="G7" s="172">
        <v>1.7139</v>
      </c>
      <c r="H7" s="172">
        <v>1.2237</v>
      </c>
      <c r="I7" s="172">
        <v>2.9373999999999998</v>
      </c>
      <c r="J7" s="172">
        <v>4.5484</v>
      </c>
      <c r="K7" s="172">
        <v>21.547000000000001</v>
      </c>
      <c r="L7" s="172">
        <v>-13.325100000000001</v>
      </c>
      <c r="M7" s="172">
        <v>-8.6503999999999994</v>
      </c>
      <c r="N7" s="172">
        <v>-12.223800000000001</v>
      </c>
      <c r="O7" s="172">
        <v>-1.7907999999999999</v>
      </c>
      <c r="P7" s="172">
        <v>3.5417999999999998</v>
      </c>
      <c r="Q7" s="172">
        <v>17.994800000000001</v>
      </c>
      <c r="R7" s="172">
        <v>-4.6421000000000001</v>
      </c>
    </row>
    <row r="8" spans="1:18" x14ac:dyDescent="0.3">
      <c r="A8" s="168" t="s">
        <v>480</v>
      </c>
      <c r="B8" s="168" t="s">
        <v>482</v>
      </c>
      <c r="C8" s="168">
        <v>120517</v>
      </c>
      <c r="D8" s="171">
        <v>44015</v>
      </c>
      <c r="E8" s="172">
        <v>721.42</v>
      </c>
      <c r="F8" s="172">
        <v>0.23200000000000001</v>
      </c>
      <c r="G8" s="172">
        <v>1.7202</v>
      </c>
      <c r="H8" s="172">
        <v>1.2391000000000001</v>
      </c>
      <c r="I8" s="172">
        <v>2.9687999999999999</v>
      </c>
      <c r="J8" s="172">
        <v>4.6173000000000002</v>
      </c>
      <c r="K8" s="172">
        <v>21.797699999999999</v>
      </c>
      <c r="L8" s="172">
        <v>-12.994899999999999</v>
      </c>
      <c r="M8" s="172">
        <v>-8.1052</v>
      </c>
      <c r="N8" s="172">
        <v>-11.566800000000001</v>
      </c>
      <c r="O8" s="172">
        <v>-0.82720000000000005</v>
      </c>
      <c r="P8" s="172">
        <v>4.6531000000000002</v>
      </c>
      <c r="Q8" s="172">
        <v>10.159800000000001</v>
      </c>
      <c r="R8" s="172">
        <v>-3.8559000000000001</v>
      </c>
    </row>
    <row r="9" spans="1:18" x14ac:dyDescent="0.3">
      <c r="A9" s="168" t="s">
        <v>480</v>
      </c>
      <c r="B9" s="168" t="s">
        <v>483</v>
      </c>
      <c r="C9" s="168">
        <v>144394</v>
      </c>
      <c r="D9" s="171">
        <v>44015</v>
      </c>
      <c r="E9" s="172">
        <v>10.58</v>
      </c>
      <c r="F9" s="172">
        <v>0.3795</v>
      </c>
      <c r="G9" s="172">
        <v>1.8287</v>
      </c>
      <c r="H9" s="172">
        <v>1.341</v>
      </c>
      <c r="I9" s="172">
        <v>2.1236000000000002</v>
      </c>
      <c r="J9" s="172">
        <v>3.9293</v>
      </c>
      <c r="K9" s="172">
        <v>19.4131</v>
      </c>
      <c r="L9" s="172">
        <v>-8.0799000000000003</v>
      </c>
      <c r="M9" s="172">
        <v>-3.2907000000000002</v>
      </c>
      <c r="N9" s="172">
        <v>-0.93630000000000002</v>
      </c>
      <c r="O9" s="172"/>
      <c r="P9" s="172"/>
      <c r="Q9" s="172">
        <v>3.0095999999999998</v>
      </c>
      <c r="R9" s="172"/>
    </row>
    <row r="10" spans="1:18" x14ac:dyDescent="0.3">
      <c r="A10" s="168" t="s">
        <v>480</v>
      </c>
      <c r="B10" s="168" t="s">
        <v>484</v>
      </c>
      <c r="C10" s="168">
        <v>144393</v>
      </c>
      <c r="D10" s="171">
        <v>44015</v>
      </c>
      <c r="E10" s="172">
        <v>10.27</v>
      </c>
      <c r="F10" s="172">
        <v>0.39100000000000001</v>
      </c>
      <c r="G10" s="172">
        <v>1.6832</v>
      </c>
      <c r="H10" s="172">
        <v>1.1822999999999999</v>
      </c>
      <c r="I10" s="172">
        <v>2.0874999999999999</v>
      </c>
      <c r="J10" s="172">
        <v>3.7374000000000001</v>
      </c>
      <c r="K10" s="172">
        <v>18.8657</v>
      </c>
      <c r="L10" s="172">
        <v>-8.7111000000000001</v>
      </c>
      <c r="M10" s="172">
        <v>-4.2869999999999999</v>
      </c>
      <c r="N10" s="172">
        <v>-2.2835000000000001</v>
      </c>
      <c r="O10" s="172"/>
      <c r="P10" s="172"/>
      <c r="Q10" s="172">
        <v>1.4111</v>
      </c>
      <c r="R10" s="172"/>
    </row>
    <row r="11" spans="1:18" x14ac:dyDescent="0.3">
      <c r="A11" s="168" t="s">
        <v>480</v>
      </c>
      <c r="B11" s="168" t="s">
        <v>485</v>
      </c>
      <c r="C11" s="168">
        <v>101912</v>
      </c>
      <c r="D11" s="171">
        <v>44015</v>
      </c>
      <c r="E11" s="172">
        <v>51.11</v>
      </c>
      <c r="F11" s="172">
        <v>0.59040000000000004</v>
      </c>
      <c r="G11" s="172">
        <v>1.6508</v>
      </c>
      <c r="H11" s="172">
        <v>1.248</v>
      </c>
      <c r="I11" s="172">
        <v>1.9956</v>
      </c>
      <c r="J11" s="172">
        <v>3.9878</v>
      </c>
      <c r="K11" s="172">
        <v>19.835899999999999</v>
      </c>
      <c r="L11" s="172">
        <v>-8.4705999999999992</v>
      </c>
      <c r="M11" s="172">
        <v>-3.7294999999999998</v>
      </c>
      <c r="N11" s="172">
        <v>-8.0921000000000003</v>
      </c>
      <c r="O11" s="172">
        <v>-0.69399999999999995</v>
      </c>
      <c r="P11" s="172">
        <v>3.2591000000000001</v>
      </c>
      <c r="Q11" s="172">
        <v>10.185600000000001</v>
      </c>
      <c r="R11" s="172">
        <v>-3.3151000000000002</v>
      </c>
    </row>
    <row r="12" spans="1:18" x14ac:dyDescent="0.3">
      <c r="A12" s="168" t="s">
        <v>480</v>
      </c>
      <c r="B12" s="168" t="s">
        <v>486</v>
      </c>
      <c r="C12" s="168">
        <v>119326</v>
      </c>
      <c r="D12" s="171">
        <v>44015</v>
      </c>
      <c r="E12" s="172">
        <v>55.5</v>
      </c>
      <c r="F12" s="172">
        <v>0.59819999999999995</v>
      </c>
      <c r="G12" s="172">
        <v>1.667</v>
      </c>
      <c r="H12" s="172">
        <v>1.2774000000000001</v>
      </c>
      <c r="I12" s="172">
        <v>2.0407999999999999</v>
      </c>
      <c r="J12" s="172">
        <v>4.0495000000000001</v>
      </c>
      <c r="K12" s="172">
        <v>20.026</v>
      </c>
      <c r="L12" s="172">
        <v>-8.1734000000000009</v>
      </c>
      <c r="M12" s="172">
        <v>-3.2427000000000001</v>
      </c>
      <c r="N12" s="172">
        <v>-7.4537000000000004</v>
      </c>
      <c r="O12" s="172">
        <v>0.41749999999999998</v>
      </c>
      <c r="P12" s="172">
        <v>4.4696999999999996</v>
      </c>
      <c r="Q12" s="172">
        <v>8.4392999999999994</v>
      </c>
      <c r="R12" s="172">
        <v>-2.4443000000000001</v>
      </c>
    </row>
    <row r="13" spans="1:18" x14ac:dyDescent="0.3">
      <c r="A13" s="168" t="s">
        <v>480</v>
      </c>
      <c r="B13" s="168" t="s">
        <v>487</v>
      </c>
      <c r="C13" s="168">
        <v>141006</v>
      </c>
      <c r="D13" s="171">
        <v>44015</v>
      </c>
      <c r="E13" s="172">
        <v>13.0428</v>
      </c>
      <c r="F13" s="172">
        <v>0.70179999999999998</v>
      </c>
      <c r="G13" s="172">
        <v>2.2107000000000001</v>
      </c>
      <c r="H13" s="172">
        <v>1.8714</v>
      </c>
      <c r="I13" s="172">
        <v>2.9018000000000002</v>
      </c>
      <c r="J13" s="172">
        <v>3.7134999999999998</v>
      </c>
      <c r="K13" s="172">
        <v>19.607099999999999</v>
      </c>
      <c r="L13" s="172">
        <v>-4.2047999999999996</v>
      </c>
      <c r="M13" s="172">
        <v>2.1850999999999998</v>
      </c>
      <c r="N13" s="172">
        <v>3.7976999999999999</v>
      </c>
      <c r="O13" s="172">
        <v>7.9847999999999999</v>
      </c>
      <c r="P13" s="172"/>
      <c r="Q13" s="172">
        <v>8.5416000000000007</v>
      </c>
      <c r="R13" s="172">
        <v>8.1849000000000007</v>
      </c>
    </row>
    <row r="14" spans="1:18" x14ac:dyDescent="0.3">
      <c r="A14" s="168" t="s">
        <v>480</v>
      </c>
      <c r="B14" s="168" t="s">
        <v>488</v>
      </c>
      <c r="C14" s="168">
        <v>141004</v>
      </c>
      <c r="D14" s="171">
        <v>44015</v>
      </c>
      <c r="E14" s="172">
        <v>12.407500000000001</v>
      </c>
      <c r="F14" s="172">
        <v>0.69799999999999995</v>
      </c>
      <c r="G14" s="172">
        <v>2.1966999999999999</v>
      </c>
      <c r="H14" s="172">
        <v>1.8393999999999999</v>
      </c>
      <c r="I14" s="172">
        <v>2.8371</v>
      </c>
      <c r="J14" s="172">
        <v>3.5735999999999999</v>
      </c>
      <c r="K14" s="172">
        <v>19.1173</v>
      </c>
      <c r="L14" s="172">
        <v>-4.9459999999999997</v>
      </c>
      <c r="M14" s="172">
        <v>0.99060000000000004</v>
      </c>
      <c r="N14" s="172">
        <v>2.1890999999999998</v>
      </c>
      <c r="O14" s="172">
        <v>6.3329000000000004</v>
      </c>
      <c r="P14" s="172"/>
      <c r="Q14" s="172">
        <v>6.8821000000000003</v>
      </c>
      <c r="R14" s="172">
        <v>6.5789</v>
      </c>
    </row>
    <row r="15" spans="1:18" x14ac:dyDescent="0.3">
      <c r="A15" s="168" t="s">
        <v>480</v>
      </c>
      <c r="B15" s="168" t="s">
        <v>489</v>
      </c>
      <c r="C15" s="168">
        <v>139527</v>
      </c>
      <c r="D15" s="171">
        <v>44015</v>
      </c>
      <c r="E15" s="172">
        <v>11.98</v>
      </c>
      <c r="F15" s="172">
        <v>0.251</v>
      </c>
      <c r="G15" s="172">
        <v>1.7842</v>
      </c>
      <c r="H15" s="172">
        <v>0.50339999999999996</v>
      </c>
      <c r="I15" s="172">
        <v>1.7842</v>
      </c>
      <c r="J15" s="172">
        <v>1.8707</v>
      </c>
      <c r="K15" s="172">
        <v>14.750999999999999</v>
      </c>
      <c r="L15" s="172">
        <v>-3.5427</v>
      </c>
      <c r="M15" s="172">
        <v>1.0118</v>
      </c>
      <c r="N15" s="172">
        <v>-2.5224000000000002</v>
      </c>
      <c r="O15" s="172">
        <v>-0.22140000000000001</v>
      </c>
      <c r="P15" s="172"/>
      <c r="Q15" s="172">
        <v>4.6722000000000001</v>
      </c>
      <c r="R15" s="172">
        <v>-6.5133000000000001</v>
      </c>
    </row>
    <row r="16" spans="1:18" x14ac:dyDescent="0.3">
      <c r="A16" s="168" t="s">
        <v>480</v>
      </c>
      <c r="B16" s="168" t="s">
        <v>490</v>
      </c>
      <c r="C16" s="168">
        <v>139529</v>
      </c>
      <c r="D16" s="171">
        <v>44015</v>
      </c>
      <c r="E16" s="172">
        <v>11.58</v>
      </c>
      <c r="F16" s="172">
        <v>0.34660000000000002</v>
      </c>
      <c r="G16" s="172">
        <v>1.847</v>
      </c>
      <c r="H16" s="172">
        <v>0.52080000000000004</v>
      </c>
      <c r="I16" s="172">
        <v>1.7575000000000001</v>
      </c>
      <c r="J16" s="172">
        <v>1.847</v>
      </c>
      <c r="K16" s="172">
        <v>14.540100000000001</v>
      </c>
      <c r="L16" s="172">
        <v>-3.9003999999999999</v>
      </c>
      <c r="M16" s="172">
        <v>0.43369999999999997</v>
      </c>
      <c r="N16" s="172">
        <v>-3.3389000000000002</v>
      </c>
      <c r="O16" s="172">
        <v>-1.0694999999999999</v>
      </c>
      <c r="P16" s="172"/>
      <c r="Q16" s="172">
        <v>3.7776000000000001</v>
      </c>
      <c r="R16" s="172">
        <v>-7.3396999999999997</v>
      </c>
    </row>
    <row r="17" spans="1:18" x14ac:dyDescent="0.3">
      <c r="A17" s="168" t="s">
        <v>480</v>
      </c>
      <c r="B17" s="168" t="s">
        <v>491</v>
      </c>
      <c r="C17" s="168">
        <v>118272</v>
      </c>
      <c r="D17" s="171">
        <v>44015</v>
      </c>
      <c r="E17" s="172">
        <v>174.84</v>
      </c>
      <c r="F17" s="172">
        <v>0.3962</v>
      </c>
      <c r="G17" s="172">
        <v>1.5213000000000001</v>
      </c>
      <c r="H17" s="172">
        <v>1.4035</v>
      </c>
      <c r="I17" s="172">
        <v>2.5394000000000001</v>
      </c>
      <c r="J17" s="172">
        <v>3.4556</v>
      </c>
      <c r="K17" s="172">
        <v>19.287700000000001</v>
      </c>
      <c r="L17" s="172">
        <v>-2.1928999999999998</v>
      </c>
      <c r="M17" s="172">
        <v>4.0838000000000001</v>
      </c>
      <c r="N17" s="172">
        <v>2.0665</v>
      </c>
      <c r="O17" s="172">
        <v>7.3304</v>
      </c>
      <c r="P17" s="172">
        <v>8.9274000000000004</v>
      </c>
      <c r="Q17" s="172">
        <v>12.6142</v>
      </c>
      <c r="R17" s="172">
        <v>6.5423999999999998</v>
      </c>
    </row>
    <row r="18" spans="1:18" x14ac:dyDescent="0.3">
      <c r="A18" s="168" t="s">
        <v>480</v>
      </c>
      <c r="B18" s="168" t="s">
        <v>492</v>
      </c>
      <c r="C18" s="168">
        <v>106166</v>
      </c>
      <c r="D18" s="171">
        <v>44015</v>
      </c>
      <c r="E18" s="172">
        <v>163.93</v>
      </c>
      <c r="F18" s="172">
        <v>0.39190000000000003</v>
      </c>
      <c r="G18" s="172">
        <v>1.5108999999999999</v>
      </c>
      <c r="H18" s="172">
        <v>1.3791</v>
      </c>
      <c r="I18" s="172">
        <v>2.4883000000000002</v>
      </c>
      <c r="J18" s="172">
        <v>3.3540999999999999</v>
      </c>
      <c r="K18" s="172">
        <v>18.945</v>
      </c>
      <c r="L18" s="172">
        <v>-2.7526000000000002</v>
      </c>
      <c r="M18" s="172">
        <v>3.1785000000000001</v>
      </c>
      <c r="N18" s="172">
        <v>0.86760000000000004</v>
      </c>
      <c r="O18" s="172">
        <v>6.0094000000000003</v>
      </c>
      <c r="P18" s="172">
        <v>7.6609999999999996</v>
      </c>
      <c r="Q18" s="172">
        <v>10.731999999999999</v>
      </c>
      <c r="R18" s="172">
        <v>5.3079999999999998</v>
      </c>
    </row>
    <row r="19" spans="1:18" x14ac:dyDescent="0.3">
      <c r="A19" s="168" t="s">
        <v>480</v>
      </c>
      <c r="B19" s="168" t="s">
        <v>493</v>
      </c>
      <c r="C19" s="168">
        <v>119019</v>
      </c>
      <c r="D19" s="171">
        <v>44015</v>
      </c>
      <c r="E19" s="172">
        <v>165.30699999999999</v>
      </c>
      <c r="F19" s="172">
        <v>0.48139999999999999</v>
      </c>
      <c r="G19" s="172">
        <v>1.4302999999999999</v>
      </c>
      <c r="H19" s="172">
        <v>1.1887000000000001</v>
      </c>
      <c r="I19" s="172">
        <v>2.2566000000000002</v>
      </c>
      <c r="J19" s="172">
        <v>4.1435000000000004</v>
      </c>
      <c r="K19" s="172">
        <v>20.735199999999999</v>
      </c>
      <c r="L19" s="172">
        <v>-5.1665999999999999</v>
      </c>
      <c r="M19" s="172">
        <v>-0.33100000000000002</v>
      </c>
      <c r="N19" s="172">
        <v>0.67110000000000003</v>
      </c>
      <c r="O19" s="172">
        <v>5.1985000000000001</v>
      </c>
      <c r="P19" s="172">
        <v>8.2446999999999999</v>
      </c>
      <c r="Q19" s="172">
        <v>11.6492</v>
      </c>
      <c r="R19" s="172">
        <v>4.9812000000000003</v>
      </c>
    </row>
    <row r="20" spans="1:18" x14ac:dyDescent="0.3">
      <c r="A20" s="168" t="s">
        <v>480</v>
      </c>
      <c r="B20" s="168" t="s">
        <v>494</v>
      </c>
      <c r="C20" s="168">
        <v>100081</v>
      </c>
      <c r="D20" s="171">
        <v>44015</v>
      </c>
      <c r="E20" s="172">
        <v>154.87200000000001</v>
      </c>
      <c r="F20" s="172">
        <v>0.47820000000000001</v>
      </c>
      <c r="G20" s="172">
        <v>1.4217</v>
      </c>
      <c r="H20" s="172">
        <v>1.17</v>
      </c>
      <c r="I20" s="172">
        <v>2.2183000000000002</v>
      </c>
      <c r="J20" s="172">
        <v>4.0603999999999996</v>
      </c>
      <c r="K20" s="172">
        <v>20.436699999999998</v>
      </c>
      <c r="L20" s="172">
        <v>-5.6101999999999999</v>
      </c>
      <c r="M20" s="172">
        <v>-1.0408999999999999</v>
      </c>
      <c r="N20" s="172">
        <v>-0.30130000000000001</v>
      </c>
      <c r="O20" s="172">
        <v>4.1040999999999999</v>
      </c>
      <c r="P20" s="172">
        <v>7.1542000000000003</v>
      </c>
      <c r="Q20" s="172">
        <v>13.8543</v>
      </c>
      <c r="R20" s="172">
        <v>3.9411</v>
      </c>
    </row>
    <row r="21" spans="1:18" x14ac:dyDescent="0.3">
      <c r="A21" s="168" t="s">
        <v>480</v>
      </c>
      <c r="B21" s="168" t="s">
        <v>495</v>
      </c>
      <c r="C21" s="168">
        <v>118624</v>
      </c>
      <c r="D21" s="171">
        <v>44015</v>
      </c>
      <c r="E21" s="172">
        <v>25.77</v>
      </c>
      <c r="F21" s="172">
        <v>0.42870000000000003</v>
      </c>
      <c r="G21" s="172">
        <v>1.8174999999999999</v>
      </c>
      <c r="H21" s="172">
        <v>1.0985</v>
      </c>
      <c r="I21" s="172">
        <v>2.2618999999999998</v>
      </c>
      <c r="J21" s="172">
        <v>3.5771999999999999</v>
      </c>
      <c r="K21" s="172">
        <v>19.637899999999998</v>
      </c>
      <c r="L21" s="172">
        <v>-9.0042000000000009</v>
      </c>
      <c r="M21" s="172">
        <v>-2.2753000000000001</v>
      </c>
      <c r="N21" s="172">
        <v>-4.2007000000000003</v>
      </c>
      <c r="O21" s="172">
        <v>4.1470000000000002</v>
      </c>
      <c r="P21" s="172">
        <v>5.4165000000000001</v>
      </c>
      <c r="Q21" s="172">
        <v>9.7125000000000004</v>
      </c>
      <c r="R21" s="172">
        <v>1.8932</v>
      </c>
    </row>
    <row r="22" spans="1:18" x14ac:dyDescent="0.3">
      <c r="A22" s="168" t="s">
        <v>480</v>
      </c>
      <c r="B22" s="168" t="s">
        <v>496</v>
      </c>
      <c r="C22" s="168">
        <v>112108</v>
      </c>
      <c r="D22" s="171">
        <v>44015</v>
      </c>
      <c r="E22" s="172">
        <v>24.5</v>
      </c>
      <c r="F22" s="172">
        <v>0.45100000000000001</v>
      </c>
      <c r="G22" s="172">
        <v>1.8288</v>
      </c>
      <c r="H22" s="172">
        <v>1.0726</v>
      </c>
      <c r="I22" s="172">
        <v>2.2111000000000001</v>
      </c>
      <c r="J22" s="172">
        <v>3.4628000000000001</v>
      </c>
      <c r="K22" s="172">
        <v>19.163399999999999</v>
      </c>
      <c r="L22" s="172">
        <v>-9.5940999999999992</v>
      </c>
      <c r="M22" s="172">
        <v>-3.3531</v>
      </c>
      <c r="N22" s="172">
        <v>-5.5876999999999999</v>
      </c>
      <c r="O22" s="172">
        <v>2.9681000000000002</v>
      </c>
      <c r="P22" s="172">
        <v>4.5056000000000003</v>
      </c>
      <c r="Q22" s="172">
        <v>8.5671999999999997</v>
      </c>
      <c r="R22" s="172">
        <v>0.55489999999999995</v>
      </c>
    </row>
    <row r="23" spans="1:18" x14ac:dyDescent="0.3">
      <c r="A23" s="168" t="s">
        <v>480</v>
      </c>
      <c r="B23" s="168" t="s">
        <v>497</v>
      </c>
      <c r="C23" s="168">
        <v>143163</v>
      </c>
      <c r="D23" s="171">
        <v>44015</v>
      </c>
      <c r="E23" s="172">
        <v>10.295299999999999</v>
      </c>
      <c r="F23" s="172">
        <v>0.54100000000000004</v>
      </c>
      <c r="G23" s="172">
        <v>1.2619</v>
      </c>
      <c r="H23" s="172">
        <v>0.99270000000000003</v>
      </c>
      <c r="I23" s="172">
        <v>2.2616999999999998</v>
      </c>
      <c r="J23" s="172">
        <v>4.4275000000000002</v>
      </c>
      <c r="K23" s="172">
        <v>22.051600000000001</v>
      </c>
      <c r="L23" s="172">
        <v>-9.94</v>
      </c>
      <c r="M23" s="172">
        <v>-4.2618</v>
      </c>
      <c r="N23" s="172">
        <v>-5.0319000000000003</v>
      </c>
      <c r="O23" s="172"/>
      <c r="P23" s="172"/>
      <c r="Q23" s="172">
        <v>1.3451</v>
      </c>
      <c r="R23" s="172">
        <v>2.3346</v>
      </c>
    </row>
    <row r="24" spans="1:18" x14ac:dyDescent="0.3">
      <c r="A24" s="168" t="s">
        <v>480</v>
      </c>
      <c r="B24" s="168" t="s">
        <v>498</v>
      </c>
      <c r="C24" s="168">
        <v>143162</v>
      </c>
      <c r="D24" s="171">
        <v>44015</v>
      </c>
      <c r="E24" s="172">
        <v>9.9278999999999993</v>
      </c>
      <c r="F24" s="172">
        <v>0.53669999999999995</v>
      </c>
      <c r="G24" s="172">
        <v>1.2452000000000001</v>
      </c>
      <c r="H24" s="172">
        <v>0.95589999999999997</v>
      </c>
      <c r="I24" s="172">
        <v>2.1871999999999998</v>
      </c>
      <c r="J24" s="172">
        <v>4.2725999999999997</v>
      </c>
      <c r="K24" s="172">
        <v>21.529900000000001</v>
      </c>
      <c r="L24" s="172">
        <v>-10.636699999999999</v>
      </c>
      <c r="M24" s="172">
        <v>-5.3944999999999999</v>
      </c>
      <c r="N24" s="172">
        <v>-6.6048999999999998</v>
      </c>
      <c r="O24" s="172"/>
      <c r="P24" s="172"/>
      <c r="Q24" s="172">
        <v>-0.33169999999999999</v>
      </c>
      <c r="R24" s="172">
        <v>0.5988</v>
      </c>
    </row>
    <row r="25" spans="1:18" x14ac:dyDescent="0.3">
      <c r="A25" s="168" t="s">
        <v>480</v>
      </c>
      <c r="B25" s="168" t="s">
        <v>499</v>
      </c>
      <c r="C25" s="168">
        <v>100550</v>
      </c>
      <c r="D25" s="171">
        <v>44015</v>
      </c>
      <c r="E25" s="172">
        <v>112.5791</v>
      </c>
      <c r="F25" s="172">
        <v>0.50839999999999996</v>
      </c>
      <c r="G25" s="172">
        <v>1.9071</v>
      </c>
      <c r="H25" s="172">
        <v>0.91259999999999997</v>
      </c>
      <c r="I25" s="172">
        <v>1.9395</v>
      </c>
      <c r="J25" s="172">
        <v>3.5911</v>
      </c>
      <c r="K25" s="172">
        <v>19.516300000000001</v>
      </c>
      <c r="L25" s="172">
        <v>-9.9931999999999999</v>
      </c>
      <c r="M25" s="172">
        <v>-5.4371</v>
      </c>
      <c r="N25" s="172">
        <v>-8.2454000000000001</v>
      </c>
      <c r="O25" s="172">
        <v>1.3623000000000001</v>
      </c>
      <c r="P25" s="172">
        <v>4.2070999999999996</v>
      </c>
      <c r="Q25" s="172">
        <v>12.4854</v>
      </c>
      <c r="R25" s="172">
        <v>-0.7631</v>
      </c>
    </row>
    <row r="26" spans="1:18" x14ac:dyDescent="0.3">
      <c r="A26" s="168" t="s">
        <v>480</v>
      </c>
      <c r="B26" s="168" t="s">
        <v>500</v>
      </c>
      <c r="C26" s="168">
        <v>118546</v>
      </c>
      <c r="D26" s="171">
        <v>44015</v>
      </c>
      <c r="E26" s="172">
        <v>122.11369999999999</v>
      </c>
      <c r="F26" s="172">
        <v>0.5111</v>
      </c>
      <c r="G26" s="172">
        <v>1.9153</v>
      </c>
      <c r="H26" s="172">
        <v>0.93149999999999999</v>
      </c>
      <c r="I26" s="172">
        <v>1.9782999999999999</v>
      </c>
      <c r="J26" s="172">
        <v>3.6760999999999999</v>
      </c>
      <c r="K26" s="172">
        <v>19.8156</v>
      </c>
      <c r="L26" s="172">
        <v>-9.5464000000000002</v>
      </c>
      <c r="M26" s="172">
        <v>-4.7108999999999996</v>
      </c>
      <c r="N26" s="172">
        <v>-7.2960000000000003</v>
      </c>
      <c r="O26" s="172">
        <v>2.5516000000000001</v>
      </c>
      <c r="P26" s="172">
        <v>5.5713999999999997</v>
      </c>
      <c r="Q26" s="172">
        <v>11.169</v>
      </c>
      <c r="R26" s="172">
        <v>0.314</v>
      </c>
    </row>
    <row r="27" spans="1:18" x14ac:dyDescent="0.3">
      <c r="A27" s="168" t="s">
        <v>480</v>
      </c>
      <c r="B27" s="168" t="s">
        <v>501</v>
      </c>
      <c r="C27" s="168">
        <v>102948</v>
      </c>
      <c r="D27" s="171">
        <v>44015</v>
      </c>
      <c r="E27" s="172">
        <v>49.825000000000003</v>
      </c>
      <c r="F27" s="172">
        <v>0.32819999999999999</v>
      </c>
      <c r="G27" s="172">
        <v>2.1884000000000001</v>
      </c>
      <c r="H27" s="172">
        <v>1.6359999999999999</v>
      </c>
      <c r="I27" s="172">
        <v>2.9845999999999999</v>
      </c>
      <c r="J27" s="172">
        <v>5.1337999999999999</v>
      </c>
      <c r="K27" s="172">
        <v>22.143999999999998</v>
      </c>
      <c r="L27" s="172">
        <v>-10.531499999999999</v>
      </c>
      <c r="M27" s="172">
        <v>-5.8750999999999998</v>
      </c>
      <c r="N27" s="172">
        <v>-9.8026999999999997</v>
      </c>
      <c r="O27" s="172">
        <v>-0.89859999999999995</v>
      </c>
      <c r="P27" s="172">
        <v>2.7427000000000001</v>
      </c>
      <c r="Q27" s="172">
        <v>11.1036</v>
      </c>
      <c r="R27" s="172">
        <v>-0.50719999999999998</v>
      </c>
    </row>
    <row r="28" spans="1:18" x14ac:dyDescent="0.3">
      <c r="A28" s="168" t="s">
        <v>480</v>
      </c>
      <c r="B28" s="168" t="s">
        <v>502</v>
      </c>
      <c r="C28" s="168"/>
      <c r="D28" s="171">
        <v>44015</v>
      </c>
      <c r="E28" s="172">
        <v>52.298999999999999</v>
      </c>
      <c r="F28" s="172">
        <v>0.33</v>
      </c>
      <c r="G28" s="172">
        <v>2.1943999999999999</v>
      </c>
      <c r="H28" s="172">
        <v>1.6482000000000001</v>
      </c>
      <c r="I28" s="172">
        <v>3.0095999999999998</v>
      </c>
      <c r="J28" s="172">
        <v>5.1870000000000003</v>
      </c>
      <c r="K28" s="172">
        <v>22.334</v>
      </c>
      <c r="L28" s="172">
        <v>-10.248699999999999</v>
      </c>
      <c r="M28" s="172">
        <v>-5.4233000000000002</v>
      </c>
      <c r="N28" s="172">
        <v>-9.2424999999999997</v>
      </c>
      <c r="O28" s="172">
        <v>1.8568</v>
      </c>
      <c r="P28" s="172">
        <v>6.7325999999999997</v>
      </c>
      <c r="Q28" s="172">
        <v>12.1897</v>
      </c>
      <c r="R28" s="172">
        <v>0.25879999999999997</v>
      </c>
    </row>
    <row r="29" spans="1:18" x14ac:dyDescent="0.3">
      <c r="A29" s="168" t="s">
        <v>480</v>
      </c>
      <c r="B29" s="168" t="s">
        <v>503</v>
      </c>
      <c r="C29" s="168">
        <v>145228</v>
      </c>
      <c r="D29" s="171">
        <v>44015</v>
      </c>
      <c r="E29" s="172">
        <v>10.9748</v>
      </c>
      <c r="F29" s="172">
        <v>0.36030000000000001</v>
      </c>
      <c r="G29" s="172">
        <v>1.7901</v>
      </c>
      <c r="H29" s="172">
        <v>1.3819999999999999</v>
      </c>
      <c r="I29" s="172">
        <v>2.1490999999999998</v>
      </c>
      <c r="J29" s="172">
        <v>3.9074</v>
      </c>
      <c r="K29" s="172">
        <v>21.4483</v>
      </c>
      <c r="L29" s="172">
        <v>-5.9394</v>
      </c>
      <c r="M29" s="172">
        <v>1.0599000000000001</v>
      </c>
      <c r="N29" s="172">
        <v>-0.64549999999999996</v>
      </c>
      <c r="O29" s="172"/>
      <c r="P29" s="172"/>
      <c r="Q29" s="172">
        <v>5.6287000000000003</v>
      </c>
      <c r="R29" s="172"/>
    </row>
    <row r="30" spans="1:18" x14ac:dyDescent="0.3">
      <c r="A30" s="168" t="s">
        <v>480</v>
      </c>
      <c r="B30" s="168" t="s">
        <v>504</v>
      </c>
      <c r="C30" s="168">
        <v>145227</v>
      </c>
      <c r="D30" s="171">
        <v>44015</v>
      </c>
      <c r="E30" s="172">
        <v>10.7197</v>
      </c>
      <c r="F30" s="172">
        <v>0.35570000000000002</v>
      </c>
      <c r="G30" s="172">
        <v>1.7783</v>
      </c>
      <c r="H30" s="172">
        <v>1.3539000000000001</v>
      </c>
      <c r="I30" s="172">
        <v>2.0924</v>
      </c>
      <c r="J30" s="172">
        <v>3.7835999999999999</v>
      </c>
      <c r="K30" s="172">
        <v>21.009</v>
      </c>
      <c r="L30" s="172">
        <v>-6.6212</v>
      </c>
      <c r="M30" s="172">
        <v>-3.2599999999999997E-2</v>
      </c>
      <c r="N30" s="172">
        <v>-2.0790999999999999</v>
      </c>
      <c r="O30" s="172"/>
      <c r="P30" s="172"/>
      <c r="Q30" s="172">
        <v>4.1763000000000003</v>
      </c>
      <c r="R30" s="172"/>
    </row>
    <row r="31" spans="1:18" x14ac:dyDescent="0.3">
      <c r="A31" s="168" t="s">
        <v>480</v>
      </c>
      <c r="B31" s="168" t="s">
        <v>505</v>
      </c>
      <c r="C31" s="168">
        <v>100356</v>
      </c>
      <c r="D31" s="171">
        <v>44015</v>
      </c>
      <c r="E31" s="172">
        <v>125.17</v>
      </c>
      <c r="F31" s="172">
        <v>0.53820000000000001</v>
      </c>
      <c r="G31" s="172">
        <v>1.5578000000000001</v>
      </c>
      <c r="H31" s="172">
        <v>1.1148</v>
      </c>
      <c r="I31" s="172">
        <v>2.1713</v>
      </c>
      <c r="J31" s="172">
        <v>3.669</v>
      </c>
      <c r="K31" s="172">
        <v>21.5715</v>
      </c>
      <c r="L31" s="172">
        <v>-11.0124</v>
      </c>
      <c r="M31" s="172">
        <v>-3.2016</v>
      </c>
      <c r="N31" s="172">
        <v>-9.0731000000000002</v>
      </c>
      <c r="O31" s="172">
        <v>1.9408000000000001</v>
      </c>
      <c r="P31" s="172">
        <v>6.2427000000000001</v>
      </c>
      <c r="Q31" s="172">
        <v>12.9983</v>
      </c>
      <c r="R31" s="172">
        <v>0.46189999999999998</v>
      </c>
    </row>
    <row r="32" spans="1:18" x14ac:dyDescent="0.3">
      <c r="A32" s="168" t="s">
        <v>480</v>
      </c>
      <c r="B32" s="168" t="s">
        <v>506</v>
      </c>
      <c r="C32" s="168">
        <v>120251</v>
      </c>
      <c r="D32" s="171">
        <v>44015</v>
      </c>
      <c r="E32" s="172">
        <v>135.05000000000001</v>
      </c>
      <c r="F32" s="172">
        <v>0.54349999999999998</v>
      </c>
      <c r="G32" s="172">
        <v>1.5643</v>
      </c>
      <c r="H32" s="172">
        <v>1.1232</v>
      </c>
      <c r="I32" s="172">
        <v>2.1945000000000001</v>
      </c>
      <c r="J32" s="172">
        <v>3.7250000000000001</v>
      </c>
      <c r="K32" s="172">
        <v>21.732500000000002</v>
      </c>
      <c r="L32" s="172">
        <v>-10.775600000000001</v>
      </c>
      <c r="M32" s="172">
        <v>-2.8277000000000001</v>
      </c>
      <c r="N32" s="172">
        <v>-8.6080000000000005</v>
      </c>
      <c r="O32" s="172">
        <v>2.903</v>
      </c>
      <c r="P32" s="172">
        <v>7.4164000000000003</v>
      </c>
      <c r="Q32" s="172">
        <v>12.3964</v>
      </c>
      <c r="R32" s="172">
        <v>1.1738999999999999</v>
      </c>
    </row>
    <row r="33" spans="1:18" x14ac:dyDescent="0.3">
      <c r="A33" s="168" t="s">
        <v>480</v>
      </c>
      <c r="B33" s="168" t="s">
        <v>507</v>
      </c>
      <c r="C33" s="168">
        <v>139969</v>
      </c>
      <c r="D33" s="171">
        <v>44015</v>
      </c>
      <c r="E33" s="172">
        <v>11.145300000000001</v>
      </c>
      <c r="F33" s="172">
        <v>0.27079999999999999</v>
      </c>
      <c r="G33" s="172">
        <v>1.2325999999999999</v>
      </c>
      <c r="H33" s="172">
        <v>0.72389999999999999</v>
      </c>
      <c r="I33" s="172">
        <v>1.954</v>
      </c>
      <c r="J33" s="172">
        <v>3.4367000000000001</v>
      </c>
      <c r="K33" s="172">
        <v>19.439900000000002</v>
      </c>
      <c r="L33" s="172">
        <v>-2.6381999999999999</v>
      </c>
      <c r="M33" s="172">
        <v>-0.10580000000000001</v>
      </c>
      <c r="N33" s="172">
        <v>-1.0468</v>
      </c>
      <c r="O33" s="172">
        <v>-0.18840000000000001</v>
      </c>
      <c r="P33" s="172"/>
      <c r="Q33" s="172">
        <v>2.9796</v>
      </c>
      <c r="R33" s="172">
        <v>-3.2121</v>
      </c>
    </row>
    <row r="34" spans="1:18" x14ac:dyDescent="0.3">
      <c r="A34" s="168" t="s">
        <v>480</v>
      </c>
      <c r="B34" s="168" t="s">
        <v>508</v>
      </c>
      <c r="C34" s="168">
        <v>139971</v>
      </c>
      <c r="D34" s="171">
        <v>44015</v>
      </c>
      <c r="E34" s="172">
        <v>11.8317</v>
      </c>
      <c r="F34" s="172">
        <v>0.2737</v>
      </c>
      <c r="G34" s="172">
        <v>1.2399</v>
      </c>
      <c r="H34" s="172">
        <v>0.74080000000000001</v>
      </c>
      <c r="I34" s="172">
        <v>1.9885999999999999</v>
      </c>
      <c r="J34" s="172">
        <v>3.5116999999999998</v>
      </c>
      <c r="K34" s="172">
        <v>19.635400000000001</v>
      </c>
      <c r="L34" s="172">
        <v>-2.2690000000000001</v>
      </c>
      <c r="M34" s="172">
        <v>0.50970000000000004</v>
      </c>
      <c r="N34" s="172">
        <v>-0.12659999999999999</v>
      </c>
      <c r="O34" s="172">
        <v>1.4156</v>
      </c>
      <c r="P34" s="172"/>
      <c r="Q34" s="172">
        <v>4.6596000000000002</v>
      </c>
      <c r="R34" s="172">
        <v>-1.9147000000000001</v>
      </c>
    </row>
    <row r="35" spans="1:18" x14ac:dyDescent="0.3">
      <c r="A35" s="168" t="s">
        <v>480</v>
      </c>
      <c r="B35" s="168" t="s">
        <v>509</v>
      </c>
      <c r="C35" s="168">
        <v>140382</v>
      </c>
      <c r="D35" s="171">
        <v>44015</v>
      </c>
      <c r="E35" s="172">
        <v>10.98</v>
      </c>
      <c r="F35" s="172">
        <v>0.45750000000000002</v>
      </c>
      <c r="G35" s="172">
        <v>1.385</v>
      </c>
      <c r="H35" s="172">
        <v>0.7339</v>
      </c>
      <c r="I35" s="172">
        <v>2.4253999999999998</v>
      </c>
      <c r="J35" s="172">
        <v>3.6827000000000001</v>
      </c>
      <c r="K35" s="172">
        <v>19.607800000000001</v>
      </c>
      <c r="L35" s="172">
        <v>-11.164999999999999</v>
      </c>
      <c r="M35" s="172">
        <v>-6.7119999999999997</v>
      </c>
      <c r="N35" s="172">
        <v>-9.9261999999999997</v>
      </c>
      <c r="O35" s="172">
        <v>-0.4446</v>
      </c>
      <c r="P35" s="172"/>
      <c r="Q35" s="172">
        <v>2.6997</v>
      </c>
      <c r="R35" s="172">
        <v>-2.9154</v>
      </c>
    </row>
    <row r="36" spans="1:18" x14ac:dyDescent="0.3">
      <c r="A36" s="168" t="s">
        <v>480</v>
      </c>
      <c r="B36" s="168" t="s">
        <v>510</v>
      </c>
      <c r="C36" s="168">
        <v>140381</v>
      </c>
      <c r="D36" s="171">
        <v>44015</v>
      </c>
      <c r="E36" s="172">
        <v>10.37</v>
      </c>
      <c r="F36" s="172">
        <v>0.38719999999999999</v>
      </c>
      <c r="G36" s="172">
        <v>1.3685</v>
      </c>
      <c r="H36" s="172">
        <v>0.67959999999999998</v>
      </c>
      <c r="I36" s="172">
        <v>2.2682000000000002</v>
      </c>
      <c r="J36" s="172">
        <v>3.4929999999999999</v>
      </c>
      <c r="K36" s="172">
        <v>19.195399999999999</v>
      </c>
      <c r="L36" s="172">
        <v>-11.7447</v>
      </c>
      <c r="M36" s="172">
        <v>-7.6581000000000001</v>
      </c>
      <c r="N36" s="172">
        <v>-11.139699999999999</v>
      </c>
      <c r="O36" s="172">
        <v>-2.0232000000000001</v>
      </c>
      <c r="P36" s="172"/>
      <c r="Q36" s="172">
        <v>1.0406</v>
      </c>
      <c r="R36" s="172">
        <v>-4.2561</v>
      </c>
    </row>
    <row r="37" spans="1:18" x14ac:dyDescent="0.3">
      <c r="A37" s="168" t="s">
        <v>480</v>
      </c>
      <c r="B37" s="168" t="s">
        <v>511</v>
      </c>
      <c r="C37" s="168">
        <v>145599</v>
      </c>
      <c r="D37" s="171">
        <v>44015</v>
      </c>
      <c r="E37" s="172">
        <v>10.2141</v>
      </c>
      <c r="F37" s="172">
        <v>0.38329999999999997</v>
      </c>
      <c r="G37" s="172">
        <v>2.0145</v>
      </c>
      <c r="H37" s="172">
        <v>1.3614999999999999</v>
      </c>
      <c r="I37" s="172">
        <v>2.6213000000000002</v>
      </c>
      <c r="J37" s="172">
        <v>3.7323</v>
      </c>
      <c r="K37" s="172">
        <v>18.505400000000002</v>
      </c>
      <c r="L37" s="172">
        <v>-10.157500000000001</v>
      </c>
      <c r="M37" s="172">
        <v>-5.2653999999999996</v>
      </c>
      <c r="N37" s="172">
        <v>-6.7742000000000004</v>
      </c>
      <c r="O37" s="172"/>
      <c r="P37" s="172"/>
      <c r="Q37" s="172">
        <v>1.3706</v>
      </c>
      <c r="R37" s="172"/>
    </row>
    <row r="38" spans="1:18" x14ac:dyDescent="0.3">
      <c r="A38" s="168" t="s">
        <v>480</v>
      </c>
      <c r="B38" s="168" t="s">
        <v>512</v>
      </c>
      <c r="C38" s="168">
        <v>145605</v>
      </c>
      <c r="D38" s="171">
        <v>44015</v>
      </c>
      <c r="E38" s="172">
        <v>9.8926999999999996</v>
      </c>
      <c r="F38" s="172">
        <v>0.3785</v>
      </c>
      <c r="G38" s="172">
        <v>1.9982</v>
      </c>
      <c r="H38" s="172">
        <v>1.3232999999999999</v>
      </c>
      <c r="I38" s="172">
        <v>2.5415999999999999</v>
      </c>
      <c r="J38" s="172">
        <v>3.5625</v>
      </c>
      <c r="K38" s="172">
        <v>17.921900000000001</v>
      </c>
      <c r="L38" s="172">
        <v>-11.057700000000001</v>
      </c>
      <c r="M38" s="172">
        <v>-6.7061000000000002</v>
      </c>
      <c r="N38" s="172">
        <v>-8.6740999999999993</v>
      </c>
      <c r="O38" s="172"/>
      <c r="P38" s="172"/>
      <c r="Q38" s="172">
        <v>-0.69079999999999997</v>
      </c>
      <c r="R38" s="172"/>
    </row>
    <row r="39" spans="1:18" x14ac:dyDescent="0.3">
      <c r="A39" s="168" t="s">
        <v>480</v>
      </c>
      <c r="B39" s="168" t="s">
        <v>513</v>
      </c>
      <c r="C39" s="168">
        <v>143537</v>
      </c>
      <c r="D39" s="171">
        <v>44015</v>
      </c>
      <c r="E39" s="172">
        <v>10.3971</v>
      </c>
      <c r="F39" s="172">
        <v>0.75390000000000001</v>
      </c>
      <c r="G39" s="172">
        <v>1.8136000000000001</v>
      </c>
      <c r="H39" s="172">
        <v>1.4836</v>
      </c>
      <c r="I39" s="172">
        <v>1.8784000000000001</v>
      </c>
      <c r="J39" s="172">
        <v>3.7665999999999999</v>
      </c>
      <c r="K39" s="172">
        <v>18.824000000000002</v>
      </c>
      <c r="L39" s="172">
        <v>-8.5116999999999994</v>
      </c>
      <c r="M39" s="172">
        <v>-3.5196999999999998</v>
      </c>
      <c r="N39" s="172">
        <v>-3.3950999999999998</v>
      </c>
      <c r="O39" s="172"/>
      <c r="P39" s="172"/>
      <c r="Q39" s="172">
        <v>1.9527000000000001</v>
      </c>
      <c r="R39" s="172">
        <v>1.9554</v>
      </c>
    </row>
    <row r="40" spans="1:18" x14ac:dyDescent="0.3">
      <c r="A40" s="168" t="s">
        <v>480</v>
      </c>
      <c r="B40" s="168" t="s">
        <v>514</v>
      </c>
      <c r="C40" s="168">
        <v>143536</v>
      </c>
      <c r="D40" s="171">
        <v>44015</v>
      </c>
      <c r="E40" s="172">
        <v>10.0966</v>
      </c>
      <c r="F40" s="172">
        <v>0.74939999999999996</v>
      </c>
      <c r="G40" s="172">
        <v>1.7997000000000001</v>
      </c>
      <c r="H40" s="172">
        <v>1.4530000000000001</v>
      </c>
      <c r="I40" s="172">
        <v>1.8171999999999999</v>
      </c>
      <c r="J40" s="172">
        <v>3.6324999999999998</v>
      </c>
      <c r="K40" s="172">
        <v>18.401900000000001</v>
      </c>
      <c r="L40" s="172">
        <v>-9.1517999999999997</v>
      </c>
      <c r="M40" s="172">
        <v>-4.5185000000000004</v>
      </c>
      <c r="N40" s="172">
        <v>-4.7112999999999996</v>
      </c>
      <c r="O40" s="172"/>
      <c r="P40" s="172"/>
      <c r="Q40" s="172">
        <v>0.47860000000000003</v>
      </c>
      <c r="R40" s="172">
        <v>0.47920000000000001</v>
      </c>
    </row>
    <row r="41" spans="1:18" x14ac:dyDescent="0.3">
      <c r="A41" s="168" t="s">
        <v>480</v>
      </c>
      <c r="B41" s="168" t="s">
        <v>515</v>
      </c>
      <c r="C41" s="168">
        <v>100221</v>
      </c>
      <c r="D41" s="171">
        <v>44015</v>
      </c>
      <c r="E41" s="172">
        <v>111.59520932161099</v>
      </c>
      <c r="F41" s="172">
        <v>0.3453</v>
      </c>
      <c r="G41" s="172">
        <v>1.6160000000000001</v>
      </c>
      <c r="H41" s="172">
        <v>1.0677000000000001</v>
      </c>
      <c r="I41" s="172">
        <v>2.7115999999999998</v>
      </c>
      <c r="J41" s="172">
        <v>4.0126999999999997</v>
      </c>
      <c r="K41" s="172">
        <v>19.567599999999999</v>
      </c>
      <c r="L41" s="172">
        <v>-10.370100000000001</v>
      </c>
      <c r="M41" s="172">
        <v>-5.4245999999999999</v>
      </c>
      <c r="N41" s="172">
        <v>-12.1333</v>
      </c>
      <c r="O41" s="172">
        <v>-4.2093999999999996</v>
      </c>
      <c r="P41" s="172">
        <v>-0.46760000000000002</v>
      </c>
      <c r="Q41" s="172">
        <v>10.014900000000001</v>
      </c>
      <c r="R41" s="172">
        <v>-8.6928999999999998</v>
      </c>
    </row>
    <row r="42" spans="1:18" x14ac:dyDescent="0.3">
      <c r="A42" s="168" t="s">
        <v>480</v>
      </c>
      <c r="B42" s="168" t="s">
        <v>516</v>
      </c>
      <c r="C42" s="168">
        <v>120484</v>
      </c>
      <c r="D42" s="171">
        <v>44015</v>
      </c>
      <c r="E42" s="172">
        <v>40.319299999999998</v>
      </c>
      <c r="F42" s="172">
        <v>0.34770000000000001</v>
      </c>
      <c r="G42" s="172">
        <v>1.6224000000000001</v>
      </c>
      <c r="H42" s="172">
        <v>1.0828</v>
      </c>
      <c r="I42" s="172">
        <v>2.7423999999999999</v>
      </c>
      <c r="J42" s="172">
        <v>4.0793999999999997</v>
      </c>
      <c r="K42" s="172">
        <v>19.8</v>
      </c>
      <c r="L42" s="172">
        <v>-10.021599999999999</v>
      </c>
      <c r="M42" s="172">
        <v>-4.8544</v>
      </c>
      <c r="N42" s="172">
        <v>-11.3811</v>
      </c>
      <c r="O42" s="172">
        <v>-3.4586000000000001</v>
      </c>
      <c r="P42" s="172">
        <v>0.37069999999999997</v>
      </c>
      <c r="Q42" s="172">
        <v>6.5726000000000004</v>
      </c>
      <c r="R42" s="172">
        <v>-7.6593</v>
      </c>
    </row>
    <row r="43" spans="1:18" x14ac:dyDescent="0.3">
      <c r="A43" s="168" t="s">
        <v>480</v>
      </c>
      <c r="B43" s="168" t="s">
        <v>517</v>
      </c>
      <c r="C43" s="168">
        <v>100286</v>
      </c>
      <c r="D43" s="171">
        <v>44015</v>
      </c>
      <c r="E43" s="172">
        <v>94.5809074623496</v>
      </c>
      <c r="F43" s="172">
        <v>0.3579</v>
      </c>
      <c r="G43" s="172">
        <v>2.0701000000000001</v>
      </c>
      <c r="H43" s="172">
        <v>1.3323</v>
      </c>
      <c r="I43" s="172">
        <v>2.7522000000000002</v>
      </c>
      <c r="J43" s="172">
        <v>5.2680999999999996</v>
      </c>
      <c r="K43" s="172">
        <v>24.3721</v>
      </c>
      <c r="L43" s="172">
        <v>-10.6991</v>
      </c>
      <c r="M43" s="172">
        <v>-3.7109000000000001</v>
      </c>
      <c r="N43" s="172">
        <v>-6.1409000000000002</v>
      </c>
      <c r="O43" s="172">
        <v>0.80679999999999996</v>
      </c>
      <c r="P43" s="172">
        <v>4.8159999999999998</v>
      </c>
      <c r="Q43" s="172">
        <v>11.5129</v>
      </c>
      <c r="R43" s="172">
        <v>0.2079</v>
      </c>
    </row>
    <row r="44" spans="1:18" x14ac:dyDescent="0.3">
      <c r="A44" s="168" t="s">
        <v>480</v>
      </c>
      <c r="B44" s="168" t="s">
        <v>518</v>
      </c>
      <c r="C44" s="168">
        <v>119767</v>
      </c>
      <c r="D44" s="171">
        <v>44015</v>
      </c>
      <c r="E44" s="172">
        <v>46.218353605894897</v>
      </c>
      <c r="F44" s="172">
        <v>0.36199999999999999</v>
      </c>
      <c r="G44" s="172">
        <v>2.0779999999999998</v>
      </c>
      <c r="H44" s="172">
        <v>1.357</v>
      </c>
      <c r="I44" s="172">
        <v>2.8029000000000002</v>
      </c>
      <c r="J44" s="172">
        <v>5.3723000000000001</v>
      </c>
      <c r="K44" s="172">
        <v>24.765499999999999</v>
      </c>
      <c r="L44" s="172">
        <v>-10.111000000000001</v>
      </c>
      <c r="M44" s="172">
        <v>-2.7761</v>
      </c>
      <c r="N44" s="172">
        <v>-4.9390000000000001</v>
      </c>
      <c r="O44" s="172">
        <v>2.1926000000000001</v>
      </c>
      <c r="P44" s="172">
        <v>6.4638999999999998</v>
      </c>
      <c r="Q44" s="172">
        <v>9.4901</v>
      </c>
      <c r="R44" s="172">
        <v>1.5429999999999999</v>
      </c>
    </row>
    <row r="45" spans="1:18" x14ac:dyDescent="0.3">
      <c r="A45" s="168" t="s">
        <v>480</v>
      </c>
      <c r="B45" s="168" t="s">
        <v>519</v>
      </c>
      <c r="C45" s="168">
        <v>119347</v>
      </c>
      <c r="D45" s="171">
        <v>44015</v>
      </c>
      <c r="E45" s="172">
        <v>26.957000000000001</v>
      </c>
      <c r="F45" s="172">
        <v>0.46960000000000002</v>
      </c>
      <c r="G45" s="172">
        <v>1.4641999999999999</v>
      </c>
      <c r="H45" s="172">
        <v>1.0079</v>
      </c>
      <c r="I45" s="172">
        <v>2.4746999999999999</v>
      </c>
      <c r="J45" s="172">
        <v>4.0369000000000002</v>
      </c>
      <c r="K45" s="172">
        <v>22.5931</v>
      </c>
      <c r="L45" s="172">
        <v>-7.9462999999999999</v>
      </c>
      <c r="M45" s="172">
        <v>-1.9246000000000001</v>
      </c>
      <c r="N45" s="172">
        <v>-5.6524000000000001</v>
      </c>
      <c r="O45" s="172">
        <v>1.4612000000000001</v>
      </c>
      <c r="P45" s="172">
        <v>6.2803000000000004</v>
      </c>
      <c r="Q45" s="172">
        <v>11.9693</v>
      </c>
      <c r="R45" s="172">
        <v>-0.69650000000000001</v>
      </c>
    </row>
    <row r="46" spans="1:18" x14ac:dyDescent="0.3">
      <c r="A46" s="168" t="s">
        <v>480</v>
      </c>
      <c r="B46" s="168" t="s">
        <v>520</v>
      </c>
      <c r="C46" s="168">
        <v>118191</v>
      </c>
      <c r="D46" s="171">
        <v>44015</v>
      </c>
      <c r="E46" s="172">
        <v>24.989000000000001</v>
      </c>
      <c r="F46" s="172">
        <v>0.47039999999999998</v>
      </c>
      <c r="G46" s="172">
        <v>1.4576</v>
      </c>
      <c r="H46" s="172">
        <v>0.99009999999999998</v>
      </c>
      <c r="I46" s="172">
        <v>2.4390999999999998</v>
      </c>
      <c r="J46" s="172">
        <v>3.9519000000000002</v>
      </c>
      <c r="K46" s="172">
        <v>22.285299999999999</v>
      </c>
      <c r="L46" s="172">
        <v>-8.4686000000000003</v>
      </c>
      <c r="M46" s="172">
        <v>-2.7437999999999998</v>
      </c>
      <c r="N46" s="172">
        <v>-6.6565000000000003</v>
      </c>
      <c r="O46" s="172">
        <v>0.4017</v>
      </c>
      <c r="P46" s="172">
        <v>5.1607000000000003</v>
      </c>
      <c r="Q46" s="172">
        <v>10.2241</v>
      </c>
      <c r="R46" s="172">
        <v>-1.7171000000000001</v>
      </c>
    </row>
    <row r="47" spans="1:18" x14ac:dyDescent="0.3">
      <c r="A47" s="168" t="s">
        <v>480</v>
      </c>
      <c r="B47" s="168" t="s">
        <v>521</v>
      </c>
      <c r="C47" s="168">
        <v>100323</v>
      </c>
      <c r="D47" s="171">
        <v>44015</v>
      </c>
      <c r="E47" s="172">
        <v>100.2573</v>
      </c>
      <c r="F47" s="172">
        <v>0.1206</v>
      </c>
      <c r="G47" s="172">
        <v>1.2829999999999999</v>
      </c>
      <c r="H47" s="172">
        <v>1.0686</v>
      </c>
      <c r="I47" s="172">
        <v>3.0865</v>
      </c>
      <c r="J47" s="172">
        <v>3.5407999999999999</v>
      </c>
      <c r="K47" s="172">
        <v>18.004300000000001</v>
      </c>
      <c r="L47" s="172">
        <v>-9.3348999999999993</v>
      </c>
      <c r="M47" s="172">
        <v>-3.7404999999999999</v>
      </c>
      <c r="N47" s="172">
        <v>-4.2506000000000004</v>
      </c>
      <c r="O47" s="172">
        <v>2.9022000000000001</v>
      </c>
      <c r="P47" s="172">
        <v>3.4049999999999998</v>
      </c>
      <c r="Q47" s="172">
        <v>8.1207999999999991</v>
      </c>
      <c r="R47" s="172">
        <v>4.2302999999999997</v>
      </c>
    </row>
    <row r="48" spans="1:18" x14ac:dyDescent="0.3">
      <c r="A48" s="168" t="s">
        <v>480</v>
      </c>
      <c r="B48" s="168" t="s">
        <v>522</v>
      </c>
      <c r="C48" s="168">
        <v>120261</v>
      </c>
      <c r="D48" s="171">
        <v>44015</v>
      </c>
      <c r="E48" s="172">
        <v>107.57510000000001</v>
      </c>
      <c r="F48" s="172">
        <v>0.1239</v>
      </c>
      <c r="G48" s="172">
        <v>1.2927</v>
      </c>
      <c r="H48" s="172">
        <v>1.0912999999999999</v>
      </c>
      <c r="I48" s="172">
        <v>3.1328999999999998</v>
      </c>
      <c r="J48" s="172">
        <v>3.6406000000000001</v>
      </c>
      <c r="K48" s="172">
        <v>18.3489</v>
      </c>
      <c r="L48" s="172">
        <v>-8.8003</v>
      </c>
      <c r="M48" s="172">
        <v>-2.9449999999999998</v>
      </c>
      <c r="N48" s="172">
        <v>-3.2397999999999998</v>
      </c>
      <c r="O48" s="172">
        <v>4.2022000000000004</v>
      </c>
      <c r="P48" s="172">
        <v>4.5507999999999997</v>
      </c>
      <c r="Q48" s="172">
        <v>8.1159999999999997</v>
      </c>
      <c r="R48" s="172">
        <v>5.2988</v>
      </c>
    </row>
    <row r="49" spans="1:18" x14ac:dyDescent="0.3">
      <c r="A49" s="168" t="s">
        <v>480</v>
      </c>
      <c r="B49" s="168" t="s">
        <v>523</v>
      </c>
      <c r="C49" s="168">
        <v>147446</v>
      </c>
      <c r="D49" s="171">
        <v>44015</v>
      </c>
      <c r="E49" s="172">
        <v>10.5791</v>
      </c>
      <c r="F49" s="172">
        <v>0.43959999999999999</v>
      </c>
      <c r="G49" s="172">
        <v>1.5356000000000001</v>
      </c>
      <c r="H49" s="172">
        <v>1.1617999999999999</v>
      </c>
      <c r="I49" s="172">
        <v>2.3064</v>
      </c>
      <c r="J49" s="172">
        <v>4.0880999999999998</v>
      </c>
      <c r="K49" s="172">
        <v>19.830300000000001</v>
      </c>
      <c r="L49" s="172">
        <v>-4.7606000000000002</v>
      </c>
      <c r="M49" s="172">
        <v>1.5152000000000001</v>
      </c>
      <c r="N49" s="172"/>
      <c r="O49" s="172"/>
      <c r="P49" s="172"/>
      <c r="Q49" s="172">
        <v>5.7910000000000004</v>
      </c>
      <c r="R49" s="172"/>
    </row>
    <row r="50" spans="1:18" x14ac:dyDescent="0.3">
      <c r="A50" s="168" t="s">
        <v>480</v>
      </c>
      <c r="B50" s="168" t="s">
        <v>524</v>
      </c>
      <c r="C50" s="168">
        <v>147447</v>
      </c>
      <c r="D50" s="171">
        <v>44015</v>
      </c>
      <c r="E50" s="172">
        <v>10.3931</v>
      </c>
      <c r="F50" s="172">
        <v>0.43390000000000001</v>
      </c>
      <c r="G50" s="172">
        <v>1.5199</v>
      </c>
      <c r="H50" s="172">
        <v>1.1257999999999999</v>
      </c>
      <c r="I50" s="172">
        <v>2.2339000000000002</v>
      </c>
      <c r="J50" s="172">
        <v>3.9331</v>
      </c>
      <c r="K50" s="172">
        <v>19.292300000000001</v>
      </c>
      <c r="L50" s="172">
        <v>-5.6356999999999999</v>
      </c>
      <c r="M50" s="172">
        <v>0.10879999999999999</v>
      </c>
      <c r="N50" s="172"/>
      <c r="O50" s="172"/>
      <c r="P50" s="172"/>
      <c r="Q50" s="172">
        <v>3.931</v>
      </c>
      <c r="R50" s="172"/>
    </row>
    <row r="51" spans="1:18" x14ac:dyDescent="0.3">
      <c r="A51" s="168" t="s">
        <v>480</v>
      </c>
      <c r="B51" s="168" t="s">
        <v>525</v>
      </c>
      <c r="C51" s="168"/>
      <c r="D51" s="171"/>
      <c r="E51" s="172"/>
      <c r="F51" s="172"/>
      <c r="G51" s="172"/>
      <c r="H51" s="172"/>
      <c r="I51" s="172"/>
      <c r="J51" s="172"/>
      <c r="K51" s="172"/>
      <c r="L51" s="172"/>
      <c r="M51" s="172"/>
      <c r="N51" s="172"/>
      <c r="O51" s="172"/>
      <c r="P51" s="172"/>
      <c r="Q51" s="172"/>
      <c r="R51" s="172"/>
    </row>
    <row r="52" spans="1:18" x14ac:dyDescent="0.3">
      <c r="A52" s="168" t="s">
        <v>480</v>
      </c>
      <c r="B52" s="168" t="s">
        <v>526</v>
      </c>
      <c r="C52" s="168">
        <v>134813</v>
      </c>
      <c r="D52" s="171">
        <v>44015</v>
      </c>
      <c r="E52" s="172">
        <v>15.845000000000001</v>
      </c>
      <c r="F52" s="172">
        <v>0.5776</v>
      </c>
      <c r="G52" s="172">
        <v>2.2258</v>
      </c>
      <c r="H52" s="172">
        <v>1.5249999999999999</v>
      </c>
      <c r="I52" s="172">
        <v>2.7761999999999998</v>
      </c>
      <c r="J52" s="172">
        <v>4.9893999999999998</v>
      </c>
      <c r="K52" s="172">
        <v>23.240300000000001</v>
      </c>
      <c r="L52" s="172">
        <v>-7.0183999999999997</v>
      </c>
      <c r="M52" s="172">
        <v>1.1749000000000001</v>
      </c>
      <c r="N52" s="172">
        <v>-2.7675999999999998</v>
      </c>
      <c r="O52" s="172">
        <v>6.7636000000000003</v>
      </c>
      <c r="P52" s="172"/>
      <c r="Q52" s="172">
        <v>9.7769999999999992</v>
      </c>
      <c r="R52" s="172">
        <v>5.5403000000000002</v>
      </c>
    </row>
    <row r="53" spans="1:18" x14ac:dyDescent="0.3">
      <c r="A53" s="168" t="s">
        <v>480</v>
      </c>
      <c r="B53" s="168" t="s">
        <v>527</v>
      </c>
      <c r="C53" s="168">
        <v>134815</v>
      </c>
      <c r="D53" s="171">
        <v>44015</v>
      </c>
      <c r="E53" s="172">
        <v>14.563000000000001</v>
      </c>
      <c r="F53" s="172">
        <v>0.57320000000000004</v>
      </c>
      <c r="G53" s="172">
        <v>2.2107999999999999</v>
      </c>
      <c r="H53" s="172">
        <v>1.4984999999999999</v>
      </c>
      <c r="I53" s="172">
        <v>2.7155</v>
      </c>
      <c r="J53" s="172">
        <v>4.8602999999999996</v>
      </c>
      <c r="K53" s="172">
        <v>22.770199999999999</v>
      </c>
      <c r="L53" s="172">
        <v>-7.6947000000000001</v>
      </c>
      <c r="M53" s="172">
        <v>2.75E-2</v>
      </c>
      <c r="N53" s="172">
        <v>-4.2664</v>
      </c>
      <c r="O53" s="172">
        <v>5.0873999999999997</v>
      </c>
      <c r="P53" s="172"/>
      <c r="Q53" s="172">
        <v>7.9158999999999997</v>
      </c>
      <c r="R53" s="172">
        <v>3.8955000000000002</v>
      </c>
    </row>
    <row r="54" spans="1:18" x14ac:dyDescent="0.3">
      <c r="A54" s="168" t="s">
        <v>480</v>
      </c>
      <c r="B54" s="168" t="s">
        <v>528</v>
      </c>
      <c r="C54" s="168">
        <v>144681</v>
      </c>
      <c r="D54" s="171">
        <v>44015</v>
      </c>
      <c r="E54" s="172">
        <v>11.3672</v>
      </c>
      <c r="F54" s="172">
        <v>0.51459999999999995</v>
      </c>
      <c r="G54" s="172">
        <v>1.9388000000000001</v>
      </c>
      <c r="H54" s="172">
        <v>1.4746999999999999</v>
      </c>
      <c r="I54" s="172">
        <v>3.1581000000000001</v>
      </c>
      <c r="J54" s="172">
        <v>4.4634999999999998</v>
      </c>
      <c r="K54" s="172">
        <v>21.0977</v>
      </c>
      <c r="L54" s="172">
        <v>-4.1269</v>
      </c>
      <c r="M54" s="172">
        <v>0.85619999999999996</v>
      </c>
      <c r="N54" s="172">
        <v>3.7635999999999998</v>
      </c>
      <c r="O54" s="172"/>
      <c r="P54" s="172"/>
      <c r="Q54" s="172">
        <v>7.3672000000000004</v>
      </c>
      <c r="R54" s="172"/>
    </row>
    <row r="55" spans="1:18" x14ac:dyDescent="0.3">
      <c r="A55" s="168" t="s">
        <v>480</v>
      </c>
      <c r="B55" s="168" t="s">
        <v>529</v>
      </c>
      <c r="C55" s="168">
        <v>144730</v>
      </c>
      <c r="D55" s="171">
        <v>44015</v>
      </c>
      <c r="E55" s="172">
        <v>11.049099999999999</v>
      </c>
      <c r="F55" s="172">
        <v>0.51029999999999998</v>
      </c>
      <c r="G55" s="172">
        <v>1.9233</v>
      </c>
      <c r="H55" s="172">
        <v>1.4386000000000001</v>
      </c>
      <c r="I55" s="172">
        <v>3.0834000000000001</v>
      </c>
      <c r="J55" s="172">
        <v>4.3026999999999997</v>
      </c>
      <c r="K55" s="172">
        <v>20.558900000000001</v>
      </c>
      <c r="L55" s="172">
        <v>-4.9458000000000002</v>
      </c>
      <c r="M55" s="172">
        <v>-0.4173</v>
      </c>
      <c r="N55" s="172">
        <v>2.1212</v>
      </c>
      <c r="O55" s="172"/>
      <c r="P55" s="172"/>
      <c r="Q55" s="172">
        <v>5.69</v>
      </c>
      <c r="R55" s="172"/>
    </row>
    <row r="56" spans="1:18" x14ac:dyDescent="0.3">
      <c r="A56" s="168" t="s">
        <v>480</v>
      </c>
      <c r="B56" s="168" t="s">
        <v>530</v>
      </c>
      <c r="C56" s="168">
        <v>112936</v>
      </c>
      <c r="D56" s="171">
        <v>44015</v>
      </c>
      <c r="E56" s="172">
        <v>42.192900000000002</v>
      </c>
      <c r="F56" s="172">
        <v>0.40910000000000002</v>
      </c>
      <c r="G56" s="172">
        <v>2.2669999999999999</v>
      </c>
      <c r="H56" s="172">
        <v>1.3344</v>
      </c>
      <c r="I56" s="172">
        <v>2.7513999999999998</v>
      </c>
      <c r="J56" s="172">
        <v>5.8875000000000002</v>
      </c>
      <c r="K56" s="172">
        <v>23.744800000000001</v>
      </c>
      <c r="L56" s="172">
        <v>-23.237300000000001</v>
      </c>
      <c r="M56" s="172">
        <v>-18.425699999999999</v>
      </c>
      <c r="N56" s="172">
        <v>-22.913</v>
      </c>
      <c r="O56" s="172">
        <v>-5.8704000000000001</v>
      </c>
      <c r="P56" s="172">
        <v>1.0590999999999999</v>
      </c>
      <c r="Q56" s="172">
        <v>10.021599999999999</v>
      </c>
      <c r="R56" s="172">
        <v>-11.324400000000001</v>
      </c>
    </row>
    <row r="57" spans="1:18" x14ac:dyDescent="0.3">
      <c r="A57" s="168" t="s">
        <v>480</v>
      </c>
      <c r="B57" s="168" t="s">
        <v>531</v>
      </c>
      <c r="C57" s="168">
        <v>118794</v>
      </c>
      <c r="D57" s="171">
        <v>44015</v>
      </c>
      <c r="E57" s="172">
        <v>45.699100000000001</v>
      </c>
      <c r="F57" s="172">
        <v>0.41110000000000002</v>
      </c>
      <c r="G57" s="172">
        <v>2.2730999999999999</v>
      </c>
      <c r="H57" s="172">
        <v>1.3484</v>
      </c>
      <c r="I57" s="172">
        <v>2.7803</v>
      </c>
      <c r="J57" s="172">
        <v>5.9531999999999998</v>
      </c>
      <c r="K57" s="172">
        <v>23.9815</v>
      </c>
      <c r="L57" s="172">
        <v>-22.931899999999999</v>
      </c>
      <c r="M57" s="172">
        <v>-17.945399999999999</v>
      </c>
      <c r="N57" s="172">
        <v>-22.321300000000001</v>
      </c>
      <c r="O57" s="172">
        <v>-4.8430999999999997</v>
      </c>
      <c r="P57" s="172">
        <v>2.2696000000000001</v>
      </c>
      <c r="Q57" s="172">
        <v>7.9207999999999998</v>
      </c>
      <c r="R57" s="172">
        <v>-10.5525</v>
      </c>
    </row>
    <row r="58" spans="1:18" x14ac:dyDescent="0.3">
      <c r="A58" s="168" t="s">
        <v>480</v>
      </c>
      <c r="B58" s="168" t="s">
        <v>532</v>
      </c>
      <c r="C58" s="168">
        <v>147685</v>
      </c>
      <c r="D58" s="171">
        <v>44015</v>
      </c>
      <c r="E58" s="172">
        <v>5.1799999999999999E-2</v>
      </c>
      <c r="F58" s="172">
        <v>0</v>
      </c>
      <c r="G58" s="172">
        <v>0</v>
      </c>
      <c r="H58" s="172">
        <v>0</v>
      </c>
      <c r="I58" s="172">
        <v>0</v>
      </c>
      <c r="J58" s="172">
        <v>0</v>
      </c>
      <c r="K58" s="172">
        <v>0</v>
      </c>
      <c r="L58" s="172">
        <v>0</v>
      </c>
      <c r="M58" s="172">
        <v>0</v>
      </c>
      <c r="N58" s="172"/>
      <c r="O58" s="172"/>
      <c r="P58" s="172"/>
      <c r="Q58" s="172">
        <v>0</v>
      </c>
      <c r="R58" s="172"/>
    </row>
    <row r="59" spans="1:18" x14ac:dyDescent="0.3">
      <c r="A59" s="168" t="s">
        <v>480</v>
      </c>
      <c r="B59" s="168" t="s">
        <v>533</v>
      </c>
      <c r="C59" s="168">
        <v>147689</v>
      </c>
      <c r="D59" s="171">
        <v>44015</v>
      </c>
      <c r="E59" s="172">
        <v>5.5800000000000002E-2</v>
      </c>
      <c r="F59" s="172">
        <v>0</v>
      </c>
      <c r="G59" s="172">
        <v>0</v>
      </c>
      <c r="H59" s="172">
        <v>0</v>
      </c>
      <c r="I59" s="172">
        <v>0</v>
      </c>
      <c r="J59" s="172">
        <v>0</v>
      </c>
      <c r="K59" s="172">
        <v>0</v>
      </c>
      <c r="L59" s="172">
        <v>0</v>
      </c>
      <c r="M59" s="172">
        <v>0</v>
      </c>
      <c r="N59" s="172"/>
      <c r="O59" s="172"/>
      <c r="P59" s="172"/>
      <c r="Q59" s="172">
        <v>0</v>
      </c>
      <c r="R59" s="172"/>
    </row>
    <row r="60" spans="1:18" x14ac:dyDescent="0.3">
      <c r="A60" s="168" t="s">
        <v>480</v>
      </c>
      <c r="B60" s="168" t="s">
        <v>534</v>
      </c>
      <c r="C60" s="168">
        <v>148271</v>
      </c>
      <c r="D60" s="171"/>
      <c r="E60" s="172"/>
      <c r="F60" s="172"/>
      <c r="G60" s="172"/>
      <c r="H60" s="172"/>
      <c r="I60" s="172"/>
      <c r="J60" s="172"/>
      <c r="K60" s="172"/>
      <c r="L60" s="172"/>
      <c r="M60" s="172"/>
      <c r="N60" s="172"/>
      <c r="O60" s="172"/>
      <c r="P60" s="172"/>
      <c r="Q60" s="172"/>
      <c r="R60" s="172"/>
    </row>
    <row r="61" spans="1:18" x14ac:dyDescent="0.3">
      <c r="A61" s="168" t="s">
        <v>480</v>
      </c>
      <c r="B61" s="168" t="s">
        <v>535</v>
      </c>
      <c r="C61" s="168">
        <v>148265</v>
      </c>
      <c r="D61" s="171"/>
      <c r="E61" s="172"/>
      <c r="F61" s="172"/>
      <c r="G61" s="172"/>
      <c r="H61" s="172"/>
      <c r="I61" s="172"/>
      <c r="J61" s="172"/>
      <c r="K61" s="172"/>
      <c r="L61" s="172"/>
      <c r="M61" s="172"/>
      <c r="N61" s="172"/>
      <c r="O61" s="172"/>
      <c r="P61" s="172"/>
      <c r="Q61" s="172"/>
      <c r="R61" s="172"/>
    </row>
    <row r="62" spans="1:18" x14ac:dyDescent="0.3">
      <c r="A62" s="168" t="s">
        <v>480</v>
      </c>
      <c r="B62" s="168" t="s">
        <v>536</v>
      </c>
      <c r="C62" s="168">
        <v>138382</v>
      </c>
      <c r="D62" s="171">
        <v>44015</v>
      </c>
      <c r="E62" s="172">
        <v>63.85</v>
      </c>
      <c r="F62" s="172">
        <v>0.45629999999999998</v>
      </c>
      <c r="G62" s="172">
        <v>1.6073</v>
      </c>
      <c r="H62" s="172">
        <v>1.5426</v>
      </c>
      <c r="I62" s="172">
        <v>2.2582</v>
      </c>
      <c r="J62" s="172">
        <v>3.6526000000000001</v>
      </c>
      <c r="K62" s="172">
        <v>20.767900000000001</v>
      </c>
      <c r="L62" s="172">
        <v>-10.911099999999999</v>
      </c>
      <c r="M62" s="172">
        <v>-5.6032000000000002</v>
      </c>
      <c r="N62" s="172">
        <v>-7.6645000000000003</v>
      </c>
      <c r="O62" s="172">
        <v>-0.18190000000000001</v>
      </c>
      <c r="P62" s="172">
        <v>1.8192999999999999</v>
      </c>
      <c r="Q62" s="172">
        <v>11.9535</v>
      </c>
      <c r="R62" s="172">
        <v>-1.9068000000000001</v>
      </c>
    </row>
    <row r="63" spans="1:18" x14ac:dyDescent="0.3">
      <c r="A63" s="168" t="s">
        <v>480</v>
      </c>
      <c r="B63" s="168" t="s">
        <v>537</v>
      </c>
      <c r="C63" s="168">
        <v>138386</v>
      </c>
      <c r="D63" s="171">
        <v>44015</v>
      </c>
      <c r="E63" s="172">
        <v>70.25</v>
      </c>
      <c r="F63" s="172">
        <v>0.45760000000000001</v>
      </c>
      <c r="G63" s="172">
        <v>1.6201000000000001</v>
      </c>
      <c r="H63" s="172">
        <v>1.5761000000000001</v>
      </c>
      <c r="I63" s="172">
        <v>2.3157999999999999</v>
      </c>
      <c r="J63" s="172">
        <v>3.7972999999999999</v>
      </c>
      <c r="K63" s="172">
        <v>21.246099999999998</v>
      </c>
      <c r="L63" s="172">
        <v>-10.200699999999999</v>
      </c>
      <c r="M63" s="172">
        <v>-4.4737999999999998</v>
      </c>
      <c r="N63" s="172">
        <v>-6.1958000000000002</v>
      </c>
      <c r="O63" s="172">
        <v>1.3138000000000001</v>
      </c>
      <c r="P63" s="172">
        <v>3.2940999999999998</v>
      </c>
      <c r="Q63" s="172">
        <v>8.9672000000000001</v>
      </c>
      <c r="R63" s="172">
        <v>-0.43080000000000002</v>
      </c>
    </row>
    <row r="64" spans="1:18" x14ac:dyDescent="0.3">
      <c r="A64" s="168" t="s">
        <v>480</v>
      </c>
      <c r="B64" s="168" t="s">
        <v>538</v>
      </c>
      <c r="C64" s="168">
        <v>101265</v>
      </c>
      <c r="D64" s="171">
        <v>44015</v>
      </c>
      <c r="E64" s="172">
        <v>71.81</v>
      </c>
      <c r="F64" s="172">
        <v>0.37740000000000001</v>
      </c>
      <c r="G64" s="172">
        <v>1.8582000000000001</v>
      </c>
      <c r="H64" s="172">
        <v>1.6418999999999999</v>
      </c>
      <c r="I64" s="172">
        <v>2.6737000000000002</v>
      </c>
      <c r="J64" s="172">
        <v>4.6182999999999996</v>
      </c>
      <c r="K64" s="172">
        <v>20.123799999999999</v>
      </c>
      <c r="L64" s="172">
        <v>-7.2582000000000004</v>
      </c>
      <c r="M64" s="172">
        <v>-1.8319000000000001</v>
      </c>
      <c r="N64" s="172">
        <v>-6.8250000000000002</v>
      </c>
      <c r="O64" s="172">
        <v>2.3052999999999999</v>
      </c>
      <c r="P64" s="172">
        <v>7.0503999999999998</v>
      </c>
      <c r="Q64" s="172">
        <v>10.1036</v>
      </c>
      <c r="R64" s="172">
        <v>-1.7866</v>
      </c>
    </row>
    <row r="65" spans="1:18" x14ac:dyDescent="0.3">
      <c r="A65" s="168" t="s">
        <v>480</v>
      </c>
      <c r="B65" s="168" t="s">
        <v>539</v>
      </c>
      <c r="C65" s="168">
        <v>119484</v>
      </c>
      <c r="D65" s="171">
        <v>44015</v>
      </c>
      <c r="E65" s="172">
        <v>77.52</v>
      </c>
      <c r="F65" s="172">
        <v>0.38850000000000001</v>
      </c>
      <c r="G65" s="172">
        <v>1.8660000000000001</v>
      </c>
      <c r="H65" s="172">
        <v>1.6789000000000001</v>
      </c>
      <c r="I65" s="172">
        <v>2.7299000000000002</v>
      </c>
      <c r="J65" s="172">
        <v>4.7285000000000004</v>
      </c>
      <c r="K65" s="172">
        <v>20.4849</v>
      </c>
      <c r="L65" s="172">
        <v>-6.6810999999999998</v>
      </c>
      <c r="M65" s="172">
        <v>-0.89490000000000003</v>
      </c>
      <c r="N65" s="172">
        <v>-5.6475</v>
      </c>
      <c r="O65" s="172">
        <v>3.5948000000000002</v>
      </c>
      <c r="P65" s="172">
        <v>8.2582000000000004</v>
      </c>
      <c r="Q65" s="172">
        <v>11.4177</v>
      </c>
      <c r="R65" s="172">
        <v>-0.61899999999999999</v>
      </c>
    </row>
    <row r="66" spans="1:18" x14ac:dyDescent="0.3">
      <c r="A66" s="168" t="s">
        <v>480</v>
      </c>
      <c r="B66" s="168" t="s">
        <v>540</v>
      </c>
      <c r="C66" s="168">
        <v>101070</v>
      </c>
      <c r="D66" s="171">
        <v>44015</v>
      </c>
      <c r="E66" s="172">
        <v>134.5025</v>
      </c>
      <c r="F66" s="172">
        <v>0.74750000000000005</v>
      </c>
      <c r="G66" s="172">
        <v>1.1132</v>
      </c>
      <c r="H66" s="172">
        <v>0.158</v>
      </c>
      <c r="I66" s="172">
        <v>2.3932000000000002</v>
      </c>
      <c r="J66" s="172">
        <v>6.6646999999999998</v>
      </c>
      <c r="K66" s="172">
        <v>24.266500000000001</v>
      </c>
      <c r="L66" s="172">
        <v>-4.5491999999999999</v>
      </c>
      <c r="M66" s="172">
        <v>-1.3357000000000001</v>
      </c>
      <c r="N66" s="172">
        <v>-5.0823999999999998</v>
      </c>
      <c r="O66" s="172">
        <v>2.7984</v>
      </c>
      <c r="P66" s="172">
        <v>6.2981999999999996</v>
      </c>
      <c r="Q66" s="172">
        <v>14.414</v>
      </c>
      <c r="R66" s="172">
        <v>2.6516999999999999</v>
      </c>
    </row>
    <row r="67" spans="1:18" x14ac:dyDescent="0.3">
      <c r="A67" s="168" t="s">
        <v>480</v>
      </c>
      <c r="B67" s="168" t="s">
        <v>541</v>
      </c>
      <c r="C67" s="168">
        <v>120819</v>
      </c>
      <c r="D67" s="171">
        <v>44015</v>
      </c>
      <c r="E67" s="172">
        <v>138.85</v>
      </c>
      <c r="F67" s="172">
        <v>0.75239999999999996</v>
      </c>
      <c r="G67" s="172">
        <v>1.1276999999999999</v>
      </c>
      <c r="H67" s="172">
        <v>0.19159999999999999</v>
      </c>
      <c r="I67" s="172">
        <v>2.4622999999999999</v>
      </c>
      <c r="J67" s="172">
        <v>6.8182999999999998</v>
      </c>
      <c r="K67" s="172">
        <v>24.817900000000002</v>
      </c>
      <c r="L67" s="172">
        <v>-3.7075</v>
      </c>
      <c r="M67" s="172">
        <v>-2.8799999999999999E-2</v>
      </c>
      <c r="N67" s="172">
        <v>-3.4009999999999998</v>
      </c>
      <c r="O67" s="172">
        <v>3.7559999999999998</v>
      </c>
      <c r="P67" s="172">
        <v>6.8898000000000001</v>
      </c>
      <c r="Q67" s="172">
        <v>11.009600000000001</v>
      </c>
      <c r="R67" s="172">
        <v>3.887</v>
      </c>
    </row>
    <row r="68" spans="1:18" x14ac:dyDescent="0.3">
      <c r="A68" s="168" t="s">
        <v>480</v>
      </c>
      <c r="B68" s="168" t="s">
        <v>542</v>
      </c>
      <c r="C68" s="168">
        <v>119604</v>
      </c>
      <c r="D68" s="171">
        <v>44015</v>
      </c>
      <c r="E68" s="172">
        <v>63.982424177563402</v>
      </c>
      <c r="F68" s="172">
        <v>0.59660000000000002</v>
      </c>
      <c r="G68" s="172">
        <v>1.6676</v>
      </c>
      <c r="H68" s="172">
        <v>0.9002</v>
      </c>
      <c r="I68" s="172">
        <v>2.7414999999999998</v>
      </c>
      <c r="J68" s="172">
        <v>4.6524999999999999</v>
      </c>
      <c r="K68" s="172">
        <v>18.4102</v>
      </c>
      <c r="L68" s="172">
        <v>-7.8728999999999996</v>
      </c>
      <c r="M68" s="172">
        <v>-2.48</v>
      </c>
      <c r="N68" s="172">
        <v>-2.5264000000000002</v>
      </c>
      <c r="O68" s="172">
        <v>6.3173000000000004</v>
      </c>
      <c r="P68" s="172">
        <v>7.9463999999999997</v>
      </c>
      <c r="Q68" s="172">
        <v>13.0844</v>
      </c>
      <c r="R68" s="172">
        <v>4.2068000000000003</v>
      </c>
    </row>
    <row r="69" spans="1:18" x14ac:dyDescent="0.3">
      <c r="A69" s="168" t="s">
        <v>480</v>
      </c>
      <c r="B69" s="168" t="s">
        <v>543</v>
      </c>
      <c r="C69" s="168">
        <v>101551</v>
      </c>
      <c r="D69" s="171">
        <v>44015</v>
      </c>
      <c r="E69" s="172">
        <v>289.32908686527401</v>
      </c>
      <c r="F69" s="172">
        <v>0.59489999999999998</v>
      </c>
      <c r="G69" s="172">
        <v>1.6628000000000001</v>
      </c>
      <c r="H69" s="172">
        <v>0.88849999999999996</v>
      </c>
      <c r="I69" s="172">
        <v>2.7166000000000001</v>
      </c>
      <c r="J69" s="172">
        <v>4.5945999999999998</v>
      </c>
      <c r="K69" s="172">
        <v>18.2042</v>
      </c>
      <c r="L69" s="172">
        <v>-8.1790000000000003</v>
      </c>
      <c r="M69" s="172">
        <v>-2.9588999999999999</v>
      </c>
      <c r="N69" s="172">
        <v>-3.1480000000000001</v>
      </c>
      <c r="O69" s="172">
        <v>5.4470999999999998</v>
      </c>
      <c r="P69" s="172">
        <v>6.9040999999999997</v>
      </c>
      <c r="Q69" s="172">
        <v>14.707599999999999</v>
      </c>
      <c r="R69" s="172">
        <v>3.4681000000000002</v>
      </c>
    </row>
    <row r="70" spans="1:18" x14ac:dyDescent="0.3">
      <c r="A70" s="168" t="s">
        <v>480</v>
      </c>
      <c r="B70" s="168" t="s">
        <v>544</v>
      </c>
      <c r="C70" s="168">
        <v>125711</v>
      </c>
      <c r="D70" s="171">
        <v>44015</v>
      </c>
      <c r="E70" s="172">
        <v>17.3748</v>
      </c>
      <c r="F70" s="172">
        <v>0.45679999999999998</v>
      </c>
      <c r="G70" s="172">
        <v>1.9253</v>
      </c>
      <c r="H70" s="172">
        <v>1.5945</v>
      </c>
      <c r="I70" s="172">
        <v>3.1825000000000001</v>
      </c>
      <c r="J70" s="172">
        <v>4.9246999999999996</v>
      </c>
      <c r="K70" s="172">
        <v>18.2563</v>
      </c>
      <c r="L70" s="172">
        <v>-6.3216999999999999</v>
      </c>
      <c r="M70" s="172">
        <v>-1.2323999999999999</v>
      </c>
      <c r="N70" s="172">
        <v>-2.1617999999999999</v>
      </c>
      <c r="O70" s="172">
        <v>4.2416999999999998</v>
      </c>
      <c r="P70" s="172">
        <v>5.2184999999999997</v>
      </c>
      <c r="Q70" s="172">
        <v>8.7703000000000007</v>
      </c>
      <c r="R70" s="172">
        <v>2.3325999999999998</v>
      </c>
    </row>
    <row r="71" spans="1:18" x14ac:dyDescent="0.3">
      <c r="A71" s="168" t="s">
        <v>480</v>
      </c>
      <c r="B71" s="168" t="s">
        <v>545</v>
      </c>
      <c r="C71" s="168">
        <v>125713</v>
      </c>
      <c r="D71" s="171">
        <v>44015</v>
      </c>
      <c r="E71" s="172">
        <v>16.436399999999999</v>
      </c>
      <c r="F71" s="172">
        <v>0.4516</v>
      </c>
      <c r="G71" s="172">
        <v>1.9116</v>
      </c>
      <c r="H71" s="172">
        <v>1.5632999999999999</v>
      </c>
      <c r="I71" s="172">
        <v>3.1206</v>
      </c>
      <c r="J71" s="172">
        <v>4.7911999999999999</v>
      </c>
      <c r="K71" s="172">
        <v>17.8093</v>
      </c>
      <c r="L71" s="172">
        <v>-7.0228999999999999</v>
      </c>
      <c r="M71" s="172">
        <v>-2.3433000000000002</v>
      </c>
      <c r="N71" s="172">
        <v>-3.6271</v>
      </c>
      <c r="O71" s="172">
        <v>3.0518999999999998</v>
      </c>
      <c r="P71" s="172">
        <v>4.2361000000000004</v>
      </c>
      <c r="Q71" s="172">
        <v>7.8578999999999999</v>
      </c>
      <c r="R71" s="172">
        <v>0.90869999999999995</v>
      </c>
    </row>
    <row r="72" spans="1:18" x14ac:dyDescent="0.3">
      <c r="A72" s="168" t="s">
        <v>480</v>
      </c>
      <c r="B72" s="168" t="s">
        <v>546</v>
      </c>
      <c r="C72" s="168">
        <v>100617</v>
      </c>
      <c r="D72" s="171">
        <v>44015</v>
      </c>
      <c r="E72" s="172">
        <v>88.420100000000005</v>
      </c>
      <c r="F72" s="172">
        <v>0.51870000000000005</v>
      </c>
      <c r="G72" s="172">
        <v>1.5274000000000001</v>
      </c>
      <c r="H72" s="172">
        <v>0.85319999999999996</v>
      </c>
      <c r="I72" s="172">
        <v>1.7762</v>
      </c>
      <c r="J72" s="172">
        <v>3.7273999999999998</v>
      </c>
      <c r="K72" s="172">
        <v>18.784800000000001</v>
      </c>
      <c r="L72" s="172">
        <v>-8.5536999999999992</v>
      </c>
      <c r="M72" s="172">
        <v>-2.7519</v>
      </c>
      <c r="N72" s="172">
        <v>-4.6036999999999999</v>
      </c>
      <c r="O72" s="172">
        <v>4.3830999999999998</v>
      </c>
      <c r="P72" s="172">
        <v>6.4691000000000001</v>
      </c>
      <c r="Q72" s="172">
        <v>11.4754</v>
      </c>
      <c r="R72" s="172">
        <v>1.4624999999999999</v>
      </c>
    </row>
    <row r="73" spans="1:18" x14ac:dyDescent="0.3">
      <c r="A73" s="168" t="s">
        <v>480</v>
      </c>
      <c r="B73" s="168" t="s">
        <v>547</v>
      </c>
      <c r="C73" s="168">
        <v>119542</v>
      </c>
      <c r="D73" s="171">
        <v>44015</v>
      </c>
      <c r="E73" s="172">
        <v>94.011300000000006</v>
      </c>
      <c r="F73" s="172">
        <v>0.52180000000000004</v>
      </c>
      <c r="G73" s="172">
        <v>1.5366</v>
      </c>
      <c r="H73" s="172">
        <v>0.87409999999999999</v>
      </c>
      <c r="I73" s="172">
        <v>1.8184</v>
      </c>
      <c r="J73" s="172">
        <v>3.8182999999999998</v>
      </c>
      <c r="K73" s="172">
        <v>19.0855</v>
      </c>
      <c r="L73" s="172">
        <v>-8.0852000000000004</v>
      </c>
      <c r="M73" s="172">
        <v>-2.0488</v>
      </c>
      <c r="N73" s="172">
        <v>-3.6899000000000002</v>
      </c>
      <c r="O73" s="172">
        <v>5.7340999999999998</v>
      </c>
      <c r="P73" s="172">
        <v>7.4892000000000003</v>
      </c>
      <c r="Q73" s="172">
        <v>8.6960999999999995</v>
      </c>
      <c r="R73" s="172">
        <v>2.5973999999999999</v>
      </c>
    </row>
    <row r="74" spans="1:18" x14ac:dyDescent="0.3">
      <c r="A74" s="168" t="s">
        <v>480</v>
      </c>
      <c r="B74" s="168" t="s">
        <v>548</v>
      </c>
      <c r="C74" s="168">
        <v>119053</v>
      </c>
      <c r="D74" s="171">
        <v>44015</v>
      </c>
      <c r="E74" s="172">
        <v>212.82310000000001</v>
      </c>
      <c r="F74" s="172">
        <v>0.2681</v>
      </c>
      <c r="G74" s="172">
        <v>2.1616</v>
      </c>
      <c r="H74" s="172">
        <v>1.8742000000000001</v>
      </c>
      <c r="I74" s="172">
        <v>2.4691999999999998</v>
      </c>
      <c r="J74" s="172">
        <v>4.8874000000000004</v>
      </c>
      <c r="K74" s="172">
        <v>20.974299999999999</v>
      </c>
      <c r="L74" s="172">
        <v>-9.2035</v>
      </c>
      <c r="M74" s="172">
        <v>-4.4855999999999998</v>
      </c>
      <c r="N74" s="172">
        <v>-7.9995000000000003</v>
      </c>
      <c r="O74" s="172">
        <v>1.5327999999999999</v>
      </c>
      <c r="P74" s="172">
        <v>4.2073</v>
      </c>
      <c r="Q74" s="172">
        <v>10.7026</v>
      </c>
      <c r="R74" s="172">
        <v>0.40920000000000001</v>
      </c>
    </row>
    <row r="75" spans="1:18" x14ac:dyDescent="0.3">
      <c r="A75" s="168" t="s">
        <v>480</v>
      </c>
      <c r="B75" s="168" t="s">
        <v>549</v>
      </c>
      <c r="C75" s="168">
        <v>100414</v>
      </c>
      <c r="D75" s="171">
        <v>44015</v>
      </c>
      <c r="E75" s="172">
        <v>271.11816909976699</v>
      </c>
      <c r="F75" s="172">
        <v>0.26529999999999998</v>
      </c>
      <c r="G75" s="172">
        <v>2.153</v>
      </c>
      <c r="H75" s="172">
        <v>1.8536999999999999</v>
      </c>
      <c r="I75" s="172">
        <v>2.4274</v>
      </c>
      <c r="J75" s="172">
        <v>4.7968000000000002</v>
      </c>
      <c r="K75" s="172">
        <v>20.662700000000001</v>
      </c>
      <c r="L75" s="172">
        <v>-9.6811000000000007</v>
      </c>
      <c r="M75" s="172">
        <v>-5.2367999999999997</v>
      </c>
      <c r="N75" s="172">
        <v>-8.9612999999999996</v>
      </c>
      <c r="O75" s="172">
        <v>0.192</v>
      </c>
      <c r="P75" s="172">
        <v>3.1259000000000001</v>
      </c>
      <c r="Q75" s="172">
        <v>14.2608</v>
      </c>
      <c r="R75" s="172">
        <v>-0.80089999999999995</v>
      </c>
    </row>
    <row r="76" spans="1:18" x14ac:dyDescent="0.3">
      <c r="A76" s="168" t="s">
        <v>480</v>
      </c>
      <c r="B76" s="168" t="s">
        <v>550</v>
      </c>
      <c r="C76" s="168">
        <v>120674</v>
      </c>
      <c r="D76" s="171">
        <v>44015</v>
      </c>
      <c r="E76" s="172">
        <v>159.99430000000001</v>
      </c>
      <c r="F76" s="172">
        <v>0.55789999999999995</v>
      </c>
      <c r="G76" s="172">
        <v>2.3374000000000001</v>
      </c>
      <c r="H76" s="172">
        <v>1.4476</v>
      </c>
      <c r="I76" s="172">
        <v>2.9643000000000002</v>
      </c>
      <c r="J76" s="172">
        <v>5.0781000000000001</v>
      </c>
      <c r="K76" s="172">
        <v>24.301500000000001</v>
      </c>
      <c r="L76" s="172">
        <v>-9.2454999999999998</v>
      </c>
      <c r="M76" s="172">
        <v>-3.1766000000000001</v>
      </c>
      <c r="N76" s="172">
        <v>-8.9061000000000003</v>
      </c>
      <c r="O76" s="172">
        <v>-0.48099999999999998</v>
      </c>
      <c r="P76" s="172">
        <v>4.4645999999999999</v>
      </c>
      <c r="Q76" s="172">
        <v>8.2629000000000001</v>
      </c>
      <c r="R76" s="172">
        <v>-2.8852000000000002</v>
      </c>
    </row>
    <row r="77" spans="1:18" x14ac:dyDescent="0.3">
      <c r="A77" s="168" t="s">
        <v>480</v>
      </c>
      <c r="B77" s="168" t="s">
        <v>551</v>
      </c>
      <c r="C77" s="168">
        <v>100684</v>
      </c>
      <c r="D77" s="171">
        <v>44015</v>
      </c>
      <c r="E77" s="172">
        <v>157.64644504767301</v>
      </c>
      <c r="F77" s="172">
        <v>0.55589999999999995</v>
      </c>
      <c r="G77" s="172">
        <v>2.3313999999999999</v>
      </c>
      <c r="H77" s="172">
        <v>1.4335</v>
      </c>
      <c r="I77" s="172">
        <v>2.9358</v>
      </c>
      <c r="J77" s="172">
        <v>5.0157999999999996</v>
      </c>
      <c r="K77" s="172">
        <v>24.0764</v>
      </c>
      <c r="L77" s="172">
        <v>-9.5749999999999993</v>
      </c>
      <c r="M77" s="172">
        <v>-3.7082999999999999</v>
      </c>
      <c r="N77" s="172">
        <v>-9.5792000000000002</v>
      </c>
      <c r="O77" s="172">
        <v>-1.1987000000000001</v>
      </c>
      <c r="P77" s="172">
        <v>3.7948</v>
      </c>
      <c r="Q77" s="172">
        <v>11.412800000000001</v>
      </c>
      <c r="R77" s="172">
        <v>-3.5434999999999999</v>
      </c>
    </row>
    <row r="78" spans="1:18" x14ac:dyDescent="0.3">
      <c r="A78" s="173" t="s">
        <v>27</v>
      </c>
      <c r="B78" s="168"/>
      <c r="C78" s="168"/>
      <c r="D78" s="168"/>
      <c r="E78" s="168"/>
      <c r="F78" s="174">
        <v>0.43658529411764707</v>
      </c>
      <c r="G78" s="174">
        <v>1.6951941176470591</v>
      </c>
      <c r="H78" s="174">
        <v>1.1777367647058818</v>
      </c>
      <c r="I78" s="174">
        <v>2.3942044117647061</v>
      </c>
      <c r="J78" s="174">
        <v>4.0745029411764699</v>
      </c>
      <c r="K78" s="174">
        <v>19.837004411764703</v>
      </c>
      <c r="L78" s="174">
        <v>-8.1729661764705845</v>
      </c>
      <c r="M78" s="174">
        <v>-2.9752867647058823</v>
      </c>
      <c r="N78" s="174">
        <v>-5.5021031250000005</v>
      </c>
      <c r="O78" s="174">
        <v>1.8578461538461537</v>
      </c>
      <c r="P78" s="174">
        <v>5.0504880952380962</v>
      </c>
      <c r="Q78" s="174">
        <v>8.1086191176470557</v>
      </c>
      <c r="R78" s="174">
        <v>-0.10881250000000002</v>
      </c>
    </row>
    <row r="79" spans="1:18" x14ac:dyDescent="0.3">
      <c r="A79" s="173" t="s">
        <v>409</v>
      </c>
      <c r="B79" s="168"/>
      <c r="C79" s="168"/>
      <c r="D79" s="168"/>
      <c r="E79" s="168"/>
      <c r="F79" s="174">
        <v>0.44530000000000003</v>
      </c>
      <c r="G79" s="174">
        <v>1.71705</v>
      </c>
      <c r="H79" s="174">
        <v>1.2314000000000001</v>
      </c>
      <c r="I79" s="174">
        <v>2.4332500000000001</v>
      </c>
      <c r="J79" s="174">
        <v>3.9698500000000001</v>
      </c>
      <c r="K79" s="174">
        <v>19.833100000000002</v>
      </c>
      <c r="L79" s="174">
        <v>-8.4911499999999993</v>
      </c>
      <c r="M79" s="174">
        <v>-2.8863500000000002</v>
      </c>
      <c r="N79" s="174">
        <v>-5.05715</v>
      </c>
      <c r="O79" s="174">
        <v>1.8988</v>
      </c>
      <c r="P79" s="174">
        <v>4.9883500000000005</v>
      </c>
      <c r="Q79" s="174">
        <v>8.7332000000000001</v>
      </c>
      <c r="R79" s="174">
        <v>0.36160000000000003</v>
      </c>
    </row>
    <row r="80" spans="1:18" x14ac:dyDescent="0.3">
      <c r="A80" s="120"/>
      <c r="B80" s="116"/>
      <c r="C80" s="116"/>
      <c r="D80" s="116"/>
      <c r="E80" s="116"/>
      <c r="F80" s="121"/>
      <c r="G80" s="121"/>
      <c r="H80" s="121"/>
      <c r="I80" s="121"/>
      <c r="J80" s="121"/>
      <c r="K80" s="121"/>
      <c r="L80" s="121"/>
      <c r="M80" s="121"/>
      <c r="N80" s="121"/>
      <c r="O80" s="121"/>
      <c r="P80" s="121"/>
      <c r="Q80" s="121"/>
      <c r="R80" s="121"/>
    </row>
    <row r="81" spans="1:18" x14ac:dyDescent="0.3">
      <c r="A81" s="170" t="s">
        <v>552</v>
      </c>
      <c r="B81" s="170"/>
      <c r="C81" s="170"/>
      <c r="D81" s="170"/>
      <c r="E81" s="170"/>
      <c r="F81" s="170"/>
      <c r="G81" s="170"/>
      <c r="H81" s="170"/>
      <c r="I81" s="170"/>
      <c r="J81" s="170"/>
      <c r="K81" s="170"/>
      <c r="L81" s="170"/>
      <c r="M81" s="170"/>
      <c r="N81" s="170"/>
      <c r="O81" s="170"/>
      <c r="P81" s="170"/>
      <c r="Q81" s="170"/>
      <c r="R81" s="170"/>
    </row>
    <row r="82" spans="1:18" x14ac:dyDescent="0.3">
      <c r="A82" s="168" t="s">
        <v>553</v>
      </c>
      <c r="B82" s="168" t="s">
        <v>554</v>
      </c>
      <c r="C82" s="168">
        <v>131666</v>
      </c>
      <c r="D82" s="171">
        <v>44015</v>
      </c>
      <c r="E82" s="172">
        <v>53.58</v>
      </c>
      <c r="F82" s="172">
        <v>0.4123</v>
      </c>
      <c r="G82" s="172">
        <v>1.6698</v>
      </c>
      <c r="H82" s="172">
        <v>1.1516</v>
      </c>
      <c r="I82" s="172">
        <v>2.8407</v>
      </c>
      <c r="J82" s="172">
        <v>4.2210000000000001</v>
      </c>
      <c r="K82" s="172">
        <v>21.689800000000002</v>
      </c>
      <c r="L82" s="172">
        <v>-4.1673999999999998</v>
      </c>
      <c r="M82" s="172">
        <v>0.73319999999999996</v>
      </c>
      <c r="N82" s="172">
        <v>-0.70420000000000005</v>
      </c>
      <c r="O82" s="172">
        <v>3.0345</v>
      </c>
      <c r="P82" s="172">
        <v>7.3091999999999997</v>
      </c>
      <c r="Q82" s="172">
        <v>8.6637000000000004</v>
      </c>
      <c r="R82" s="172">
        <v>3.7829999999999999</v>
      </c>
    </row>
    <row r="83" spans="1:18" x14ac:dyDescent="0.3">
      <c r="A83" s="168" t="s">
        <v>553</v>
      </c>
      <c r="B83" s="168" t="s">
        <v>555</v>
      </c>
      <c r="C83" s="168">
        <v>131670</v>
      </c>
      <c r="D83" s="171">
        <v>44015</v>
      </c>
      <c r="E83" s="172">
        <v>57.3</v>
      </c>
      <c r="F83" s="172">
        <v>0.42059999999999997</v>
      </c>
      <c r="G83" s="172">
        <v>1.6859</v>
      </c>
      <c r="H83" s="172">
        <v>1.1653</v>
      </c>
      <c r="I83" s="172">
        <v>2.891</v>
      </c>
      <c r="J83" s="172">
        <v>4.3146000000000004</v>
      </c>
      <c r="K83" s="172">
        <v>22.018699999999999</v>
      </c>
      <c r="L83" s="172">
        <v>-3.6488999999999998</v>
      </c>
      <c r="M83" s="172">
        <v>1.5417000000000001</v>
      </c>
      <c r="N83" s="172">
        <v>0.3327</v>
      </c>
      <c r="O83" s="172">
        <v>4.2076000000000002</v>
      </c>
      <c r="P83" s="172">
        <v>8.3187999999999995</v>
      </c>
      <c r="Q83" s="172">
        <v>10.343</v>
      </c>
      <c r="R83" s="172">
        <v>4.875</v>
      </c>
    </row>
    <row r="84" spans="1:18" x14ac:dyDescent="0.3">
      <c r="A84" s="168" t="s">
        <v>553</v>
      </c>
      <c r="B84" s="168" t="s">
        <v>556</v>
      </c>
      <c r="C84" s="168">
        <v>100119</v>
      </c>
      <c r="D84" s="171">
        <v>44015</v>
      </c>
      <c r="E84" s="172">
        <v>173.63300000000001</v>
      </c>
      <c r="F84" s="172">
        <v>0.36359999999999998</v>
      </c>
      <c r="G84" s="172">
        <v>1.9117</v>
      </c>
      <c r="H84" s="172">
        <v>5.8799999999999998E-2</v>
      </c>
      <c r="I84" s="172">
        <v>2.4045000000000001</v>
      </c>
      <c r="J84" s="172">
        <v>4.9211999999999998</v>
      </c>
      <c r="K84" s="172">
        <v>20.243600000000001</v>
      </c>
      <c r="L84" s="172">
        <v>-14.500999999999999</v>
      </c>
      <c r="M84" s="172">
        <v>-8.9143000000000008</v>
      </c>
      <c r="N84" s="172">
        <v>-16.457899999999999</v>
      </c>
      <c r="O84" s="172">
        <v>1.0225</v>
      </c>
      <c r="P84" s="172">
        <v>5.3032000000000004</v>
      </c>
      <c r="Q84" s="172">
        <v>15.4884</v>
      </c>
      <c r="R84" s="172">
        <v>-1.4722</v>
      </c>
    </row>
    <row r="85" spans="1:18" x14ac:dyDescent="0.3">
      <c r="A85" s="168" t="s">
        <v>553</v>
      </c>
      <c r="B85" s="168" t="s">
        <v>557</v>
      </c>
      <c r="C85" s="168"/>
      <c r="D85" s="171">
        <v>44015</v>
      </c>
      <c r="E85" s="172">
        <v>181.91900000000001</v>
      </c>
      <c r="F85" s="172">
        <v>0.36470000000000002</v>
      </c>
      <c r="G85" s="172">
        <v>1.9165000000000001</v>
      </c>
      <c r="H85" s="172">
        <v>6.93E-2</v>
      </c>
      <c r="I85" s="172">
        <v>2.4260999999999999</v>
      </c>
      <c r="J85" s="172">
        <v>4.9673999999999996</v>
      </c>
      <c r="K85" s="172">
        <v>20.4148</v>
      </c>
      <c r="L85" s="172">
        <v>-14.244199999999999</v>
      </c>
      <c r="M85" s="172">
        <v>-8.4886999999999997</v>
      </c>
      <c r="N85" s="172">
        <v>-15.9491</v>
      </c>
      <c r="O85" s="172">
        <v>0.26240000000000002</v>
      </c>
      <c r="P85" s="172">
        <v>5.5407000000000002</v>
      </c>
      <c r="Q85" s="172">
        <v>9.9779999999999998</v>
      </c>
      <c r="R85" s="172">
        <v>-0.7117</v>
      </c>
    </row>
    <row r="86" spans="1:18" x14ac:dyDescent="0.3">
      <c r="A86" s="168" t="s">
        <v>553</v>
      </c>
      <c r="B86" s="168" t="s">
        <v>558</v>
      </c>
      <c r="C86" s="168">
        <v>104685</v>
      </c>
      <c r="D86" s="171">
        <v>44015</v>
      </c>
      <c r="E86" s="172">
        <v>35.94</v>
      </c>
      <c r="F86" s="172">
        <v>0.36299999999999999</v>
      </c>
      <c r="G86" s="172">
        <v>1.8129999999999999</v>
      </c>
      <c r="H86" s="172">
        <v>1.2109000000000001</v>
      </c>
      <c r="I86" s="172">
        <v>2.1602999999999999</v>
      </c>
      <c r="J86" s="172">
        <v>3.9028999999999998</v>
      </c>
      <c r="K86" s="172">
        <v>22.913799999999998</v>
      </c>
      <c r="L86" s="172">
        <v>-5.8916000000000004</v>
      </c>
      <c r="M86" s="172">
        <v>-0.6633</v>
      </c>
      <c r="N86" s="172">
        <v>-1.0189999999999999</v>
      </c>
      <c r="O86" s="172">
        <v>4.9687000000000001</v>
      </c>
      <c r="P86" s="172">
        <v>6.7885999999999997</v>
      </c>
      <c r="Q86" s="172">
        <v>9.9258000000000006</v>
      </c>
      <c r="R86" s="172">
        <v>3.8207</v>
      </c>
    </row>
    <row r="87" spans="1:18" x14ac:dyDescent="0.3">
      <c r="A87" s="168" t="s">
        <v>553</v>
      </c>
      <c r="B87" s="168" t="s">
        <v>559</v>
      </c>
      <c r="C87" s="168">
        <v>120377</v>
      </c>
      <c r="D87" s="171">
        <v>44015</v>
      </c>
      <c r="E87" s="172">
        <v>38.86</v>
      </c>
      <c r="F87" s="172">
        <v>0.36159999999999998</v>
      </c>
      <c r="G87" s="172">
        <v>1.8077000000000001</v>
      </c>
      <c r="H87" s="172">
        <v>1.2242999999999999</v>
      </c>
      <c r="I87" s="172">
        <v>2.1825000000000001</v>
      </c>
      <c r="J87" s="172">
        <v>3.9592999999999998</v>
      </c>
      <c r="K87" s="172">
        <v>23.0915</v>
      </c>
      <c r="L87" s="172">
        <v>-5.5879000000000003</v>
      </c>
      <c r="M87" s="172">
        <v>-0.25669999999999998</v>
      </c>
      <c r="N87" s="172">
        <v>-0.48659999999999998</v>
      </c>
      <c r="O87" s="172">
        <v>5.9161999999999999</v>
      </c>
      <c r="P87" s="172">
        <v>7.9725000000000001</v>
      </c>
      <c r="Q87" s="172">
        <v>11.391400000000001</v>
      </c>
      <c r="R87" s="172">
        <v>4.5601000000000003</v>
      </c>
    </row>
    <row r="88" spans="1:18" x14ac:dyDescent="0.3">
      <c r="A88" s="168" t="s">
        <v>553</v>
      </c>
      <c r="B88" s="168" t="s">
        <v>560</v>
      </c>
      <c r="C88" s="168">
        <v>147789</v>
      </c>
      <c r="D88" s="171">
        <v>44015</v>
      </c>
      <c r="E88" s="172">
        <v>8.6059000000000001</v>
      </c>
      <c r="F88" s="172">
        <v>0.31819999999999998</v>
      </c>
      <c r="G88" s="172">
        <v>5.5800000000000002E-2</v>
      </c>
      <c r="H88" s="172">
        <v>0.27500000000000002</v>
      </c>
      <c r="I88" s="172">
        <v>0.38140000000000002</v>
      </c>
      <c r="J88" s="172">
        <v>-0.59719999999999995</v>
      </c>
      <c r="K88" s="172">
        <v>19.036999999999999</v>
      </c>
      <c r="L88" s="172">
        <v>-14.457700000000001</v>
      </c>
      <c r="M88" s="172"/>
      <c r="N88" s="172"/>
      <c r="O88" s="172"/>
      <c r="P88" s="172"/>
      <c r="Q88" s="172">
        <v>-13.941000000000001</v>
      </c>
      <c r="R88" s="172"/>
    </row>
    <row r="89" spans="1:18" x14ac:dyDescent="0.3">
      <c r="A89" s="168" t="s">
        <v>553</v>
      </c>
      <c r="B89" s="168" t="s">
        <v>561</v>
      </c>
      <c r="C89" s="168">
        <v>147787</v>
      </c>
      <c r="D89" s="171">
        <v>44015</v>
      </c>
      <c r="E89" s="172">
        <v>8.5138999999999996</v>
      </c>
      <c r="F89" s="172">
        <v>0.31219999999999998</v>
      </c>
      <c r="G89" s="172">
        <v>3.7600000000000001E-2</v>
      </c>
      <c r="H89" s="172">
        <v>0.23430000000000001</v>
      </c>
      <c r="I89" s="172">
        <v>0.3004</v>
      </c>
      <c r="J89" s="172">
        <v>-0.7681</v>
      </c>
      <c r="K89" s="172">
        <v>18.401499999999999</v>
      </c>
      <c r="L89" s="172">
        <v>-15.3528</v>
      </c>
      <c r="M89" s="172"/>
      <c r="N89" s="172"/>
      <c r="O89" s="172"/>
      <c r="P89" s="172"/>
      <c r="Q89" s="172">
        <v>-14.861000000000001</v>
      </c>
      <c r="R89" s="172"/>
    </row>
    <row r="90" spans="1:18" x14ac:dyDescent="0.3">
      <c r="A90" s="168" t="s">
        <v>553</v>
      </c>
      <c r="B90" s="168" t="s">
        <v>562</v>
      </c>
      <c r="C90" s="168">
        <v>144335</v>
      </c>
      <c r="D90" s="171">
        <v>44015</v>
      </c>
      <c r="E90" s="172">
        <v>11.249000000000001</v>
      </c>
      <c r="F90" s="172">
        <v>0.59919999999999995</v>
      </c>
      <c r="G90" s="172">
        <v>1.8378000000000001</v>
      </c>
      <c r="H90" s="172">
        <v>1.4429000000000001</v>
      </c>
      <c r="I90" s="172">
        <v>2.9563000000000001</v>
      </c>
      <c r="J90" s="172">
        <v>5.6840000000000002</v>
      </c>
      <c r="K90" s="172">
        <v>24.808599999999998</v>
      </c>
      <c r="L90" s="172">
        <v>-1.8069</v>
      </c>
      <c r="M90" s="172">
        <v>3.5533000000000001</v>
      </c>
      <c r="N90" s="172">
        <v>4.4378000000000002</v>
      </c>
      <c r="O90" s="172"/>
      <c r="P90" s="172"/>
      <c r="Q90" s="172">
        <v>6.2920999999999996</v>
      </c>
      <c r="R90" s="172"/>
    </row>
    <row r="91" spans="1:18" x14ac:dyDescent="0.3">
      <c r="A91" s="168" t="s">
        <v>553</v>
      </c>
      <c r="B91" s="168" t="s">
        <v>563</v>
      </c>
      <c r="C91" s="168">
        <v>144333</v>
      </c>
      <c r="D91" s="171">
        <v>44015</v>
      </c>
      <c r="E91" s="172">
        <v>11.02</v>
      </c>
      <c r="F91" s="172">
        <v>0.60250000000000004</v>
      </c>
      <c r="G91" s="172">
        <v>1.8295999999999999</v>
      </c>
      <c r="H91" s="172">
        <v>1.4266000000000001</v>
      </c>
      <c r="I91" s="172">
        <v>2.9041000000000001</v>
      </c>
      <c r="J91" s="172">
        <v>5.5858999999999996</v>
      </c>
      <c r="K91" s="172">
        <v>24.4495</v>
      </c>
      <c r="L91" s="172">
        <v>-2.3569</v>
      </c>
      <c r="M91" s="172">
        <v>2.7313999999999998</v>
      </c>
      <c r="N91" s="172">
        <v>3.3576999999999999</v>
      </c>
      <c r="O91" s="172"/>
      <c r="P91" s="172"/>
      <c r="Q91" s="172">
        <v>5.1646000000000001</v>
      </c>
      <c r="R91" s="172"/>
    </row>
    <row r="92" spans="1:18" x14ac:dyDescent="0.3">
      <c r="A92" s="168" t="s">
        <v>553</v>
      </c>
      <c r="B92" s="168" t="s">
        <v>564</v>
      </c>
      <c r="C92" s="168">
        <v>119298</v>
      </c>
      <c r="D92" s="171">
        <v>44015</v>
      </c>
      <c r="E92" s="172">
        <v>27.686</v>
      </c>
      <c r="F92" s="172">
        <v>0.4864</v>
      </c>
      <c r="G92" s="172">
        <v>1.2915000000000001</v>
      </c>
      <c r="H92" s="172">
        <v>1.1878</v>
      </c>
      <c r="I92" s="172">
        <v>2.1774</v>
      </c>
      <c r="J92" s="172">
        <v>2.9218999999999999</v>
      </c>
      <c r="K92" s="172">
        <v>18.023700000000002</v>
      </c>
      <c r="L92" s="172">
        <v>1.21</v>
      </c>
      <c r="M92" s="172">
        <v>5.5388000000000002</v>
      </c>
      <c r="N92" s="172">
        <v>5.4183000000000003</v>
      </c>
      <c r="O92" s="172">
        <v>6.8284000000000002</v>
      </c>
      <c r="P92" s="172">
        <v>5.8003999999999998</v>
      </c>
      <c r="Q92" s="172">
        <v>11.745900000000001</v>
      </c>
      <c r="R92" s="172">
        <v>5.7698</v>
      </c>
    </row>
    <row r="93" spans="1:18" x14ac:dyDescent="0.3">
      <c r="A93" s="168" t="s">
        <v>553</v>
      </c>
      <c r="B93" s="168" t="s">
        <v>565</v>
      </c>
      <c r="C93" s="168">
        <v>118194</v>
      </c>
      <c r="D93" s="171">
        <v>44015</v>
      </c>
      <c r="E93" s="172">
        <v>25.568999999999999</v>
      </c>
      <c r="F93" s="172">
        <v>0.4834</v>
      </c>
      <c r="G93" s="172">
        <v>1.2794000000000001</v>
      </c>
      <c r="H93" s="172">
        <v>1.1592</v>
      </c>
      <c r="I93" s="172">
        <v>2.1288999999999998</v>
      </c>
      <c r="J93" s="172">
        <v>2.8147000000000002</v>
      </c>
      <c r="K93" s="172">
        <v>17.650600000000001</v>
      </c>
      <c r="L93" s="172">
        <v>0.55449999999999999</v>
      </c>
      <c r="M93" s="172">
        <v>4.5381999999999998</v>
      </c>
      <c r="N93" s="172">
        <v>4.1167999999999996</v>
      </c>
      <c r="O93" s="172">
        <v>5.5964999999999998</v>
      </c>
      <c r="P93" s="172">
        <v>4.5712999999999999</v>
      </c>
      <c r="Q93" s="172">
        <v>10.4933</v>
      </c>
      <c r="R93" s="172">
        <v>4.5189000000000004</v>
      </c>
    </row>
    <row r="94" spans="1:18" x14ac:dyDescent="0.3">
      <c r="A94" s="168" t="s">
        <v>553</v>
      </c>
      <c r="B94" s="168" t="s">
        <v>566</v>
      </c>
      <c r="C94" s="168">
        <v>102846</v>
      </c>
      <c r="D94" s="171">
        <v>44015</v>
      </c>
      <c r="E94" s="172">
        <v>88.479100000000003</v>
      </c>
      <c r="F94" s="172">
        <v>0.28620000000000001</v>
      </c>
      <c r="G94" s="172">
        <v>1.3680000000000001</v>
      </c>
      <c r="H94" s="172">
        <v>0.63070000000000004</v>
      </c>
      <c r="I94" s="172">
        <v>1.3684000000000001</v>
      </c>
      <c r="J94" s="172">
        <v>3.4596</v>
      </c>
      <c r="K94" s="172">
        <v>15.3253</v>
      </c>
      <c r="L94" s="172">
        <v>-6.5496999999999996</v>
      </c>
      <c r="M94" s="172">
        <v>-2.1453000000000002</v>
      </c>
      <c r="N94" s="172">
        <v>-4.7215999999999996</v>
      </c>
      <c r="O94" s="172">
        <v>2.8433000000000002</v>
      </c>
      <c r="P94" s="172">
        <v>5.0534999999999997</v>
      </c>
      <c r="Q94" s="172">
        <v>14.957000000000001</v>
      </c>
      <c r="R94" s="172">
        <v>1.9803999999999999</v>
      </c>
    </row>
    <row r="95" spans="1:18" x14ac:dyDescent="0.3">
      <c r="A95" s="168" t="s">
        <v>553</v>
      </c>
      <c r="B95" s="168" t="s">
        <v>567</v>
      </c>
      <c r="C95" s="168">
        <v>118736</v>
      </c>
      <c r="D95" s="171">
        <v>44015</v>
      </c>
      <c r="E95" s="172">
        <v>93.882000000000005</v>
      </c>
      <c r="F95" s="172">
        <v>0.28949999999999998</v>
      </c>
      <c r="G95" s="172">
        <v>1.3782000000000001</v>
      </c>
      <c r="H95" s="172">
        <v>0.6542</v>
      </c>
      <c r="I95" s="172">
        <v>1.4164000000000001</v>
      </c>
      <c r="J95" s="172">
        <v>3.5676000000000001</v>
      </c>
      <c r="K95" s="172">
        <v>15.6922</v>
      </c>
      <c r="L95" s="172">
        <v>-5.8619000000000003</v>
      </c>
      <c r="M95" s="172">
        <v>-1.1140000000000001</v>
      </c>
      <c r="N95" s="172">
        <v>-3.4544999999999999</v>
      </c>
      <c r="O95" s="172">
        <v>3.9921000000000002</v>
      </c>
      <c r="P95" s="172">
        <v>5.9988999999999999</v>
      </c>
      <c r="Q95" s="172">
        <v>10.2906</v>
      </c>
      <c r="R95" s="172">
        <v>3.3167</v>
      </c>
    </row>
    <row r="96" spans="1:18" x14ac:dyDescent="0.3">
      <c r="A96" s="168" t="s">
        <v>553</v>
      </c>
      <c r="B96" s="168" t="s">
        <v>568</v>
      </c>
      <c r="C96" s="168">
        <v>148026</v>
      </c>
      <c r="D96" s="171">
        <v>44015</v>
      </c>
      <c r="E96" s="172">
        <v>10.981</v>
      </c>
      <c r="F96" s="172">
        <v>0.56779999999999997</v>
      </c>
      <c r="G96" s="172">
        <v>1.5489999999999999</v>
      </c>
      <c r="H96" s="172">
        <v>1.2522</v>
      </c>
      <c r="I96" s="172">
        <v>2.2267999999999999</v>
      </c>
      <c r="J96" s="172">
        <v>3.4849999999999999</v>
      </c>
      <c r="K96" s="172">
        <v>12.629099999999999</v>
      </c>
      <c r="L96" s="172"/>
      <c r="M96" s="172"/>
      <c r="N96" s="172"/>
      <c r="O96" s="172"/>
      <c r="P96" s="172"/>
      <c r="Q96" s="172">
        <v>9.81</v>
      </c>
      <c r="R96" s="172"/>
    </row>
    <row r="97" spans="1:18" x14ac:dyDescent="0.3">
      <c r="A97" s="168" t="s">
        <v>553</v>
      </c>
      <c r="B97" s="168" t="s">
        <v>569</v>
      </c>
      <c r="C97" s="168">
        <v>148024</v>
      </c>
      <c r="D97" s="171">
        <v>44015</v>
      </c>
      <c r="E97" s="172">
        <v>10.9122</v>
      </c>
      <c r="F97" s="172">
        <v>0.56310000000000004</v>
      </c>
      <c r="G97" s="172">
        <v>1.5324</v>
      </c>
      <c r="H97" s="172">
        <v>1.2151000000000001</v>
      </c>
      <c r="I97" s="172">
        <v>2.1549999999999998</v>
      </c>
      <c r="J97" s="172">
        <v>3.3176000000000001</v>
      </c>
      <c r="K97" s="172">
        <v>12.0832</v>
      </c>
      <c r="L97" s="172"/>
      <c r="M97" s="172"/>
      <c r="N97" s="172"/>
      <c r="O97" s="172"/>
      <c r="P97" s="172"/>
      <c r="Q97" s="172">
        <v>9.1219999999999999</v>
      </c>
      <c r="R97" s="172"/>
    </row>
    <row r="98" spans="1:18" x14ac:dyDescent="0.3">
      <c r="A98" s="168" t="s">
        <v>553</v>
      </c>
      <c r="B98" s="168" t="s">
        <v>570</v>
      </c>
      <c r="C98" s="168">
        <v>146010</v>
      </c>
      <c r="D98" s="171">
        <v>44015</v>
      </c>
      <c r="E98" s="172">
        <v>11.091200000000001</v>
      </c>
      <c r="F98" s="172">
        <v>0.3856</v>
      </c>
      <c r="G98" s="172">
        <v>1.5668</v>
      </c>
      <c r="H98" s="172">
        <v>1.0689</v>
      </c>
      <c r="I98" s="172">
        <v>1.7746999999999999</v>
      </c>
      <c r="J98" s="172">
        <v>4.0069999999999997</v>
      </c>
      <c r="K98" s="172">
        <v>19.0656</v>
      </c>
      <c r="L98" s="172">
        <v>0.51019999999999999</v>
      </c>
      <c r="M98" s="172">
        <v>4.9090999999999996</v>
      </c>
      <c r="N98" s="172">
        <v>3.6977000000000002</v>
      </c>
      <c r="O98" s="172"/>
      <c r="P98" s="172"/>
      <c r="Q98" s="172">
        <v>7.5103999999999997</v>
      </c>
      <c r="R98" s="172"/>
    </row>
    <row r="99" spans="1:18" x14ac:dyDescent="0.3">
      <c r="A99" s="168" t="s">
        <v>553</v>
      </c>
      <c r="B99" s="168" t="s">
        <v>571</v>
      </c>
      <c r="C99" s="168">
        <v>146007</v>
      </c>
      <c r="D99" s="171">
        <v>44015</v>
      </c>
      <c r="E99" s="172">
        <v>10.800599999999999</v>
      </c>
      <c r="F99" s="172">
        <v>0.38109999999999999</v>
      </c>
      <c r="G99" s="172">
        <v>1.5551999999999999</v>
      </c>
      <c r="H99" s="172">
        <v>1.0374000000000001</v>
      </c>
      <c r="I99" s="172">
        <v>1.7073</v>
      </c>
      <c r="J99" s="172">
        <v>3.8679000000000001</v>
      </c>
      <c r="K99" s="172">
        <v>18.605799999999999</v>
      </c>
      <c r="L99" s="172">
        <v>-0.3947</v>
      </c>
      <c r="M99" s="172">
        <v>3.5284</v>
      </c>
      <c r="N99" s="172">
        <v>1.831</v>
      </c>
      <c r="O99" s="172"/>
      <c r="P99" s="172"/>
      <c r="Q99" s="172">
        <v>5.5328999999999997</v>
      </c>
      <c r="R99" s="172"/>
    </row>
    <row r="100" spans="1:18" x14ac:dyDescent="0.3">
      <c r="A100" s="168" t="s">
        <v>553</v>
      </c>
      <c r="B100" s="168" t="s">
        <v>572</v>
      </c>
      <c r="C100" s="168">
        <v>142038</v>
      </c>
      <c r="D100" s="171">
        <v>44015</v>
      </c>
      <c r="E100" s="172">
        <v>11.61</v>
      </c>
      <c r="F100" s="172">
        <v>0.51949999999999996</v>
      </c>
      <c r="G100" s="172">
        <v>2.4712999999999998</v>
      </c>
      <c r="H100" s="172">
        <v>1.9315</v>
      </c>
      <c r="I100" s="172">
        <v>2.9255</v>
      </c>
      <c r="J100" s="172">
        <v>4.7834000000000003</v>
      </c>
      <c r="K100" s="172">
        <v>24.973099999999999</v>
      </c>
      <c r="L100" s="172">
        <v>1.6637</v>
      </c>
      <c r="M100" s="172">
        <v>5.6414999999999997</v>
      </c>
      <c r="N100" s="172">
        <v>6.4161000000000001</v>
      </c>
      <c r="O100" s="172"/>
      <c r="P100" s="172"/>
      <c r="Q100" s="172">
        <v>6.1219999999999999</v>
      </c>
      <c r="R100" s="172">
        <v>7.5242000000000004</v>
      </c>
    </row>
    <row r="101" spans="1:18" x14ac:dyDescent="0.3">
      <c r="A101" s="168" t="s">
        <v>553</v>
      </c>
      <c r="B101" s="168" t="s">
        <v>573</v>
      </c>
      <c r="C101" s="168">
        <v>142035</v>
      </c>
      <c r="D101" s="171">
        <v>44015</v>
      </c>
      <c r="E101" s="172">
        <v>11.42</v>
      </c>
      <c r="F101" s="172">
        <v>0.5282</v>
      </c>
      <c r="G101" s="172">
        <v>2.5135000000000001</v>
      </c>
      <c r="H101" s="172">
        <v>1.9642999999999999</v>
      </c>
      <c r="I101" s="172">
        <v>2.8828999999999998</v>
      </c>
      <c r="J101" s="172">
        <v>4.7706</v>
      </c>
      <c r="K101" s="172">
        <v>24.672499999999999</v>
      </c>
      <c r="L101" s="172">
        <v>1.421</v>
      </c>
      <c r="M101" s="172">
        <v>5.1565000000000003</v>
      </c>
      <c r="N101" s="172">
        <v>5.7407000000000004</v>
      </c>
      <c r="O101" s="172"/>
      <c r="P101" s="172"/>
      <c r="Q101" s="172">
        <v>5.4272999999999998</v>
      </c>
      <c r="R101" s="172">
        <v>6.8547000000000002</v>
      </c>
    </row>
    <row r="102" spans="1:18" x14ac:dyDescent="0.3">
      <c r="A102" s="173" t="s">
        <v>27</v>
      </c>
      <c r="B102" s="168"/>
      <c r="C102" s="168"/>
      <c r="D102" s="168"/>
      <c r="E102" s="168"/>
      <c r="F102" s="174">
        <v>0.43043500000000001</v>
      </c>
      <c r="G102" s="174">
        <v>1.5535349999999997</v>
      </c>
      <c r="H102" s="174">
        <v>1.0180149999999999</v>
      </c>
      <c r="I102" s="174">
        <v>2.1105300000000002</v>
      </c>
      <c r="J102" s="174">
        <v>3.6593149999999994</v>
      </c>
      <c r="K102" s="174">
        <v>19.789494999999999</v>
      </c>
      <c r="L102" s="174">
        <v>-4.970122222222221</v>
      </c>
      <c r="M102" s="174">
        <v>1.0181125000000002</v>
      </c>
      <c r="N102" s="174">
        <v>-0.46525625000000015</v>
      </c>
      <c r="O102" s="174">
        <v>3.8672200000000005</v>
      </c>
      <c r="P102" s="174">
        <v>6.2657100000000003</v>
      </c>
      <c r="Q102" s="174">
        <v>6.9728200000000005</v>
      </c>
      <c r="R102" s="174">
        <v>3.7349666666666668</v>
      </c>
    </row>
    <row r="103" spans="1:18" x14ac:dyDescent="0.3">
      <c r="A103" s="173" t="s">
        <v>409</v>
      </c>
      <c r="B103" s="168"/>
      <c r="C103" s="168"/>
      <c r="D103" s="168"/>
      <c r="E103" s="168"/>
      <c r="F103" s="174">
        <v>0.39895000000000003</v>
      </c>
      <c r="G103" s="174">
        <v>1.6183000000000001</v>
      </c>
      <c r="H103" s="174">
        <v>1.16225</v>
      </c>
      <c r="I103" s="174">
        <v>2.1799499999999998</v>
      </c>
      <c r="J103" s="174">
        <v>3.9310999999999998</v>
      </c>
      <c r="K103" s="174">
        <v>19.654600000000002</v>
      </c>
      <c r="L103" s="174">
        <v>-3.90815</v>
      </c>
      <c r="M103" s="174">
        <v>2.1365499999999997</v>
      </c>
      <c r="N103" s="174">
        <v>1.08185</v>
      </c>
      <c r="O103" s="174">
        <v>4.09985</v>
      </c>
      <c r="P103" s="174">
        <v>5.8996499999999994</v>
      </c>
      <c r="Q103" s="174">
        <v>9.4660000000000011</v>
      </c>
      <c r="R103" s="174">
        <v>4.1698000000000004</v>
      </c>
    </row>
    <row r="104" spans="1:18" x14ac:dyDescent="0.3">
      <c r="A104" s="116"/>
      <c r="B104" s="116"/>
      <c r="C104" s="116"/>
      <c r="D104" s="118"/>
      <c r="E104" s="119"/>
      <c r="F104" s="119"/>
      <c r="G104" s="119"/>
      <c r="H104" s="119"/>
      <c r="I104" s="119"/>
      <c r="J104" s="119"/>
      <c r="K104" s="119"/>
      <c r="L104" s="119"/>
      <c r="M104" s="119"/>
      <c r="N104" s="119"/>
      <c r="O104" s="119"/>
      <c r="P104" s="119"/>
      <c r="Q104" s="119"/>
      <c r="R104" s="119"/>
    </row>
    <row r="105" spans="1:18" x14ac:dyDescent="0.3">
      <c r="A105" s="170" t="s">
        <v>574</v>
      </c>
      <c r="B105" s="170"/>
      <c r="C105" s="170"/>
      <c r="D105" s="170"/>
      <c r="E105" s="170"/>
      <c r="F105" s="170"/>
      <c r="G105" s="170"/>
      <c r="H105" s="170"/>
      <c r="I105" s="170"/>
      <c r="J105" s="170"/>
      <c r="K105" s="170"/>
      <c r="L105" s="170"/>
      <c r="M105" s="170"/>
      <c r="N105" s="170"/>
      <c r="O105" s="170"/>
      <c r="P105" s="170"/>
      <c r="Q105" s="170"/>
      <c r="R105" s="170"/>
    </row>
    <row r="106" spans="1:18" x14ac:dyDescent="0.3">
      <c r="A106" s="168" t="s">
        <v>575</v>
      </c>
      <c r="B106" s="168" t="s">
        <v>576</v>
      </c>
      <c r="C106" s="168">
        <v>108273</v>
      </c>
      <c r="D106" s="171">
        <v>44015</v>
      </c>
      <c r="E106" s="172">
        <v>273.29730000000001</v>
      </c>
      <c r="F106" s="172">
        <v>29.084499999999998</v>
      </c>
      <c r="G106" s="172">
        <v>32.947800000000001</v>
      </c>
      <c r="H106" s="172">
        <v>24.197299999999998</v>
      </c>
      <c r="I106" s="172">
        <v>24.9099</v>
      </c>
      <c r="J106" s="172">
        <v>23.998699999999999</v>
      </c>
      <c r="K106" s="172">
        <v>18.328499999999998</v>
      </c>
      <c r="L106" s="172">
        <v>13.4457</v>
      </c>
      <c r="M106" s="172">
        <v>11.8743</v>
      </c>
      <c r="N106" s="172">
        <v>11.854200000000001</v>
      </c>
      <c r="O106" s="172">
        <v>8.6765000000000008</v>
      </c>
      <c r="P106" s="172">
        <v>9.1555999999999997</v>
      </c>
      <c r="Q106" s="172">
        <v>8.6050000000000004</v>
      </c>
      <c r="R106" s="172">
        <v>10.736599999999999</v>
      </c>
    </row>
    <row r="107" spans="1:18" x14ac:dyDescent="0.3">
      <c r="A107" s="168" t="s">
        <v>575</v>
      </c>
      <c r="B107" s="168" t="s">
        <v>577</v>
      </c>
      <c r="C107" s="168">
        <v>119550</v>
      </c>
      <c r="D107" s="171">
        <v>44015</v>
      </c>
      <c r="E107" s="172">
        <v>278.83839999999998</v>
      </c>
      <c r="F107" s="172">
        <v>29.450099999999999</v>
      </c>
      <c r="G107" s="172">
        <v>33.278300000000002</v>
      </c>
      <c r="H107" s="172">
        <v>24.523900000000001</v>
      </c>
      <c r="I107" s="172">
        <v>25.235399999999998</v>
      </c>
      <c r="J107" s="172">
        <v>24.3264</v>
      </c>
      <c r="K107" s="172">
        <v>18.663599999999999</v>
      </c>
      <c r="L107" s="172">
        <v>13.7829</v>
      </c>
      <c r="M107" s="172">
        <v>12.2127</v>
      </c>
      <c r="N107" s="172">
        <v>12.1975</v>
      </c>
      <c r="O107" s="172">
        <v>9</v>
      </c>
      <c r="P107" s="172">
        <v>9.4885000000000002</v>
      </c>
      <c r="Q107" s="172">
        <v>9.8803000000000001</v>
      </c>
      <c r="R107" s="172">
        <v>11.071300000000001</v>
      </c>
    </row>
    <row r="108" spans="1:18" x14ac:dyDescent="0.3">
      <c r="A108" s="168" t="s">
        <v>575</v>
      </c>
      <c r="B108" s="168" t="s">
        <v>578</v>
      </c>
      <c r="C108" s="168">
        <v>120438</v>
      </c>
      <c r="D108" s="171">
        <v>44015</v>
      </c>
      <c r="E108" s="172">
        <v>2021.8253999999999</v>
      </c>
      <c r="F108" s="172">
        <v>21.8048</v>
      </c>
      <c r="G108" s="172">
        <v>26.813500000000001</v>
      </c>
      <c r="H108" s="172">
        <v>14.739000000000001</v>
      </c>
      <c r="I108" s="172">
        <v>17.150200000000002</v>
      </c>
      <c r="J108" s="172">
        <v>20.925999999999998</v>
      </c>
      <c r="K108" s="172">
        <v>17.011600000000001</v>
      </c>
      <c r="L108" s="172">
        <v>12.4123</v>
      </c>
      <c r="M108" s="172">
        <v>11.4514</v>
      </c>
      <c r="N108" s="172">
        <v>12.1053</v>
      </c>
      <c r="O108" s="172">
        <v>9.5785</v>
      </c>
      <c r="P108" s="172">
        <v>9.0389999999999997</v>
      </c>
      <c r="Q108" s="172">
        <v>9.0814000000000004</v>
      </c>
      <c r="R108" s="172">
        <v>11.2324</v>
      </c>
    </row>
    <row r="109" spans="1:18" x14ac:dyDescent="0.3">
      <c r="A109" s="168" t="s">
        <v>575</v>
      </c>
      <c r="B109" s="168" t="s">
        <v>579</v>
      </c>
      <c r="C109" s="168">
        <v>117446</v>
      </c>
      <c r="D109" s="171">
        <v>44015</v>
      </c>
      <c r="E109" s="172">
        <v>1989.402</v>
      </c>
      <c r="F109" s="172">
        <v>21.493600000000001</v>
      </c>
      <c r="G109" s="172">
        <v>26.502700000000001</v>
      </c>
      <c r="H109" s="172">
        <v>14.428000000000001</v>
      </c>
      <c r="I109" s="172">
        <v>16.838100000000001</v>
      </c>
      <c r="J109" s="172">
        <v>20.610700000000001</v>
      </c>
      <c r="K109" s="172">
        <v>16.694800000000001</v>
      </c>
      <c r="L109" s="172">
        <v>12.092499999999999</v>
      </c>
      <c r="M109" s="172">
        <v>11.125299999999999</v>
      </c>
      <c r="N109" s="172">
        <v>11.7691</v>
      </c>
      <c r="O109" s="172">
        <v>9.2826000000000004</v>
      </c>
      <c r="P109" s="172">
        <v>8.7876999999999992</v>
      </c>
      <c r="Q109" s="172">
        <v>8.8925999999999998</v>
      </c>
      <c r="R109" s="172">
        <v>10.9147</v>
      </c>
    </row>
    <row r="110" spans="1:18" x14ac:dyDescent="0.3">
      <c r="A110" s="168" t="s">
        <v>575</v>
      </c>
      <c r="B110" s="168" t="s">
        <v>580</v>
      </c>
      <c r="C110" s="168">
        <v>124175</v>
      </c>
      <c r="D110" s="171">
        <v>44015</v>
      </c>
      <c r="E110" s="172">
        <v>18.523099999999999</v>
      </c>
      <c r="F110" s="172">
        <v>19.913</v>
      </c>
      <c r="G110" s="172">
        <v>25.538799999999998</v>
      </c>
      <c r="H110" s="172">
        <v>14.8492</v>
      </c>
      <c r="I110" s="172">
        <v>17.328199999999999</v>
      </c>
      <c r="J110" s="172">
        <v>19.378399999999999</v>
      </c>
      <c r="K110" s="172">
        <v>19.2697</v>
      </c>
      <c r="L110" s="172">
        <v>14.5717</v>
      </c>
      <c r="M110" s="172">
        <v>12.8794</v>
      </c>
      <c r="N110" s="172">
        <v>12.9846</v>
      </c>
      <c r="O110" s="172">
        <v>9.0324000000000009</v>
      </c>
      <c r="P110" s="172">
        <v>9.1609999999999996</v>
      </c>
      <c r="Q110" s="172">
        <v>9.4808000000000003</v>
      </c>
      <c r="R110" s="172">
        <v>11.2805</v>
      </c>
    </row>
    <row r="111" spans="1:18" x14ac:dyDescent="0.3">
      <c r="A111" s="168" t="s">
        <v>575</v>
      </c>
      <c r="B111" s="168" t="s">
        <v>581</v>
      </c>
      <c r="C111" s="168">
        <v>124172</v>
      </c>
      <c r="D111" s="171">
        <v>44015</v>
      </c>
      <c r="E111" s="172">
        <v>18.1219</v>
      </c>
      <c r="F111" s="172">
        <v>19.749199999999998</v>
      </c>
      <c r="G111" s="172">
        <v>25.296299999999999</v>
      </c>
      <c r="H111" s="172">
        <v>14.600099999999999</v>
      </c>
      <c r="I111" s="172">
        <v>17.073</v>
      </c>
      <c r="J111" s="172">
        <v>19.1144</v>
      </c>
      <c r="K111" s="172">
        <v>18.990100000000002</v>
      </c>
      <c r="L111" s="172">
        <v>14.2814</v>
      </c>
      <c r="M111" s="172">
        <v>12.572100000000001</v>
      </c>
      <c r="N111" s="172">
        <v>12.663</v>
      </c>
      <c r="O111" s="172">
        <v>8.7146000000000008</v>
      </c>
      <c r="P111" s="172">
        <v>8.8208000000000002</v>
      </c>
      <c r="Q111" s="172">
        <v>9.1290999999999993</v>
      </c>
      <c r="R111" s="172">
        <v>10.932700000000001</v>
      </c>
    </row>
    <row r="112" spans="1:18" x14ac:dyDescent="0.3">
      <c r="A112" s="168" t="s">
        <v>575</v>
      </c>
      <c r="B112" s="168" t="s">
        <v>582</v>
      </c>
      <c r="C112" s="168">
        <v>140286</v>
      </c>
      <c r="D112" s="171">
        <v>44015</v>
      </c>
      <c r="E112" s="172">
        <v>18.7318</v>
      </c>
      <c r="F112" s="172">
        <v>-5.0655000000000001</v>
      </c>
      <c r="G112" s="172">
        <v>17.0412</v>
      </c>
      <c r="H112" s="172">
        <v>18.128699999999998</v>
      </c>
      <c r="I112" s="172">
        <v>24.558299999999999</v>
      </c>
      <c r="J112" s="172">
        <v>23.368400000000001</v>
      </c>
      <c r="K112" s="172">
        <v>19.887599999999999</v>
      </c>
      <c r="L112" s="172">
        <v>17.639800000000001</v>
      </c>
      <c r="M112" s="172">
        <v>15.4275</v>
      </c>
      <c r="N112" s="172">
        <v>15.1976</v>
      </c>
      <c r="O112" s="172">
        <v>10.2834</v>
      </c>
      <c r="P112" s="172">
        <v>9.4091000000000005</v>
      </c>
      <c r="Q112" s="172">
        <v>9.6570999999999998</v>
      </c>
      <c r="R112" s="172">
        <v>13.196899999999999</v>
      </c>
    </row>
    <row r="113" spans="1:18" x14ac:dyDescent="0.3">
      <c r="A113" s="168" t="s">
        <v>575</v>
      </c>
      <c r="B113" s="168" t="s">
        <v>583</v>
      </c>
      <c r="C113" s="168">
        <v>140283</v>
      </c>
      <c r="D113" s="171">
        <v>44015</v>
      </c>
      <c r="E113" s="172">
        <v>18.3688</v>
      </c>
      <c r="F113" s="172">
        <v>-5.3643000000000001</v>
      </c>
      <c r="G113" s="172">
        <v>16.6479</v>
      </c>
      <c r="H113" s="172">
        <v>17.773599999999998</v>
      </c>
      <c r="I113" s="172">
        <v>24.195</v>
      </c>
      <c r="J113" s="172">
        <v>22.9998</v>
      </c>
      <c r="K113" s="172">
        <v>19.518699999999999</v>
      </c>
      <c r="L113" s="172">
        <v>17.2547</v>
      </c>
      <c r="M113" s="172">
        <v>15.0337</v>
      </c>
      <c r="N113" s="172">
        <v>14.793200000000001</v>
      </c>
      <c r="O113" s="172">
        <v>9.9796999999999993</v>
      </c>
      <c r="P113" s="172">
        <v>9.0972000000000008</v>
      </c>
      <c r="Q113" s="172">
        <v>9.3423999999999996</v>
      </c>
      <c r="R113" s="172">
        <v>12.8811</v>
      </c>
    </row>
    <row r="114" spans="1:18" x14ac:dyDescent="0.3">
      <c r="A114" s="168" t="s">
        <v>575</v>
      </c>
      <c r="B114" s="168" t="s">
        <v>584</v>
      </c>
      <c r="C114" s="168">
        <v>129006</v>
      </c>
      <c r="D114" s="171">
        <v>44015</v>
      </c>
      <c r="E114" s="172">
        <v>16.958600000000001</v>
      </c>
      <c r="F114" s="172">
        <v>23.259699999999999</v>
      </c>
      <c r="G114" s="172">
        <v>23.001300000000001</v>
      </c>
      <c r="H114" s="172">
        <v>19.504899999999999</v>
      </c>
      <c r="I114" s="172">
        <v>21.3583</v>
      </c>
      <c r="J114" s="172">
        <v>19.773</v>
      </c>
      <c r="K114" s="172">
        <v>12.542</v>
      </c>
      <c r="L114" s="172">
        <v>11.5594</v>
      </c>
      <c r="M114" s="172">
        <v>11.224500000000001</v>
      </c>
      <c r="N114" s="172">
        <v>11.510999999999999</v>
      </c>
      <c r="O114" s="172">
        <v>8.9627999999999997</v>
      </c>
      <c r="P114" s="172">
        <v>8.7942999999999998</v>
      </c>
      <c r="Q114" s="172">
        <v>8.9008000000000003</v>
      </c>
      <c r="R114" s="172">
        <v>11.240600000000001</v>
      </c>
    </row>
    <row r="115" spans="1:18" x14ac:dyDescent="0.3">
      <c r="A115" s="168" t="s">
        <v>575</v>
      </c>
      <c r="B115" s="168" t="s">
        <v>585</v>
      </c>
      <c r="C115" s="168">
        <v>129008</v>
      </c>
      <c r="D115" s="171">
        <v>44015</v>
      </c>
      <c r="E115" s="172">
        <v>17.4255</v>
      </c>
      <c r="F115" s="172">
        <v>23.475000000000001</v>
      </c>
      <c r="G115" s="172">
        <v>23.294899999999998</v>
      </c>
      <c r="H115" s="172">
        <v>19.7943</v>
      </c>
      <c r="I115" s="172">
        <v>21.678699999999999</v>
      </c>
      <c r="J115" s="172">
        <v>20.1144</v>
      </c>
      <c r="K115" s="172">
        <v>12.900700000000001</v>
      </c>
      <c r="L115" s="172">
        <v>11.904400000000001</v>
      </c>
      <c r="M115" s="172">
        <v>11.570600000000001</v>
      </c>
      <c r="N115" s="172">
        <v>11.871700000000001</v>
      </c>
      <c r="O115" s="172">
        <v>9.3606999999999996</v>
      </c>
      <c r="P115" s="172">
        <v>9.2347000000000001</v>
      </c>
      <c r="Q115" s="172">
        <v>9.3793000000000006</v>
      </c>
      <c r="R115" s="172">
        <v>11.6233</v>
      </c>
    </row>
    <row r="116" spans="1:18" x14ac:dyDescent="0.3">
      <c r="A116" s="168" t="s">
        <v>575</v>
      </c>
      <c r="B116" s="168" t="s">
        <v>586</v>
      </c>
      <c r="C116" s="168">
        <v>128629</v>
      </c>
      <c r="D116" s="171">
        <v>44015</v>
      </c>
      <c r="E116" s="172">
        <v>17.466799999999999</v>
      </c>
      <c r="F116" s="172">
        <v>45.821399999999997</v>
      </c>
      <c r="G116" s="172">
        <v>41.0259</v>
      </c>
      <c r="H116" s="172">
        <v>26.825500000000002</v>
      </c>
      <c r="I116" s="172">
        <v>24.4374</v>
      </c>
      <c r="J116" s="172">
        <v>22.387899999999998</v>
      </c>
      <c r="K116" s="172">
        <v>15.4611</v>
      </c>
      <c r="L116" s="172">
        <v>12.397600000000001</v>
      </c>
      <c r="M116" s="172">
        <v>11.781700000000001</v>
      </c>
      <c r="N116" s="172">
        <v>12.0558</v>
      </c>
      <c r="O116" s="172">
        <v>8.9075000000000006</v>
      </c>
      <c r="P116" s="172">
        <v>9.1555</v>
      </c>
      <c r="Q116" s="172">
        <v>9.2921999999999993</v>
      </c>
      <c r="R116" s="172">
        <v>10.973000000000001</v>
      </c>
    </row>
    <row r="117" spans="1:18" x14ac:dyDescent="0.3">
      <c r="A117" s="168" t="s">
        <v>575</v>
      </c>
      <c r="B117" s="168" t="s">
        <v>587</v>
      </c>
      <c r="C117" s="168">
        <v>128628</v>
      </c>
      <c r="D117" s="171">
        <v>44015</v>
      </c>
      <c r="E117" s="172">
        <v>17.1309</v>
      </c>
      <c r="F117" s="172">
        <v>45.2258</v>
      </c>
      <c r="G117" s="172">
        <v>40.546100000000003</v>
      </c>
      <c r="H117" s="172">
        <v>26.370200000000001</v>
      </c>
      <c r="I117" s="172">
        <v>23.9907</v>
      </c>
      <c r="J117" s="172">
        <v>21.929200000000002</v>
      </c>
      <c r="K117" s="172">
        <v>14.993600000000001</v>
      </c>
      <c r="L117" s="172">
        <v>11.920299999999999</v>
      </c>
      <c r="M117" s="172">
        <v>11.293200000000001</v>
      </c>
      <c r="N117" s="172">
        <v>11.553599999999999</v>
      </c>
      <c r="O117" s="172">
        <v>8.4184999999999999</v>
      </c>
      <c r="P117" s="172">
        <v>8.7461000000000002</v>
      </c>
      <c r="Q117" s="172">
        <v>8.9545999999999992</v>
      </c>
      <c r="R117" s="172">
        <v>10.4748</v>
      </c>
    </row>
    <row r="118" spans="1:18" x14ac:dyDescent="0.3">
      <c r="A118" s="168" t="s">
        <v>575</v>
      </c>
      <c r="B118" s="168" t="s">
        <v>588</v>
      </c>
      <c r="C118" s="168">
        <v>112342</v>
      </c>
      <c r="D118" s="171">
        <v>44015</v>
      </c>
      <c r="E118" s="172">
        <v>24.033100000000001</v>
      </c>
      <c r="F118" s="172">
        <v>30.8565</v>
      </c>
      <c r="G118" s="172">
        <v>36.049999999999997</v>
      </c>
      <c r="H118" s="172">
        <v>23.9756</v>
      </c>
      <c r="I118" s="172">
        <v>19.839200000000002</v>
      </c>
      <c r="J118" s="172">
        <v>17.084499999999998</v>
      </c>
      <c r="K118" s="172">
        <v>16.406199999999998</v>
      </c>
      <c r="L118" s="172">
        <v>10.4244</v>
      </c>
      <c r="M118" s="172">
        <v>10.321300000000001</v>
      </c>
      <c r="N118" s="172">
        <v>10.3878</v>
      </c>
      <c r="O118" s="172">
        <v>7.7159000000000004</v>
      </c>
      <c r="P118" s="172">
        <v>8.7843999999999998</v>
      </c>
      <c r="Q118" s="172">
        <v>8.7012</v>
      </c>
      <c r="R118" s="172">
        <v>9.5434000000000001</v>
      </c>
    </row>
    <row r="119" spans="1:18" x14ac:dyDescent="0.3">
      <c r="A119" s="168" t="s">
        <v>575</v>
      </c>
      <c r="B119" s="168" t="s">
        <v>589</v>
      </c>
      <c r="C119" s="168">
        <v>120256</v>
      </c>
      <c r="D119" s="171">
        <v>44015</v>
      </c>
      <c r="E119" s="172">
        <v>24.5608</v>
      </c>
      <c r="F119" s="172">
        <v>31.086099999999998</v>
      </c>
      <c r="G119" s="172">
        <v>36.469099999999997</v>
      </c>
      <c r="H119" s="172">
        <v>24.4223</v>
      </c>
      <c r="I119" s="172">
        <v>20.282699999999998</v>
      </c>
      <c r="J119" s="172">
        <v>17.537600000000001</v>
      </c>
      <c r="K119" s="172">
        <v>16.875</v>
      </c>
      <c r="L119" s="172">
        <v>10.897399999999999</v>
      </c>
      <c r="M119" s="172">
        <v>10.8056</v>
      </c>
      <c r="N119" s="172">
        <v>10.8917</v>
      </c>
      <c r="O119" s="172">
        <v>8.1483000000000008</v>
      </c>
      <c r="P119" s="172">
        <v>9.1629000000000005</v>
      </c>
      <c r="Q119" s="172">
        <v>9.2317</v>
      </c>
      <c r="R119" s="172">
        <v>10.023999999999999</v>
      </c>
    </row>
    <row r="120" spans="1:18" x14ac:dyDescent="0.3">
      <c r="A120" s="168" t="s">
        <v>575</v>
      </c>
      <c r="B120" s="168" t="s">
        <v>590</v>
      </c>
      <c r="C120" s="168">
        <v>121279</v>
      </c>
      <c r="D120" s="171">
        <v>44015</v>
      </c>
      <c r="E120" s="172">
        <v>18.792899999999999</v>
      </c>
      <c r="F120" s="172">
        <v>21.765899999999998</v>
      </c>
      <c r="G120" s="172">
        <v>22.5716</v>
      </c>
      <c r="H120" s="172">
        <v>15.360900000000001</v>
      </c>
      <c r="I120" s="172">
        <v>18.6389</v>
      </c>
      <c r="J120" s="172">
        <v>22.665900000000001</v>
      </c>
      <c r="K120" s="172">
        <v>18.9238</v>
      </c>
      <c r="L120" s="172">
        <v>14.475</v>
      </c>
      <c r="M120" s="172">
        <v>12.920500000000001</v>
      </c>
      <c r="N120" s="172">
        <v>13.413399999999999</v>
      </c>
      <c r="O120" s="172">
        <v>9.8298000000000005</v>
      </c>
      <c r="P120" s="172">
        <v>8.8907000000000007</v>
      </c>
      <c r="Q120" s="172">
        <v>8.9899000000000004</v>
      </c>
      <c r="R120" s="172">
        <v>12.182</v>
      </c>
    </row>
    <row r="121" spans="1:18" x14ac:dyDescent="0.3">
      <c r="A121" s="168" t="s">
        <v>575</v>
      </c>
      <c r="B121" s="168" t="s">
        <v>591</v>
      </c>
      <c r="C121" s="168">
        <v>121280</v>
      </c>
      <c r="D121" s="171">
        <v>44015</v>
      </c>
      <c r="E121" s="172">
        <v>18.545300000000001</v>
      </c>
      <c r="F121" s="172">
        <v>21.465499999999999</v>
      </c>
      <c r="G121" s="172">
        <v>22.215</v>
      </c>
      <c r="H121" s="172">
        <v>15.000999999999999</v>
      </c>
      <c r="I121" s="172">
        <v>18.290700000000001</v>
      </c>
      <c r="J121" s="172">
        <v>22.314</v>
      </c>
      <c r="K121" s="172">
        <v>18.564900000000002</v>
      </c>
      <c r="L121" s="172">
        <v>14.1036</v>
      </c>
      <c r="M121" s="172">
        <v>12.5419</v>
      </c>
      <c r="N121" s="172">
        <v>13.0282</v>
      </c>
      <c r="O121" s="172">
        <v>9.5196000000000005</v>
      </c>
      <c r="P121" s="172">
        <v>8.6593999999999998</v>
      </c>
      <c r="Q121" s="172">
        <v>8.7927999999999997</v>
      </c>
      <c r="R121" s="172">
        <v>11.8531</v>
      </c>
    </row>
    <row r="122" spans="1:18" x14ac:dyDescent="0.3">
      <c r="A122" s="168" t="s">
        <v>575</v>
      </c>
      <c r="B122" s="168" t="s">
        <v>592</v>
      </c>
      <c r="C122" s="168">
        <v>147217</v>
      </c>
      <c r="D122" s="171">
        <v>44015</v>
      </c>
      <c r="E122" s="172">
        <v>1093.7184</v>
      </c>
      <c r="F122" s="172">
        <v>9.2932000000000006</v>
      </c>
      <c r="G122" s="172">
        <v>11.460900000000001</v>
      </c>
      <c r="H122" s="172">
        <v>8.7559000000000005</v>
      </c>
      <c r="I122" s="172">
        <v>6.0903999999999998</v>
      </c>
      <c r="J122" s="172">
        <v>5.1341000000000001</v>
      </c>
      <c r="K122" s="172">
        <v>5.7633000000000001</v>
      </c>
      <c r="L122" s="172">
        <v>5.4099000000000004</v>
      </c>
      <c r="M122" s="172">
        <v>6.1372</v>
      </c>
      <c r="N122" s="172">
        <v>7.2122999999999999</v>
      </c>
      <c r="O122" s="172"/>
      <c r="P122" s="172"/>
      <c r="Q122" s="172">
        <v>8.1568000000000005</v>
      </c>
      <c r="R122" s="172"/>
    </row>
    <row r="123" spans="1:18" x14ac:dyDescent="0.3">
      <c r="A123" s="168" t="s">
        <v>575</v>
      </c>
      <c r="B123" s="168" t="s">
        <v>593</v>
      </c>
      <c r="C123" s="168">
        <v>147223</v>
      </c>
      <c r="D123" s="171">
        <v>44015</v>
      </c>
      <c r="E123" s="172">
        <v>1087.1398999999999</v>
      </c>
      <c r="F123" s="172">
        <v>8.7818000000000005</v>
      </c>
      <c r="G123" s="172">
        <v>10.9506</v>
      </c>
      <c r="H123" s="172">
        <v>8.2445000000000004</v>
      </c>
      <c r="I123" s="172">
        <v>5.5785</v>
      </c>
      <c r="J123" s="172">
        <v>4.6216999999999997</v>
      </c>
      <c r="K123" s="172">
        <v>5.2447999999999997</v>
      </c>
      <c r="L123" s="172">
        <v>4.8849999999999998</v>
      </c>
      <c r="M123" s="172">
        <v>5.5923999999999996</v>
      </c>
      <c r="N123" s="172">
        <v>6.6482000000000001</v>
      </c>
      <c r="O123" s="172"/>
      <c r="P123" s="172"/>
      <c r="Q123" s="172">
        <v>7.5872000000000002</v>
      </c>
      <c r="R123" s="172"/>
    </row>
    <row r="124" spans="1:18" x14ac:dyDescent="0.3">
      <c r="A124" s="168" t="s">
        <v>575</v>
      </c>
      <c r="B124" s="168" t="s">
        <v>594</v>
      </c>
      <c r="C124" s="168">
        <v>118232</v>
      </c>
      <c r="D124" s="171">
        <v>44015</v>
      </c>
      <c r="E124" s="172">
        <v>1751.4137000000001</v>
      </c>
      <c r="F124" s="172">
        <v>-8.7467000000000006</v>
      </c>
      <c r="G124" s="172">
        <v>20.880199999999999</v>
      </c>
      <c r="H124" s="172">
        <v>15.8363</v>
      </c>
      <c r="I124" s="172">
        <v>18.286300000000001</v>
      </c>
      <c r="J124" s="172">
        <v>22.193300000000001</v>
      </c>
      <c r="K124" s="172">
        <v>17.48</v>
      </c>
      <c r="L124" s="172">
        <v>11.823499999999999</v>
      </c>
      <c r="M124" s="172">
        <v>10.661099999999999</v>
      </c>
      <c r="N124" s="172">
        <v>10.9641</v>
      </c>
      <c r="O124" s="172">
        <v>8.3615999999999993</v>
      </c>
      <c r="P124" s="172">
        <v>7.7949000000000002</v>
      </c>
      <c r="Q124" s="172">
        <v>7.7423999999999999</v>
      </c>
      <c r="R124" s="172">
        <v>9.7792999999999992</v>
      </c>
    </row>
    <row r="125" spans="1:18" x14ac:dyDescent="0.3">
      <c r="A125" s="168" t="s">
        <v>575</v>
      </c>
      <c r="B125" s="168" t="s">
        <v>595</v>
      </c>
      <c r="C125" s="168">
        <v>120444</v>
      </c>
      <c r="D125" s="171">
        <v>44015</v>
      </c>
      <c r="E125" s="172">
        <v>1839.7536</v>
      </c>
      <c r="F125" s="172">
        <v>-8.3268000000000004</v>
      </c>
      <c r="G125" s="172">
        <v>21.301300000000001</v>
      </c>
      <c r="H125" s="172">
        <v>16.2578</v>
      </c>
      <c r="I125" s="172">
        <v>18.709299999999999</v>
      </c>
      <c r="J125" s="172">
        <v>22.612100000000002</v>
      </c>
      <c r="K125" s="172">
        <v>18.036799999999999</v>
      </c>
      <c r="L125" s="172">
        <v>12.3813</v>
      </c>
      <c r="M125" s="172">
        <v>11.1869</v>
      </c>
      <c r="N125" s="172">
        <v>11.480399999999999</v>
      </c>
      <c r="O125" s="172">
        <v>8.8193000000000001</v>
      </c>
      <c r="P125" s="172">
        <v>8.3133999999999997</v>
      </c>
      <c r="Q125" s="172">
        <v>8.4062999999999999</v>
      </c>
      <c r="R125" s="172">
        <v>10.2546</v>
      </c>
    </row>
    <row r="126" spans="1:18" x14ac:dyDescent="0.3">
      <c r="A126" s="168" t="s">
        <v>575</v>
      </c>
      <c r="B126" s="168" t="s">
        <v>596</v>
      </c>
      <c r="C126" s="168">
        <v>123690</v>
      </c>
      <c r="D126" s="171">
        <v>44015</v>
      </c>
      <c r="E126" s="172">
        <v>48.543900000000001</v>
      </c>
      <c r="F126" s="172">
        <v>15.721399999999999</v>
      </c>
      <c r="G126" s="172">
        <v>28.6142</v>
      </c>
      <c r="H126" s="172">
        <v>25.115600000000001</v>
      </c>
      <c r="I126" s="172">
        <v>23.819800000000001</v>
      </c>
      <c r="J126" s="172">
        <v>21.034600000000001</v>
      </c>
      <c r="K126" s="172">
        <v>16.623200000000001</v>
      </c>
      <c r="L126" s="172">
        <v>12.4275</v>
      </c>
      <c r="M126" s="172">
        <v>11.601100000000001</v>
      </c>
      <c r="N126" s="172">
        <v>11.7552</v>
      </c>
      <c r="O126" s="172">
        <v>8.8697999999999997</v>
      </c>
      <c r="P126" s="172">
        <v>8.8303999999999991</v>
      </c>
      <c r="Q126" s="172">
        <v>7.6154999999999999</v>
      </c>
      <c r="R126" s="172">
        <v>10.9808</v>
      </c>
    </row>
    <row r="127" spans="1:18" x14ac:dyDescent="0.3">
      <c r="A127" s="168" t="s">
        <v>575</v>
      </c>
      <c r="B127" s="168" t="s">
        <v>597</v>
      </c>
      <c r="C127" s="168">
        <v>123693</v>
      </c>
      <c r="D127" s="171">
        <v>44015</v>
      </c>
      <c r="E127" s="172">
        <v>49.554299999999998</v>
      </c>
      <c r="F127" s="172">
        <v>16.137899999999998</v>
      </c>
      <c r="G127" s="172">
        <v>29.0901</v>
      </c>
      <c r="H127" s="172">
        <v>25.578499999999998</v>
      </c>
      <c r="I127" s="172">
        <v>24.278099999999998</v>
      </c>
      <c r="J127" s="172">
        <v>21.431899999999999</v>
      </c>
      <c r="K127" s="172">
        <v>16.982500000000002</v>
      </c>
      <c r="L127" s="172">
        <v>12.7751</v>
      </c>
      <c r="M127" s="172">
        <v>11.9481</v>
      </c>
      <c r="N127" s="172">
        <v>12.106</v>
      </c>
      <c r="O127" s="172">
        <v>9.2368000000000006</v>
      </c>
      <c r="P127" s="172">
        <v>9.1997999999999998</v>
      </c>
      <c r="Q127" s="172">
        <v>9.3513999999999999</v>
      </c>
      <c r="R127" s="172">
        <v>11.3443</v>
      </c>
    </row>
    <row r="128" spans="1:18" x14ac:dyDescent="0.3">
      <c r="A128" s="168" t="s">
        <v>575</v>
      </c>
      <c r="B128" s="168" t="s">
        <v>598</v>
      </c>
      <c r="C128" s="168">
        <v>119795</v>
      </c>
      <c r="D128" s="171">
        <v>44015</v>
      </c>
      <c r="E128" s="172">
        <v>19.398700000000002</v>
      </c>
      <c r="F128" s="172">
        <v>26.361000000000001</v>
      </c>
      <c r="G128" s="172">
        <v>29.2974</v>
      </c>
      <c r="H128" s="172">
        <v>17.232800000000001</v>
      </c>
      <c r="I128" s="172">
        <v>18.734300000000001</v>
      </c>
      <c r="J128" s="172">
        <v>20.322399999999998</v>
      </c>
      <c r="K128" s="172">
        <v>18.726800000000001</v>
      </c>
      <c r="L128" s="172">
        <v>13.4863</v>
      </c>
      <c r="M128" s="172">
        <v>12.370799999999999</v>
      </c>
      <c r="N128" s="172">
        <v>12.8353</v>
      </c>
      <c r="O128" s="172">
        <v>8.8786000000000005</v>
      </c>
      <c r="P128" s="172">
        <v>8.9027999999999992</v>
      </c>
      <c r="Q128" s="172">
        <v>8.8664000000000005</v>
      </c>
      <c r="R128" s="172">
        <v>10.446099999999999</v>
      </c>
    </row>
    <row r="129" spans="1:18" x14ac:dyDescent="0.3">
      <c r="A129" s="168" t="s">
        <v>575</v>
      </c>
      <c r="B129" s="168" t="s">
        <v>599</v>
      </c>
      <c r="C129" s="168">
        <v>118078</v>
      </c>
      <c r="D129" s="171">
        <v>44015</v>
      </c>
      <c r="E129" s="172">
        <v>18.771799999999999</v>
      </c>
      <c r="F129" s="172">
        <v>25.684200000000001</v>
      </c>
      <c r="G129" s="172">
        <v>28.845400000000001</v>
      </c>
      <c r="H129" s="172">
        <v>16.831600000000002</v>
      </c>
      <c r="I129" s="172">
        <v>18.321899999999999</v>
      </c>
      <c r="J129" s="172">
        <v>19.913799999999998</v>
      </c>
      <c r="K129" s="172">
        <v>18.307300000000001</v>
      </c>
      <c r="L129" s="172">
        <v>13.0564</v>
      </c>
      <c r="M129" s="172">
        <v>11.9346</v>
      </c>
      <c r="N129" s="172">
        <v>12.3909</v>
      </c>
      <c r="O129" s="172">
        <v>8.4201999999999995</v>
      </c>
      <c r="P129" s="172">
        <v>8.3934999999999995</v>
      </c>
      <c r="Q129" s="172">
        <v>5.0453000000000001</v>
      </c>
      <c r="R129" s="172">
        <v>9.9998000000000005</v>
      </c>
    </row>
    <row r="130" spans="1:18" x14ac:dyDescent="0.3">
      <c r="A130" s="168" t="s">
        <v>575</v>
      </c>
      <c r="B130" s="168" t="s">
        <v>600</v>
      </c>
      <c r="C130" s="168">
        <v>105823</v>
      </c>
      <c r="D130" s="171">
        <v>44015</v>
      </c>
      <c r="E130" s="172">
        <v>26.709700000000002</v>
      </c>
      <c r="F130" s="172">
        <v>19.1417</v>
      </c>
      <c r="G130" s="172">
        <v>27.941500000000001</v>
      </c>
      <c r="H130" s="172">
        <v>17.334499999999998</v>
      </c>
      <c r="I130" s="172">
        <v>17.1252</v>
      </c>
      <c r="J130" s="172">
        <v>18.8169</v>
      </c>
      <c r="K130" s="172">
        <v>16.328499999999998</v>
      </c>
      <c r="L130" s="172">
        <v>11.2431</v>
      </c>
      <c r="M130" s="172">
        <v>10.118600000000001</v>
      </c>
      <c r="N130" s="172">
        <v>10.496700000000001</v>
      </c>
      <c r="O130" s="172">
        <v>8.5425000000000004</v>
      </c>
      <c r="P130" s="172">
        <v>8.0434999999999999</v>
      </c>
      <c r="Q130" s="172">
        <v>7.7854000000000001</v>
      </c>
      <c r="R130" s="172">
        <v>10.1388</v>
      </c>
    </row>
    <row r="131" spans="1:18" x14ac:dyDescent="0.3">
      <c r="A131" s="168" t="s">
        <v>575</v>
      </c>
      <c r="B131" s="168" t="s">
        <v>601</v>
      </c>
      <c r="C131" s="168">
        <v>120338</v>
      </c>
      <c r="D131" s="171">
        <v>44015</v>
      </c>
      <c r="E131" s="172">
        <v>28.055099999999999</v>
      </c>
      <c r="F131" s="172">
        <v>19.786100000000001</v>
      </c>
      <c r="G131" s="172">
        <v>28.515499999999999</v>
      </c>
      <c r="H131" s="172">
        <v>17.903700000000001</v>
      </c>
      <c r="I131" s="172">
        <v>17.6828</v>
      </c>
      <c r="J131" s="172">
        <v>19.3766</v>
      </c>
      <c r="K131" s="172">
        <v>16.901700000000002</v>
      </c>
      <c r="L131" s="172">
        <v>11.8249</v>
      </c>
      <c r="M131" s="172">
        <v>10.695399999999999</v>
      </c>
      <c r="N131" s="172">
        <v>11.093400000000001</v>
      </c>
      <c r="O131" s="172">
        <v>9.1812000000000005</v>
      </c>
      <c r="P131" s="172">
        <v>8.7152999999999992</v>
      </c>
      <c r="Q131" s="172">
        <v>8.5395000000000003</v>
      </c>
      <c r="R131" s="172">
        <v>10.729900000000001</v>
      </c>
    </row>
    <row r="132" spans="1:18" x14ac:dyDescent="0.3">
      <c r="A132" s="168" t="s">
        <v>575</v>
      </c>
      <c r="B132" s="168" t="s">
        <v>602</v>
      </c>
      <c r="C132" s="168">
        <v>134545</v>
      </c>
      <c r="D132" s="171">
        <v>44015</v>
      </c>
      <c r="E132" s="172">
        <v>15.5557</v>
      </c>
      <c r="F132" s="172">
        <v>14.5535</v>
      </c>
      <c r="G132" s="172">
        <v>22.724299999999999</v>
      </c>
      <c r="H132" s="172">
        <v>18.7378</v>
      </c>
      <c r="I132" s="172">
        <v>20.2514</v>
      </c>
      <c r="J132" s="172">
        <v>22.544599999999999</v>
      </c>
      <c r="K132" s="172">
        <v>18.860199999999999</v>
      </c>
      <c r="L132" s="172">
        <v>14.1158</v>
      </c>
      <c r="M132" s="172">
        <v>12.293699999999999</v>
      </c>
      <c r="N132" s="172">
        <v>12.7643</v>
      </c>
      <c r="O132" s="172">
        <v>8.9131</v>
      </c>
      <c r="P132" s="172">
        <v>8.9390000000000001</v>
      </c>
      <c r="Q132" s="172">
        <v>8.9769000000000005</v>
      </c>
      <c r="R132" s="172">
        <v>11.1966</v>
      </c>
    </row>
    <row r="133" spans="1:18" x14ac:dyDescent="0.3">
      <c r="A133" s="168" t="s">
        <v>575</v>
      </c>
      <c r="B133" s="168" t="s">
        <v>603</v>
      </c>
      <c r="C133" s="168">
        <v>134547</v>
      </c>
      <c r="D133" s="171">
        <v>44015</v>
      </c>
      <c r="E133" s="172">
        <v>15.7944</v>
      </c>
      <c r="F133" s="172">
        <v>15.0273</v>
      </c>
      <c r="G133" s="172">
        <v>23.230799999999999</v>
      </c>
      <c r="H133" s="172">
        <v>19.2517</v>
      </c>
      <c r="I133" s="172">
        <v>20.747699999999998</v>
      </c>
      <c r="J133" s="172">
        <v>23.044799999999999</v>
      </c>
      <c r="K133" s="172">
        <v>19.372499999999999</v>
      </c>
      <c r="L133" s="172">
        <v>14.6409</v>
      </c>
      <c r="M133" s="172">
        <v>12.8071</v>
      </c>
      <c r="N133" s="172">
        <v>13.276899999999999</v>
      </c>
      <c r="O133" s="172">
        <v>9.3110999999999997</v>
      </c>
      <c r="P133" s="172">
        <v>9.2649000000000008</v>
      </c>
      <c r="Q133" s="172">
        <v>9.3003</v>
      </c>
      <c r="R133" s="172">
        <v>11.677899999999999</v>
      </c>
    </row>
    <row r="134" spans="1:18" x14ac:dyDescent="0.3">
      <c r="A134" s="168" t="s">
        <v>575</v>
      </c>
      <c r="B134" s="168" t="s">
        <v>604</v>
      </c>
      <c r="C134" s="168">
        <v>138566</v>
      </c>
      <c r="D134" s="171">
        <v>44015</v>
      </c>
      <c r="E134" s="172">
        <v>18.374700000000001</v>
      </c>
      <c r="F134" s="172">
        <v>11.723699999999999</v>
      </c>
      <c r="G134" s="172">
        <v>32.198900000000002</v>
      </c>
      <c r="H134" s="172">
        <v>22.600899999999999</v>
      </c>
      <c r="I134" s="172">
        <v>20.074400000000001</v>
      </c>
      <c r="J134" s="172">
        <v>17.810400000000001</v>
      </c>
      <c r="K134" s="172">
        <v>16.395600000000002</v>
      </c>
      <c r="L134" s="172">
        <v>12.21</v>
      </c>
      <c r="M134" s="172">
        <v>11.334199999999999</v>
      </c>
      <c r="N134" s="172">
        <v>11.4871</v>
      </c>
      <c r="O134" s="172">
        <v>8.4074000000000009</v>
      </c>
      <c r="P134" s="172">
        <v>8.4135000000000009</v>
      </c>
      <c r="Q134" s="172">
        <v>8.6591000000000005</v>
      </c>
      <c r="R134" s="172">
        <v>10.514900000000001</v>
      </c>
    </row>
    <row r="135" spans="1:18" x14ac:dyDescent="0.3">
      <c r="A135" s="168" t="s">
        <v>575</v>
      </c>
      <c r="B135" s="168" t="s">
        <v>605</v>
      </c>
      <c r="C135" s="168">
        <v>138564</v>
      </c>
      <c r="D135" s="171">
        <v>44015</v>
      </c>
      <c r="E135" s="172">
        <v>19.033200000000001</v>
      </c>
      <c r="F135" s="172">
        <v>12.0855</v>
      </c>
      <c r="G135" s="172">
        <v>32.624299999999998</v>
      </c>
      <c r="H135" s="172">
        <v>23.059200000000001</v>
      </c>
      <c r="I135" s="172">
        <v>20.556899999999999</v>
      </c>
      <c r="J135" s="172">
        <v>18.310700000000001</v>
      </c>
      <c r="K135" s="172">
        <v>16.9131</v>
      </c>
      <c r="L135" s="172">
        <v>12.726000000000001</v>
      </c>
      <c r="M135" s="172">
        <v>11.861499999999999</v>
      </c>
      <c r="N135" s="172">
        <v>12.0082</v>
      </c>
      <c r="O135" s="172">
        <v>8.9588999999999999</v>
      </c>
      <c r="P135" s="172">
        <v>8.9487000000000005</v>
      </c>
      <c r="Q135" s="172">
        <v>9.1826000000000008</v>
      </c>
      <c r="R135" s="172">
        <v>11.058</v>
      </c>
    </row>
    <row r="136" spans="1:18" x14ac:dyDescent="0.3">
      <c r="A136" s="168" t="s">
        <v>575</v>
      </c>
      <c r="B136" s="168" t="s">
        <v>606</v>
      </c>
      <c r="C136" s="168">
        <v>125503</v>
      </c>
      <c r="D136" s="171">
        <v>44015</v>
      </c>
      <c r="E136" s="172">
        <v>2472.2143999999998</v>
      </c>
      <c r="F136" s="172">
        <v>27.508500000000002</v>
      </c>
      <c r="G136" s="172">
        <v>29.087700000000002</v>
      </c>
      <c r="H136" s="172">
        <v>24.347999999999999</v>
      </c>
      <c r="I136" s="172">
        <v>24.557400000000001</v>
      </c>
      <c r="J136" s="172">
        <v>23.322299999999998</v>
      </c>
      <c r="K136" s="172">
        <v>18.779800000000002</v>
      </c>
      <c r="L136" s="172">
        <v>13.5862</v>
      </c>
      <c r="M136" s="172">
        <v>12.330399999999999</v>
      </c>
      <c r="N136" s="172">
        <v>12.3666</v>
      </c>
      <c r="O136" s="172">
        <v>9.5100999999999996</v>
      </c>
      <c r="P136" s="172">
        <v>9.1453000000000007</v>
      </c>
      <c r="Q136" s="172">
        <v>9.3140999999999998</v>
      </c>
      <c r="R136" s="172">
        <v>10.897399999999999</v>
      </c>
    </row>
    <row r="137" spans="1:18" x14ac:dyDescent="0.3">
      <c r="A137" s="168" t="s">
        <v>575</v>
      </c>
      <c r="B137" s="168" t="s">
        <v>607</v>
      </c>
      <c r="C137" s="168">
        <v>125498</v>
      </c>
      <c r="D137" s="171">
        <v>44015</v>
      </c>
      <c r="E137" s="172">
        <v>2380.7447000000002</v>
      </c>
      <c r="F137" s="172">
        <v>27.023099999999999</v>
      </c>
      <c r="G137" s="172">
        <v>28.611499999999999</v>
      </c>
      <c r="H137" s="172">
        <v>23.8719</v>
      </c>
      <c r="I137" s="172">
        <v>24.0794</v>
      </c>
      <c r="J137" s="172">
        <v>22.838899999999999</v>
      </c>
      <c r="K137" s="172">
        <v>18.283100000000001</v>
      </c>
      <c r="L137" s="172">
        <v>13.083600000000001</v>
      </c>
      <c r="M137" s="172">
        <v>11.8172</v>
      </c>
      <c r="N137" s="172">
        <v>11.840199999999999</v>
      </c>
      <c r="O137" s="172">
        <v>8.9741</v>
      </c>
      <c r="P137" s="172">
        <v>8.5790000000000006</v>
      </c>
      <c r="Q137" s="172">
        <v>8.4117999999999995</v>
      </c>
      <c r="R137" s="172">
        <v>10.366400000000001</v>
      </c>
    </row>
    <row r="138" spans="1:18" x14ac:dyDescent="0.3">
      <c r="A138" s="168" t="s">
        <v>575</v>
      </c>
      <c r="B138" s="168" t="s">
        <v>608</v>
      </c>
      <c r="C138" s="168">
        <v>100784</v>
      </c>
      <c r="D138" s="171">
        <v>44015</v>
      </c>
      <c r="E138" s="172">
        <v>32.881</v>
      </c>
      <c r="F138" s="172">
        <v>24.326599999999999</v>
      </c>
      <c r="G138" s="172">
        <v>15.597899999999999</v>
      </c>
      <c r="H138" s="172">
        <v>8.3070000000000004</v>
      </c>
      <c r="I138" s="172">
        <v>10.005000000000001</v>
      </c>
      <c r="J138" s="172">
        <v>12.7462</v>
      </c>
      <c r="K138" s="172">
        <v>13.007199999999999</v>
      </c>
      <c r="L138" s="172">
        <v>9.9276</v>
      </c>
      <c r="M138" s="172">
        <v>9.5990000000000002</v>
      </c>
      <c r="N138" s="172">
        <v>10.2933</v>
      </c>
      <c r="O138" s="172">
        <v>7.9074</v>
      </c>
      <c r="P138" s="172">
        <v>7.8681999999999999</v>
      </c>
      <c r="Q138" s="172">
        <v>7.9725000000000001</v>
      </c>
      <c r="R138" s="172">
        <v>9.9253999999999998</v>
      </c>
    </row>
    <row r="139" spans="1:18" x14ac:dyDescent="0.3">
      <c r="A139" s="168" t="s">
        <v>575</v>
      </c>
      <c r="B139" s="168" t="s">
        <v>609</v>
      </c>
      <c r="C139" s="168">
        <v>119625</v>
      </c>
      <c r="D139" s="171">
        <v>44015</v>
      </c>
      <c r="E139" s="172">
        <v>33.103400000000001</v>
      </c>
      <c r="F139" s="172">
        <v>24.494299999999999</v>
      </c>
      <c r="G139" s="172">
        <v>15.714</v>
      </c>
      <c r="H139" s="172">
        <v>8.4406999999999996</v>
      </c>
      <c r="I139" s="172">
        <v>10.135999999999999</v>
      </c>
      <c r="J139" s="172">
        <v>12.8773</v>
      </c>
      <c r="K139" s="172">
        <v>13.1495</v>
      </c>
      <c r="L139" s="172">
        <v>10.0679</v>
      </c>
      <c r="M139" s="172">
        <v>9.7408999999999999</v>
      </c>
      <c r="N139" s="172">
        <v>10.438700000000001</v>
      </c>
      <c r="O139" s="172">
        <v>8.0317000000000007</v>
      </c>
      <c r="P139" s="172">
        <v>7.9557000000000002</v>
      </c>
      <c r="Q139" s="172">
        <v>8.3170000000000002</v>
      </c>
      <c r="R139" s="172">
        <v>10.070600000000001</v>
      </c>
    </row>
    <row r="140" spans="1:18" x14ac:dyDescent="0.3">
      <c r="A140" s="168" t="s">
        <v>575</v>
      </c>
      <c r="B140" s="168" t="s">
        <v>610</v>
      </c>
      <c r="C140" s="168">
        <v>147636</v>
      </c>
      <c r="D140" s="171">
        <v>44015</v>
      </c>
      <c r="E140" s="172">
        <v>10.8759</v>
      </c>
      <c r="F140" s="172">
        <v>57.142099999999999</v>
      </c>
      <c r="G140" s="172">
        <v>46.828600000000002</v>
      </c>
      <c r="H140" s="172">
        <v>35.575400000000002</v>
      </c>
      <c r="I140" s="172">
        <v>30.362100000000002</v>
      </c>
      <c r="J140" s="172">
        <v>29.434200000000001</v>
      </c>
      <c r="K140" s="172">
        <v>19.539200000000001</v>
      </c>
      <c r="L140" s="172">
        <v>13.4803</v>
      </c>
      <c r="M140" s="172"/>
      <c r="N140" s="172"/>
      <c r="O140" s="172"/>
      <c r="P140" s="172"/>
      <c r="Q140" s="172">
        <v>11.9739</v>
      </c>
      <c r="R140" s="172"/>
    </row>
    <row r="141" spans="1:18" x14ac:dyDescent="0.3">
      <c r="A141" s="168" t="s">
        <v>575</v>
      </c>
      <c r="B141" s="168" t="s">
        <v>611</v>
      </c>
      <c r="C141" s="168">
        <v>147635</v>
      </c>
      <c r="D141" s="171">
        <v>44015</v>
      </c>
      <c r="E141" s="172">
        <v>10.831899999999999</v>
      </c>
      <c r="F141" s="172">
        <v>56.698500000000003</v>
      </c>
      <c r="G141" s="172">
        <v>46.340400000000002</v>
      </c>
      <c r="H141" s="172">
        <v>35.037799999999997</v>
      </c>
      <c r="I141" s="172">
        <v>29.821899999999999</v>
      </c>
      <c r="J141" s="172">
        <v>28.861799999999999</v>
      </c>
      <c r="K141" s="172">
        <v>19.008199999999999</v>
      </c>
      <c r="L141" s="172">
        <v>12.876200000000001</v>
      </c>
      <c r="M141" s="172"/>
      <c r="N141" s="172"/>
      <c r="O141" s="172"/>
      <c r="P141" s="172"/>
      <c r="Q141" s="172">
        <v>11.372400000000001</v>
      </c>
      <c r="R141" s="172"/>
    </row>
    <row r="142" spans="1:18" x14ac:dyDescent="0.3">
      <c r="A142" s="168" t="s">
        <v>575</v>
      </c>
      <c r="B142" s="168" t="s">
        <v>612</v>
      </c>
      <c r="C142" s="168">
        <v>126940</v>
      </c>
      <c r="D142" s="171">
        <v>44015</v>
      </c>
      <c r="E142" s="172">
        <v>15.7722</v>
      </c>
      <c r="F142" s="172">
        <v>2.0829</v>
      </c>
      <c r="G142" s="172">
        <v>10.191000000000001</v>
      </c>
      <c r="H142" s="172">
        <v>8.3444000000000003</v>
      </c>
      <c r="I142" s="172">
        <v>14.928900000000001</v>
      </c>
      <c r="J142" s="172">
        <v>15.080399999999999</v>
      </c>
      <c r="K142" s="172">
        <v>15.4034</v>
      </c>
      <c r="L142" s="172">
        <v>11.641299999999999</v>
      </c>
      <c r="M142" s="172">
        <v>10.4267</v>
      </c>
      <c r="N142" s="172">
        <v>9.01</v>
      </c>
      <c r="O142" s="172">
        <v>4.9408000000000003</v>
      </c>
      <c r="P142" s="172">
        <v>6.8178000000000001</v>
      </c>
      <c r="Q142" s="172">
        <v>7.3597000000000001</v>
      </c>
      <c r="R142" s="172">
        <v>4.5688000000000004</v>
      </c>
    </row>
    <row r="143" spans="1:18" x14ac:dyDescent="0.3">
      <c r="A143" s="168" t="s">
        <v>575</v>
      </c>
      <c r="B143" s="168" t="s">
        <v>613</v>
      </c>
      <c r="C143" s="168">
        <v>126939</v>
      </c>
      <c r="D143" s="171">
        <v>44015</v>
      </c>
      <c r="E143" s="172">
        <v>15.674200000000001</v>
      </c>
      <c r="F143" s="172">
        <v>1.863</v>
      </c>
      <c r="G143" s="172">
        <v>10.177</v>
      </c>
      <c r="H143" s="172">
        <v>8.2965999999999998</v>
      </c>
      <c r="I143" s="172">
        <v>14.8714</v>
      </c>
      <c r="J143" s="172">
        <v>15.024699999999999</v>
      </c>
      <c r="K143" s="172">
        <v>15.3406</v>
      </c>
      <c r="L143" s="172">
        <v>11.5779</v>
      </c>
      <c r="M143" s="172">
        <v>10.361599999999999</v>
      </c>
      <c r="N143" s="172">
        <v>8.9398999999999997</v>
      </c>
      <c r="O143" s="172">
        <v>4.8520000000000003</v>
      </c>
      <c r="P143" s="172">
        <v>6.7270000000000003</v>
      </c>
      <c r="Q143" s="172">
        <v>7.2554999999999996</v>
      </c>
      <c r="R143" s="172">
        <v>4.4797000000000002</v>
      </c>
    </row>
    <row r="144" spans="1:18" x14ac:dyDescent="0.3">
      <c r="A144" s="173" t="s">
        <v>27</v>
      </c>
      <c r="B144" s="168"/>
      <c r="C144" s="168"/>
      <c r="D144" s="168"/>
      <c r="E144" s="168"/>
      <c r="F144" s="174">
        <v>20.325897368421053</v>
      </c>
      <c r="G144" s="174">
        <v>26.301681578947374</v>
      </c>
      <c r="H144" s="174">
        <v>18.933081578947366</v>
      </c>
      <c r="I144" s="174">
        <v>19.600626315789469</v>
      </c>
      <c r="J144" s="174">
        <v>19.891657894736841</v>
      </c>
      <c r="K144" s="174">
        <v>16.565242105263163</v>
      </c>
      <c r="L144" s="174">
        <v>12.431836842105264</v>
      </c>
      <c r="M144" s="174">
        <v>11.38483888888889</v>
      </c>
      <c r="N144" s="174">
        <v>11.60237222222222</v>
      </c>
      <c r="O144" s="174">
        <v>8.6919823529411762</v>
      </c>
      <c r="P144" s="174">
        <v>8.6835176470588227</v>
      </c>
      <c r="Q144" s="174">
        <v>8.7764000000000006</v>
      </c>
      <c r="R144" s="174">
        <v>10.546755882352942</v>
      </c>
    </row>
    <row r="145" spans="1:18" x14ac:dyDescent="0.3">
      <c r="A145" s="173" t="s">
        <v>409</v>
      </c>
      <c r="B145" s="168"/>
      <c r="C145" s="168"/>
      <c r="D145" s="168"/>
      <c r="E145" s="168"/>
      <c r="F145" s="174">
        <v>21.47955</v>
      </c>
      <c r="G145" s="174">
        <v>26.658100000000001</v>
      </c>
      <c r="H145" s="174">
        <v>18.016199999999998</v>
      </c>
      <c r="I145" s="174">
        <v>19.956800000000001</v>
      </c>
      <c r="J145" s="174">
        <v>20.768349999999998</v>
      </c>
      <c r="K145" s="174">
        <v>16.997050000000002</v>
      </c>
      <c r="L145" s="174">
        <v>12.4199</v>
      </c>
      <c r="M145" s="174">
        <v>11.585850000000001</v>
      </c>
      <c r="N145" s="174">
        <v>11.847200000000001</v>
      </c>
      <c r="O145" s="174">
        <v>8.9102999999999994</v>
      </c>
      <c r="P145" s="174">
        <v>8.8255999999999997</v>
      </c>
      <c r="Q145" s="174">
        <v>8.8966999999999992</v>
      </c>
      <c r="R145" s="174">
        <v>10.90605</v>
      </c>
    </row>
    <row r="146" spans="1:18" x14ac:dyDescent="0.3">
      <c r="A146" s="116"/>
      <c r="B146" s="116"/>
      <c r="C146" s="116"/>
      <c r="D146" s="118"/>
      <c r="E146" s="119"/>
      <c r="F146" s="119"/>
      <c r="G146" s="119"/>
      <c r="H146" s="119"/>
      <c r="I146" s="119"/>
      <c r="J146" s="119"/>
      <c r="K146" s="119"/>
      <c r="L146" s="119"/>
      <c r="M146" s="119"/>
      <c r="N146" s="119"/>
      <c r="O146" s="119"/>
      <c r="P146" s="119"/>
      <c r="Q146" s="119"/>
      <c r="R146" s="119"/>
    </row>
    <row r="147" spans="1:18" x14ac:dyDescent="0.3">
      <c r="A147" s="170" t="s">
        <v>614</v>
      </c>
      <c r="B147" s="170"/>
      <c r="C147" s="170"/>
      <c r="D147" s="170"/>
      <c r="E147" s="170"/>
      <c r="F147" s="170"/>
      <c r="G147" s="170"/>
      <c r="H147" s="170"/>
      <c r="I147" s="170"/>
      <c r="J147" s="170"/>
      <c r="K147" s="170"/>
      <c r="L147" s="170"/>
      <c r="M147" s="170"/>
      <c r="N147" s="170"/>
      <c r="O147" s="170"/>
      <c r="P147" s="170"/>
      <c r="Q147" s="170"/>
      <c r="R147" s="170"/>
    </row>
    <row r="148" spans="1:18" x14ac:dyDescent="0.3">
      <c r="A148" s="168" t="s">
        <v>615</v>
      </c>
      <c r="B148" s="168" t="s">
        <v>616</v>
      </c>
      <c r="C148" s="168">
        <v>105460</v>
      </c>
      <c r="D148" s="171">
        <v>44015</v>
      </c>
      <c r="E148" s="172">
        <v>45.93</v>
      </c>
      <c r="F148" s="172">
        <v>0.7016</v>
      </c>
      <c r="G148" s="172">
        <v>2.3395999999999999</v>
      </c>
      <c r="H148" s="172">
        <v>1.5926</v>
      </c>
      <c r="I148" s="172">
        <v>2.4079999999999999</v>
      </c>
      <c r="J148" s="172">
        <v>6.2457000000000003</v>
      </c>
      <c r="K148" s="172">
        <v>32.477600000000002</v>
      </c>
      <c r="L148" s="172">
        <v>-7.2309000000000001</v>
      </c>
      <c r="M148" s="172">
        <v>-0.2606</v>
      </c>
      <c r="N148" s="172">
        <v>-5.2990000000000004</v>
      </c>
      <c r="O148" s="172">
        <v>5.0007000000000001</v>
      </c>
      <c r="P148" s="172">
        <v>7.9972000000000003</v>
      </c>
      <c r="Q148" s="172">
        <v>12.205299999999999</v>
      </c>
      <c r="R148" s="172">
        <v>-2.1700000000000001E-2</v>
      </c>
    </row>
    <row r="149" spans="1:18" x14ac:dyDescent="0.3">
      <c r="A149" s="168" t="s">
        <v>615</v>
      </c>
      <c r="B149" s="168" t="s">
        <v>617</v>
      </c>
      <c r="C149" s="168">
        <v>120348</v>
      </c>
      <c r="D149" s="171">
        <v>44015</v>
      </c>
      <c r="E149" s="172">
        <v>50.67</v>
      </c>
      <c r="F149" s="172">
        <v>0.71560000000000001</v>
      </c>
      <c r="G149" s="172">
        <v>2.343</v>
      </c>
      <c r="H149" s="172">
        <v>1.6245000000000001</v>
      </c>
      <c r="I149" s="172">
        <v>2.4464000000000001</v>
      </c>
      <c r="J149" s="172">
        <v>6.3601999999999999</v>
      </c>
      <c r="K149" s="172">
        <v>32.852600000000002</v>
      </c>
      <c r="L149" s="172">
        <v>-6.7194000000000003</v>
      </c>
      <c r="M149" s="172">
        <v>0.5756</v>
      </c>
      <c r="N149" s="172">
        <v>-4.2698</v>
      </c>
      <c r="O149" s="172">
        <v>6.3396999999999997</v>
      </c>
      <c r="P149" s="172">
        <v>9.5007000000000001</v>
      </c>
      <c r="Q149" s="172">
        <v>15.2316</v>
      </c>
      <c r="R149" s="172">
        <v>1.1121000000000001</v>
      </c>
    </row>
    <row r="150" spans="1:18" x14ac:dyDescent="0.3">
      <c r="A150" s="168" t="s">
        <v>615</v>
      </c>
      <c r="B150" s="168" t="s">
        <v>618</v>
      </c>
      <c r="C150" s="168">
        <v>103040</v>
      </c>
      <c r="D150" s="171">
        <v>44015</v>
      </c>
      <c r="E150" s="172">
        <v>48.613999999999997</v>
      </c>
      <c r="F150" s="172">
        <v>0.81499999999999995</v>
      </c>
      <c r="G150" s="172">
        <v>2.4422999999999999</v>
      </c>
      <c r="H150" s="172">
        <v>1.9610000000000001</v>
      </c>
      <c r="I150" s="172">
        <v>3.7275999999999998</v>
      </c>
      <c r="J150" s="172">
        <v>6.8041</v>
      </c>
      <c r="K150" s="172">
        <v>31.0139</v>
      </c>
      <c r="L150" s="172">
        <v>-12.4498</v>
      </c>
      <c r="M150" s="172">
        <v>-6.5564999999999998</v>
      </c>
      <c r="N150" s="172">
        <v>-9.3241999999999994</v>
      </c>
      <c r="O150" s="172">
        <v>4.5598000000000001</v>
      </c>
      <c r="P150" s="172">
        <v>6.0774999999999997</v>
      </c>
      <c r="Q150" s="172">
        <v>11.1609</v>
      </c>
      <c r="R150" s="172">
        <v>-1.3109999999999999</v>
      </c>
    </row>
    <row r="151" spans="1:18" x14ac:dyDescent="0.3">
      <c r="A151" s="168" t="s">
        <v>615</v>
      </c>
      <c r="B151" s="168" t="s">
        <v>619</v>
      </c>
      <c r="C151" s="168">
        <v>119769</v>
      </c>
      <c r="D151" s="171">
        <v>44015</v>
      </c>
      <c r="E151" s="172">
        <v>53.56</v>
      </c>
      <c r="F151" s="172">
        <v>0.81879999999999997</v>
      </c>
      <c r="G151" s="172">
        <v>2.4542000000000002</v>
      </c>
      <c r="H151" s="172">
        <v>1.986</v>
      </c>
      <c r="I151" s="172">
        <v>3.7783000000000002</v>
      </c>
      <c r="J151" s="172">
        <v>6.9211</v>
      </c>
      <c r="K151" s="172">
        <v>31.458200000000001</v>
      </c>
      <c r="L151" s="172">
        <v>-11.8775</v>
      </c>
      <c r="M151" s="172">
        <v>-5.6195000000000004</v>
      </c>
      <c r="N151" s="172">
        <v>-8.0547000000000004</v>
      </c>
      <c r="O151" s="172">
        <v>6.0140000000000002</v>
      </c>
      <c r="P151" s="172">
        <v>7.6833999999999998</v>
      </c>
      <c r="Q151" s="172">
        <v>11.6387</v>
      </c>
      <c r="R151" s="172">
        <v>3.0800000000000001E-2</v>
      </c>
    </row>
    <row r="152" spans="1:18" x14ac:dyDescent="0.3">
      <c r="A152" s="168" t="s">
        <v>615</v>
      </c>
      <c r="B152" s="168" t="s">
        <v>620</v>
      </c>
      <c r="C152" s="168">
        <v>119724</v>
      </c>
      <c r="D152" s="171">
        <v>44015</v>
      </c>
      <c r="E152" s="172">
        <v>28.7094895086131</v>
      </c>
      <c r="F152" s="172">
        <v>0.50739999999999996</v>
      </c>
      <c r="G152" s="172">
        <v>2.4171</v>
      </c>
      <c r="H152" s="172">
        <v>1.2018</v>
      </c>
      <c r="I152" s="172">
        <v>4.6402999999999999</v>
      </c>
      <c r="J152" s="172">
        <v>8.2477</v>
      </c>
      <c r="K152" s="172">
        <v>28.349499999999999</v>
      </c>
      <c r="L152" s="172">
        <v>-11.1525</v>
      </c>
      <c r="M152" s="172">
        <v>-5.0186999999999999</v>
      </c>
      <c r="N152" s="172">
        <v>-12.9674</v>
      </c>
      <c r="O152" s="172">
        <v>-3.3812000000000002</v>
      </c>
      <c r="P152" s="172">
        <v>1.9801</v>
      </c>
      <c r="Q152" s="172">
        <v>6.9968000000000004</v>
      </c>
      <c r="R152" s="172">
        <v>-6.2447999999999997</v>
      </c>
    </row>
    <row r="153" spans="1:18" x14ac:dyDescent="0.3">
      <c r="A153" s="168" t="s">
        <v>615</v>
      </c>
      <c r="B153" s="168" t="s">
        <v>621</v>
      </c>
      <c r="C153" s="168">
        <v>100915</v>
      </c>
      <c r="D153" s="171">
        <v>44015</v>
      </c>
      <c r="E153" s="172">
        <v>238.53860656217199</v>
      </c>
      <c r="F153" s="172">
        <v>0.50590000000000002</v>
      </c>
      <c r="G153" s="172">
        <v>2.4135</v>
      </c>
      <c r="H153" s="172">
        <v>1.1914</v>
      </c>
      <c r="I153" s="172">
        <v>4.6176000000000004</v>
      </c>
      <c r="J153" s="172">
        <v>8.1951000000000001</v>
      </c>
      <c r="K153" s="172">
        <v>28.158100000000001</v>
      </c>
      <c r="L153" s="172">
        <v>-11.397500000000001</v>
      </c>
      <c r="M153" s="172">
        <v>-5.4253</v>
      </c>
      <c r="N153" s="172">
        <v>-13.4697</v>
      </c>
      <c r="O153" s="172">
        <v>-4.0037000000000003</v>
      </c>
      <c r="P153" s="172">
        <v>1.3146</v>
      </c>
      <c r="Q153" s="172">
        <v>16.2957</v>
      </c>
      <c r="R153" s="172">
        <v>-6.8189000000000002</v>
      </c>
    </row>
    <row r="154" spans="1:18" x14ac:dyDescent="0.3">
      <c r="A154" s="173" t="s">
        <v>27</v>
      </c>
      <c r="B154" s="168"/>
      <c r="C154" s="168"/>
      <c r="D154" s="168"/>
      <c r="E154" s="168"/>
      <c r="F154" s="174">
        <v>0.67738333333333323</v>
      </c>
      <c r="G154" s="174">
        <v>2.401616666666667</v>
      </c>
      <c r="H154" s="174">
        <v>1.5928833333333332</v>
      </c>
      <c r="I154" s="174">
        <v>3.6030333333333329</v>
      </c>
      <c r="J154" s="174">
        <v>7.1289833333333332</v>
      </c>
      <c r="K154" s="174">
        <v>30.718316666666666</v>
      </c>
      <c r="L154" s="174">
        <v>-10.137933333333333</v>
      </c>
      <c r="M154" s="174">
        <v>-3.7174999999999998</v>
      </c>
      <c r="N154" s="174">
        <v>-8.8974666666666664</v>
      </c>
      <c r="O154" s="174">
        <v>2.4215499999999994</v>
      </c>
      <c r="P154" s="174">
        <v>5.7589166666666669</v>
      </c>
      <c r="Q154" s="174">
        <v>12.254833333333332</v>
      </c>
      <c r="R154" s="174">
        <v>-2.2089166666666666</v>
      </c>
    </row>
    <row r="155" spans="1:18" x14ac:dyDescent="0.3">
      <c r="A155" s="173" t="s">
        <v>409</v>
      </c>
      <c r="B155" s="168"/>
      <c r="C155" s="168"/>
      <c r="D155" s="168"/>
      <c r="E155" s="168"/>
      <c r="F155" s="174">
        <v>0.70860000000000001</v>
      </c>
      <c r="G155" s="174">
        <v>2.4153000000000002</v>
      </c>
      <c r="H155" s="174">
        <v>1.6085500000000001</v>
      </c>
      <c r="I155" s="174">
        <v>3.7529500000000002</v>
      </c>
      <c r="J155" s="174">
        <v>6.8626000000000005</v>
      </c>
      <c r="K155" s="174">
        <v>31.236049999999999</v>
      </c>
      <c r="L155" s="174">
        <v>-11.275</v>
      </c>
      <c r="M155" s="174">
        <v>-5.2219999999999995</v>
      </c>
      <c r="N155" s="174">
        <v>-8.6894500000000008</v>
      </c>
      <c r="O155" s="174">
        <v>4.7802500000000006</v>
      </c>
      <c r="P155" s="174">
        <v>6.8804499999999997</v>
      </c>
      <c r="Q155" s="174">
        <v>11.922000000000001</v>
      </c>
      <c r="R155" s="174">
        <v>-0.66635</v>
      </c>
    </row>
    <row r="156" spans="1:18" x14ac:dyDescent="0.3">
      <c r="A156" s="116"/>
      <c r="B156" s="116"/>
      <c r="C156" s="116"/>
      <c r="D156" s="118"/>
      <c r="E156" s="119"/>
      <c r="F156" s="119"/>
      <c r="G156" s="119"/>
      <c r="H156" s="119"/>
      <c r="I156" s="119"/>
      <c r="J156" s="119"/>
      <c r="K156" s="119"/>
      <c r="L156" s="119"/>
      <c r="M156" s="119"/>
      <c r="N156" s="119"/>
      <c r="O156" s="119"/>
      <c r="P156" s="119"/>
      <c r="Q156" s="119"/>
      <c r="R156" s="119"/>
    </row>
    <row r="157" spans="1:18" x14ac:dyDescent="0.3">
      <c r="A157" s="170" t="s">
        <v>622</v>
      </c>
      <c r="B157" s="170"/>
      <c r="C157" s="170"/>
      <c r="D157" s="170"/>
      <c r="E157" s="170"/>
      <c r="F157" s="170"/>
      <c r="G157" s="170"/>
      <c r="H157" s="170"/>
      <c r="I157" s="170"/>
      <c r="J157" s="170"/>
      <c r="K157" s="170"/>
      <c r="L157" s="170"/>
      <c r="M157" s="170"/>
      <c r="N157" s="170"/>
      <c r="O157" s="170"/>
      <c r="P157" s="170"/>
      <c r="Q157" s="170"/>
      <c r="R157" s="170"/>
    </row>
    <row r="158" spans="1:18" x14ac:dyDescent="0.3">
      <c r="A158" s="168" t="s">
        <v>623</v>
      </c>
      <c r="B158" s="168" t="s">
        <v>624</v>
      </c>
      <c r="C158" s="168">
        <v>103178</v>
      </c>
      <c r="D158" s="171">
        <v>44015</v>
      </c>
      <c r="E158" s="172">
        <v>82.374099999999999</v>
      </c>
      <c r="F158" s="172">
        <v>30.333300000000001</v>
      </c>
      <c r="G158" s="172">
        <v>35.982500000000002</v>
      </c>
      <c r="H158" s="172">
        <v>25.494700000000002</v>
      </c>
      <c r="I158" s="172">
        <v>25.994399999999999</v>
      </c>
      <c r="J158" s="172">
        <v>26.226700000000001</v>
      </c>
      <c r="K158" s="172">
        <v>21.540299999999998</v>
      </c>
      <c r="L158" s="172">
        <v>14.7745</v>
      </c>
      <c r="M158" s="172">
        <v>12.655900000000001</v>
      </c>
      <c r="N158" s="172">
        <v>12.216799999999999</v>
      </c>
      <c r="O158" s="172">
        <v>9.0289999999999999</v>
      </c>
      <c r="P158" s="172">
        <v>9.0786999999999995</v>
      </c>
      <c r="Q158" s="172">
        <v>9.4507999999999992</v>
      </c>
      <c r="R158" s="172">
        <v>10.972300000000001</v>
      </c>
    </row>
    <row r="159" spans="1:18" x14ac:dyDescent="0.3">
      <c r="A159" s="168" t="s">
        <v>623</v>
      </c>
      <c r="B159" s="168" t="s">
        <v>625</v>
      </c>
      <c r="C159" s="168">
        <v>119533</v>
      </c>
      <c r="D159" s="171">
        <v>44015</v>
      </c>
      <c r="E159" s="172">
        <v>83.070700000000002</v>
      </c>
      <c r="F159" s="172">
        <v>30.474799999999998</v>
      </c>
      <c r="G159" s="172">
        <v>36.136600000000001</v>
      </c>
      <c r="H159" s="172">
        <v>25.647500000000001</v>
      </c>
      <c r="I159" s="172">
        <v>26.145600000000002</v>
      </c>
      <c r="J159" s="172">
        <v>26.378</v>
      </c>
      <c r="K159" s="172">
        <v>21.699100000000001</v>
      </c>
      <c r="L159" s="172">
        <v>14.933199999999999</v>
      </c>
      <c r="M159" s="172">
        <v>12.807499999999999</v>
      </c>
      <c r="N159" s="172">
        <v>12.367100000000001</v>
      </c>
      <c r="O159" s="172">
        <v>9.1671999999999993</v>
      </c>
      <c r="P159" s="172">
        <v>9.2051999999999996</v>
      </c>
      <c r="Q159" s="172">
        <v>9.3316999999999997</v>
      </c>
      <c r="R159" s="172">
        <v>11.111000000000001</v>
      </c>
    </row>
    <row r="160" spans="1:18" x14ac:dyDescent="0.3">
      <c r="A160" s="168" t="s">
        <v>623</v>
      </c>
      <c r="B160" s="168" t="s">
        <v>626</v>
      </c>
      <c r="C160" s="168">
        <v>141588</v>
      </c>
      <c r="D160" s="171">
        <v>44015</v>
      </c>
      <c r="E160" s="172">
        <v>12.9063</v>
      </c>
      <c r="F160" s="172">
        <v>32.551900000000003</v>
      </c>
      <c r="G160" s="172">
        <v>41.905099999999997</v>
      </c>
      <c r="H160" s="172">
        <v>32.1952</v>
      </c>
      <c r="I160" s="172">
        <v>31.256900000000002</v>
      </c>
      <c r="J160" s="172">
        <v>29.27</v>
      </c>
      <c r="K160" s="172">
        <v>19.053899999999999</v>
      </c>
      <c r="L160" s="172">
        <v>14.417400000000001</v>
      </c>
      <c r="M160" s="172">
        <v>12.9711</v>
      </c>
      <c r="N160" s="172">
        <v>13.342700000000001</v>
      </c>
      <c r="O160" s="172"/>
      <c r="P160" s="172"/>
      <c r="Q160" s="172">
        <v>8.9532000000000007</v>
      </c>
      <c r="R160" s="172">
        <v>9.6471999999999998</v>
      </c>
    </row>
    <row r="161" spans="1:18" x14ac:dyDescent="0.3">
      <c r="A161" s="168" t="s">
        <v>623</v>
      </c>
      <c r="B161" s="168" t="s">
        <v>627</v>
      </c>
      <c r="C161" s="168">
        <v>141593</v>
      </c>
      <c r="D161" s="171">
        <v>44015</v>
      </c>
      <c r="E161" s="172">
        <v>12.596399999999999</v>
      </c>
      <c r="F161" s="172">
        <v>31.902000000000001</v>
      </c>
      <c r="G161" s="172">
        <v>41.091799999999999</v>
      </c>
      <c r="H161" s="172">
        <v>31.399799999999999</v>
      </c>
      <c r="I161" s="172">
        <v>30.488</v>
      </c>
      <c r="J161" s="172">
        <v>28.488600000000002</v>
      </c>
      <c r="K161" s="172">
        <v>18.253699999999998</v>
      </c>
      <c r="L161" s="172">
        <v>13.5953</v>
      </c>
      <c r="M161" s="172">
        <v>12.1328</v>
      </c>
      <c r="N161" s="172">
        <v>12.476900000000001</v>
      </c>
      <c r="O161" s="172"/>
      <c r="P161" s="172"/>
      <c r="Q161" s="172">
        <v>8.0668000000000006</v>
      </c>
      <c r="R161" s="172">
        <v>8.7927999999999997</v>
      </c>
    </row>
    <row r="162" spans="1:18" x14ac:dyDescent="0.3">
      <c r="A162" s="168" t="s">
        <v>623</v>
      </c>
      <c r="B162" s="168" t="s">
        <v>628</v>
      </c>
      <c r="C162" s="168">
        <v>117951</v>
      </c>
      <c r="D162" s="171">
        <v>44015</v>
      </c>
      <c r="E162" s="172">
        <v>20.993600000000001</v>
      </c>
      <c r="F162" s="172">
        <v>32.5413</v>
      </c>
      <c r="G162" s="172">
        <v>35.688200000000002</v>
      </c>
      <c r="H162" s="172">
        <v>18.3447</v>
      </c>
      <c r="I162" s="172">
        <v>19.354399999999998</v>
      </c>
      <c r="J162" s="172">
        <v>20.897600000000001</v>
      </c>
      <c r="K162" s="172">
        <v>16.489799999999999</v>
      </c>
      <c r="L162" s="172">
        <v>11.7027</v>
      </c>
      <c r="M162" s="172">
        <v>11.709</v>
      </c>
      <c r="N162" s="172">
        <v>11.430400000000001</v>
      </c>
      <c r="O162" s="172">
        <v>5.0076000000000001</v>
      </c>
      <c r="P162" s="172">
        <v>6.5914000000000001</v>
      </c>
      <c r="Q162" s="172">
        <v>6.5686</v>
      </c>
      <c r="R162" s="172">
        <v>5.3912000000000004</v>
      </c>
    </row>
    <row r="163" spans="1:18" x14ac:dyDescent="0.3">
      <c r="A163" s="168" t="s">
        <v>623</v>
      </c>
      <c r="B163" s="168" t="s">
        <v>629</v>
      </c>
      <c r="C163" s="168">
        <v>119984</v>
      </c>
      <c r="D163" s="171">
        <v>44015</v>
      </c>
      <c r="E163" s="172">
        <v>21.835699999999999</v>
      </c>
      <c r="F163" s="172">
        <v>32.959800000000001</v>
      </c>
      <c r="G163" s="172">
        <v>36.157400000000003</v>
      </c>
      <c r="H163" s="172">
        <v>18.789100000000001</v>
      </c>
      <c r="I163" s="172">
        <v>19.802199999999999</v>
      </c>
      <c r="J163" s="172">
        <v>21.3521</v>
      </c>
      <c r="K163" s="172">
        <v>16.907299999999999</v>
      </c>
      <c r="L163" s="172">
        <v>12.0724</v>
      </c>
      <c r="M163" s="172">
        <v>12.0932</v>
      </c>
      <c r="N163" s="172">
        <v>11.8474</v>
      </c>
      <c r="O163" s="172">
        <v>5.4520999999999997</v>
      </c>
      <c r="P163" s="172">
        <v>7.2127999999999997</v>
      </c>
      <c r="Q163" s="172">
        <v>7.8059000000000003</v>
      </c>
      <c r="R163" s="172">
        <v>5.7949000000000002</v>
      </c>
    </row>
    <row r="164" spans="1:18" x14ac:dyDescent="0.3">
      <c r="A164" s="168" t="s">
        <v>623</v>
      </c>
      <c r="B164" s="168" t="s">
        <v>630</v>
      </c>
      <c r="C164" s="168">
        <v>126685</v>
      </c>
      <c r="D164" s="171">
        <v>44015</v>
      </c>
      <c r="E164" s="172">
        <v>17.446200000000001</v>
      </c>
      <c r="F164" s="172">
        <v>14.232100000000001</v>
      </c>
      <c r="G164" s="172">
        <v>29.220600000000001</v>
      </c>
      <c r="H164" s="172">
        <v>20.704499999999999</v>
      </c>
      <c r="I164" s="172">
        <v>19.906700000000001</v>
      </c>
      <c r="J164" s="172">
        <v>19.3124</v>
      </c>
      <c r="K164" s="172">
        <v>17.228300000000001</v>
      </c>
      <c r="L164" s="172">
        <v>12.9016</v>
      </c>
      <c r="M164" s="172">
        <v>11.3468</v>
      </c>
      <c r="N164" s="172">
        <v>11.276400000000001</v>
      </c>
      <c r="O164" s="172">
        <v>8.4108000000000001</v>
      </c>
      <c r="P164" s="172">
        <v>8.6356999999999999</v>
      </c>
      <c r="Q164" s="172">
        <v>9.0770999999999997</v>
      </c>
      <c r="R164" s="172">
        <v>10.547000000000001</v>
      </c>
    </row>
    <row r="165" spans="1:18" x14ac:dyDescent="0.3">
      <c r="A165" s="168" t="s">
        <v>623</v>
      </c>
      <c r="B165" s="168" t="s">
        <v>631</v>
      </c>
      <c r="C165" s="168">
        <v>126687</v>
      </c>
      <c r="D165" s="171">
        <v>44015</v>
      </c>
      <c r="E165" s="172">
        <v>16.8111</v>
      </c>
      <c r="F165" s="172">
        <v>13.4663</v>
      </c>
      <c r="G165" s="172">
        <v>28.5092</v>
      </c>
      <c r="H165" s="172">
        <v>19.9892</v>
      </c>
      <c r="I165" s="172">
        <v>19.168800000000001</v>
      </c>
      <c r="J165" s="172">
        <v>18.5901</v>
      </c>
      <c r="K165" s="172">
        <v>16.506900000000002</v>
      </c>
      <c r="L165" s="172">
        <v>12.170199999999999</v>
      </c>
      <c r="M165" s="172">
        <v>10.5861</v>
      </c>
      <c r="N165" s="172">
        <v>10.4892</v>
      </c>
      <c r="O165" s="172">
        <v>7.6470000000000002</v>
      </c>
      <c r="P165" s="172">
        <v>7.8844000000000003</v>
      </c>
      <c r="Q165" s="172">
        <v>8.4474</v>
      </c>
      <c r="R165" s="172">
        <v>9.7510999999999992</v>
      </c>
    </row>
    <row r="166" spans="1:18" x14ac:dyDescent="0.3">
      <c r="A166" s="168" t="s">
        <v>623</v>
      </c>
      <c r="B166" s="168" t="s">
        <v>632</v>
      </c>
      <c r="C166" s="168">
        <v>144646</v>
      </c>
      <c r="D166" s="171">
        <v>44015</v>
      </c>
      <c r="E166" s="172">
        <v>12.3338</v>
      </c>
      <c r="F166" s="172">
        <v>21.616</v>
      </c>
      <c r="G166" s="172">
        <v>23.82</v>
      </c>
      <c r="H166" s="172">
        <v>11.057499999999999</v>
      </c>
      <c r="I166" s="172">
        <v>14.4323</v>
      </c>
      <c r="J166" s="172">
        <v>20.502800000000001</v>
      </c>
      <c r="K166" s="172">
        <v>17.0426</v>
      </c>
      <c r="L166" s="172">
        <v>12.4404</v>
      </c>
      <c r="M166" s="172">
        <v>11.583600000000001</v>
      </c>
      <c r="N166" s="172">
        <v>12.2318</v>
      </c>
      <c r="O166" s="172"/>
      <c r="P166" s="172"/>
      <c r="Q166" s="172">
        <v>12.2605</v>
      </c>
      <c r="R166" s="172"/>
    </row>
    <row r="167" spans="1:18" x14ac:dyDescent="0.3">
      <c r="A167" s="168" t="s">
        <v>623</v>
      </c>
      <c r="B167" s="168" t="s">
        <v>633</v>
      </c>
      <c r="C167" s="168">
        <v>144644</v>
      </c>
      <c r="D167" s="171">
        <v>44015</v>
      </c>
      <c r="E167" s="172">
        <v>12.276899999999999</v>
      </c>
      <c r="F167" s="172">
        <v>21.418600000000001</v>
      </c>
      <c r="G167" s="172">
        <v>23.532599999999999</v>
      </c>
      <c r="H167" s="172">
        <v>10.8103</v>
      </c>
      <c r="I167" s="172">
        <v>14.1775</v>
      </c>
      <c r="J167" s="172">
        <v>20.2408</v>
      </c>
      <c r="K167" s="172">
        <v>16.77</v>
      </c>
      <c r="L167" s="172">
        <v>12.157500000000001</v>
      </c>
      <c r="M167" s="172">
        <v>11.2989</v>
      </c>
      <c r="N167" s="172">
        <v>11.9419</v>
      </c>
      <c r="O167" s="172"/>
      <c r="P167" s="172"/>
      <c r="Q167" s="172">
        <v>11.9747</v>
      </c>
      <c r="R167" s="172"/>
    </row>
    <row r="168" spans="1:18" x14ac:dyDescent="0.3">
      <c r="A168" s="168" t="s">
        <v>623</v>
      </c>
      <c r="B168" s="168" t="s">
        <v>634</v>
      </c>
      <c r="C168" s="168">
        <v>140333</v>
      </c>
      <c r="D168" s="171">
        <v>44015</v>
      </c>
      <c r="E168" s="172">
        <v>14.2814</v>
      </c>
      <c r="F168" s="172">
        <v>50.418300000000002</v>
      </c>
      <c r="G168" s="172">
        <v>27.4939</v>
      </c>
      <c r="H168" s="172">
        <v>18.209299999999999</v>
      </c>
      <c r="I168" s="172">
        <v>22.575099999999999</v>
      </c>
      <c r="J168" s="172">
        <v>19.026800000000001</v>
      </c>
      <c r="K168" s="172">
        <v>16.509699999999999</v>
      </c>
      <c r="L168" s="172">
        <v>14.792</v>
      </c>
      <c r="M168" s="172">
        <v>12.170999999999999</v>
      </c>
      <c r="N168" s="172">
        <v>10.8842</v>
      </c>
      <c r="O168" s="172">
        <v>3.1983000000000001</v>
      </c>
      <c r="P168" s="172">
        <v>5.4131999999999998</v>
      </c>
      <c r="Q168" s="172">
        <v>6.3555999999999999</v>
      </c>
      <c r="R168" s="172">
        <v>2.4548999999999999</v>
      </c>
    </row>
    <row r="169" spans="1:18" x14ac:dyDescent="0.3">
      <c r="A169" s="168" t="s">
        <v>623</v>
      </c>
      <c r="B169" s="168" t="s">
        <v>635</v>
      </c>
      <c r="C169" s="168">
        <v>140336</v>
      </c>
      <c r="D169" s="171">
        <v>44015</v>
      </c>
      <c r="E169" s="172">
        <v>13.886100000000001</v>
      </c>
      <c r="F169" s="172">
        <v>50.0105</v>
      </c>
      <c r="G169" s="172">
        <v>27.1342</v>
      </c>
      <c r="H169" s="172">
        <v>17.784199999999998</v>
      </c>
      <c r="I169" s="172">
        <v>22.172699999999999</v>
      </c>
      <c r="J169" s="172">
        <v>18.628</v>
      </c>
      <c r="K169" s="172">
        <v>16.0946</v>
      </c>
      <c r="L169" s="172">
        <v>14.360799999999999</v>
      </c>
      <c r="M169" s="172">
        <v>11.735799999999999</v>
      </c>
      <c r="N169" s="172">
        <v>10.441599999999999</v>
      </c>
      <c r="O169" s="172">
        <v>2.6829000000000001</v>
      </c>
      <c r="P169" s="172">
        <v>4.8832000000000004</v>
      </c>
      <c r="Q169" s="172">
        <v>5.8322000000000003</v>
      </c>
      <c r="R169" s="172">
        <v>1.9419</v>
      </c>
    </row>
    <row r="170" spans="1:18" x14ac:dyDescent="0.3">
      <c r="A170" s="168" t="s">
        <v>623</v>
      </c>
      <c r="B170" s="168" t="s">
        <v>636</v>
      </c>
      <c r="C170" s="168">
        <v>100528</v>
      </c>
      <c r="D170" s="171">
        <v>44015</v>
      </c>
      <c r="E170" s="172">
        <v>73.613399999999999</v>
      </c>
      <c r="F170" s="172">
        <v>41.995800000000003</v>
      </c>
      <c r="G170" s="172">
        <v>34.707900000000002</v>
      </c>
      <c r="H170" s="172">
        <v>21.5869</v>
      </c>
      <c r="I170" s="172">
        <v>20.985499999999998</v>
      </c>
      <c r="J170" s="172">
        <v>25.910399999999999</v>
      </c>
      <c r="K170" s="172">
        <v>11.708500000000001</v>
      </c>
      <c r="L170" s="172">
        <v>8.2193000000000005</v>
      </c>
      <c r="M170" s="172">
        <v>9.3747000000000007</v>
      </c>
      <c r="N170" s="172">
        <v>8.7524999999999995</v>
      </c>
      <c r="O170" s="172">
        <v>8.0672999999999995</v>
      </c>
      <c r="P170" s="172">
        <v>8.4169</v>
      </c>
      <c r="Q170" s="172">
        <v>9.0490999999999993</v>
      </c>
      <c r="R170" s="172">
        <v>9.3364999999999991</v>
      </c>
    </row>
    <row r="171" spans="1:18" x14ac:dyDescent="0.3">
      <c r="A171" s="168" t="s">
        <v>623</v>
      </c>
      <c r="B171" s="168" t="s">
        <v>637</v>
      </c>
      <c r="C171" s="168">
        <v>118569</v>
      </c>
      <c r="D171" s="171">
        <v>44015</v>
      </c>
      <c r="E171" s="172">
        <v>77.571799999999996</v>
      </c>
      <c r="F171" s="172">
        <v>42.491399999999999</v>
      </c>
      <c r="G171" s="172">
        <v>35.266300000000001</v>
      </c>
      <c r="H171" s="172">
        <v>22.148199999999999</v>
      </c>
      <c r="I171" s="172">
        <v>21.559100000000001</v>
      </c>
      <c r="J171" s="172">
        <v>26.508800000000001</v>
      </c>
      <c r="K171" s="172">
        <v>12.3224</v>
      </c>
      <c r="L171" s="172">
        <v>8.8236000000000008</v>
      </c>
      <c r="M171" s="172">
        <v>9.9939</v>
      </c>
      <c r="N171" s="172">
        <v>9.3767999999999994</v>
      </c>
      <c r="O171" s="172">
        <v>8.6994000000000007</v>
      </c>
      <c r="P171" s="172">
        <v>9.0881000000000007</v>
      </c>
      <c r="Q171" s="172">
        <v>9.6243999999999996</v>
      </c>
      <c r="R171" s="172">
        <v>9.9566999999999997</v>
      </c>
    </row>
    <row r="172" spans="1:18" x14ac:dyDescent="0.3">
      <c r="A172" s="168" t="s">
        <v>623</v>
      </c>
      <c r="B172" s="168" t="s">
        <v>638</v>
      </c>
      <c r="C172" s="168">
        <v>148001</v>
      </c>
      <c r="D172" s="171"/>
      <c r="E172" s="172"/>
      <c r="F172" s="172"/>
      <c r="G172" s="172"/>
      <c r="H172" s="172"/>
      <c r="I172" s="172"/>
      <c r="J172" s="172"/>
      <c r="K172" s="172"/>
      <c r="L172" s="172"/>
      <c r="M172" s="172"/>
      <c r="N172" s="172"/>
      <c r="O172" s="172"/>
      <c r="P172" s="172"/>
      <c r="Q172" s="172"/>
      <c r="R172" s="172"/>
    </row>
    <row r="173" spans="1:18" x14ac:dyDescent="0.3">
      <c r="A173" s="168" t="s">
        <v>623</v>
      </c>
      <c r="B173" s="168" t="s">
        <v>639</v>
      </c>
      <c r="C173" s="168">
        <v>113070</v>
      </c>
      <c r="D173" s="171">
        <v>44015</v>
      </c>
      <c r="E173" s="172">
        <v>23.986599999999999</v>
      </c>
      <c r="F173" s="172">
        <v>32.135800000000003</v>
      </c>
      <c r="G173" s="172">
        <v>37.804099999999998</v>
      </c>
      <c r="H173" s="172">
        <v>28.941299999999998</v>
      </c>
      <c r="I173" s="172">
        <v>29.069500000000001</v>
      </c>
      <c r="J173" s="172">
        <v>25.668600000000001</v>
      </c>
      <c r="K173" s="172">
        <v>19.5078</v>
      </c>
      <c r="L173" s="172">
        <v>14.6883</v>
      </c>
      <c r="M173" s="172">
        <v>12.5358</v>
      </c>
      <c r="N173" s="172">
        <v>12.3987</v>
      </c>
      <c r="O173" s="172">
        <v>9.0344999999999995</v>
      </c>
      <c r="P173" s="172">
        <v>9.1212999999999997</v>
      </c>
      <c r="Q173" s="172">
        <v>9.125</v>
      </c>
      <c r="R173" s="172">
        <v>11.232799999999999</v>
      </c>
    </row>
    <row r="174" spans="1:18" x14ac:dyDescent="0.3">
      <c r="A174" s="168" t="s">
        <v>623</v>
      </c>
      <c r="B174" s="168" t="s">
        <v>640</v>
      </c>
      <c r="C174" s="168">
        <v>118987</v>
      </c>
      <c r="D174" s="171">
        <v>44015</v>
      </c>
      <c r="E174" s="172">
        <v>24.177800000000001</v>
      </c>
      <c r="F174" s="172">
        <v>32.335099999999997</v>
      </c>
      <c r="G174" s="172">
        <v>38.111899999999999</v>
      </c>
      <c r="H174" s="172">
        <v>29.234500000000001</v>
      </c>
      <c r="I174" s="172">
        <v>29.366299999999999</v>
      </c>
      <c r="J174" s="172">
        <v>25.9283</v>
      </c>
      <c r="K174" s="172">
        <v>19.736499999999999</v>
      </c>
      <c r="L174" s="172">
        <v>14.890599999999999</v>
      </c>
      <c r="M174" s="172">
        <v>12.727</v>
      </c>
      <c r="N174" s="172">
        <v>12.5885</v>
      </c>
      <c r="O174" s="172">
        <v>9.1766000000000005</v>
      </c>
      <c r="P174" s="172">
        <v>9.2447999999999997</v>
      </c>
      <c r="Q174" s="172">
        <v>9.2436000000000007</v>
      </c>
      <c r="R174" s="172">
        <v>11.3741</v>
      </c>
    </row>
    <row r="175" spans="1:18" x14ac:dyDescent="0.3">
      <c r="A175" s="168" t="s">
        <v>623</v>
      </c>
      <c r="B175" s="168" t="s">
        <v>641</v>
      </c>
      <c r="C175" s="168">
        <v>111987</v>
      </c>
      <c r="D175" s="171">
        <v>44015</v>
      </c>
      <c r="E175" s="172">
        <v>21.776800000000001</v>
      </c>
      <c r="F175" s="172">
        <v>27.172999999999998</v>
      </c>
      <c r="G175" s="172">
        <v>33.951599999999999</v>
      </c>
      <c r="H175" s="172">
        <v>23.523099999999999</v>
      </c>
      <c r="I175" s="172">
        <v>23.8491</v>
      </c>
      <c r="J175" s="172">
        <v>21.804400000000001</v>
      </c>
      <c r="K175" s="172">
        <v>18.713100000000001</v>
      </c>
      <c r="L175" s="172">
        <v>12.7874</v>
      </c>
      <c r="M175" s="172">
        <v>11.6332</v>
      </c>
      <c r="N175" s="172">
        <v>11.5875</v>
      </c>
      <c r="O175" s="172">
        <v>8.4960000000000004</v>
      </c>
      <c r="P175" s="172">
        <v>8.6416000000000004</v>
      </c>
      <c r="Q175" s="172">
        <v>7.4001000000000001</v>
      </c>
      <c r="R175" s="172">
        <v>10.2338</v>
      </c>
    </row>
    <row r="176" spans="1:18" x14ac:dyDescent="0.3">
      <c r="A176" s="168" t="s">
        <v>623</v>
      </c>
      <c r="B176" s="168" t="s">
        <v>642</v>
      </c>
      <c r="C176" s="168">
        <v>120692</v>
      </c>
      <c r="D176" s="171">
        <v>44015</v>
      </c>
      <c r="E176" s="172">
        <v>22.510100000000001</v>
      </c>
      <c r="F176" s="172">
        <v>27.586200000000002</v>
      </c>
      <c r="G176" s="172">
        <v>34.255699999999997</v>
      </c>
      <c r="H176" s="172">
        <v>23.851900000000001</v>
      </c>
      <c r="I176" s="172">
        <v>24.1739</v>
      </c>
      <c r="J176" s="172">
        <v>22.123100000000001</v>
      </c>
      <c r="K176" s="172">
        <v>19.037600000000001</v>
      </c>
      <c r="L176" s="172">
        <v>13.117000000000001</v>
      </c>
      <c r="M176" s="172">
        <v>11.969799999999999</v>
      </c>
      <c r="N176" s="172">
        <v>11.933299999999999</v>
      </c>
      <c r="O176" s="172">
        <v>8.8309999999999995</v>
      </c>
      <c r="P176" s="172">
        <v>8.9799000000000007</v>
      </c>
      <c r="Q176" s="172">
        <v>9.2307000000000006</v>
      </c>
      <c r="R176" s="172">
        <v>10.5715</v>
      </c>
    </row>
    <row r="177" spans="1:18" x14ac:dyDescent="0.3">
      <c r="A177" s="168" t="s">
        <v>623</v>
      </c>
      <c r="B177" s="168" t="s">
        <v>643</v>
      </c>
      <c r="C177" s="168">
        <v>135916</v>
      </c>
      <c r="D177" s="171">
        <v>44015</v>
      </c>
      <c r="E177" s="172">
        <v>14.6911</v>
      </c>
      <c r="F177" s="172">
        <v>43.779600000000002</v>
      </c>
      <c r="G177" s="172">
        <v>42.633800000000001</v>
      </c>
      <c r="H177" s="172">
        <v>27.545200000000001</v>
      </c>
      <c r="I177" s="172">
        <v>29.487100000000002</v>
      </c>
      <c r="J177" s="172">
        <v>30.371500000000001</v>
      </c>
      <c r="K177" s="172">
        <v>21.593399999999999</v>
      </c>
      <c r="L177" s="172">
        <v>15.296099999999999</v>
      </c>
      <c r="M177" s="172">
        <v>12.587</v>
      </c>
      <c r="N177" s="172">
        <v>11.973599999999999</v>
      </c>
      <c r="O177" s="172">
        <v>8.6791</v>
      </c>
      <c r="P177" s="172"/>
      <c r="Q177" s="172">
        <v>8.9723000000000006</v>
      </c>
      <c r="R177" s="172">
        <v>10.472899999999999</v>
      </c>
    </row>
    <row r="178" spans="1:18" x14ac:dyDescent="0.3">
      <c r="A178" s="168" t="s">
        <v>623</v>
      </c>
      <c r="B178" s="168" t="s">
        <v>644</v>
      </c>
      <c r="C178" s="168">
        <v>135914</v>
      </c>
      <c r="D178" s="171">
        <v>44015</v>
      </c>
      <c r="E178" s="172">
        <v>14.488799999999999</v>
      </c>
      <c r="F178" s="172">
        <v>43.381500000000003</v>
      </c>
      <c r="G178" s="172">
        <v>42.301000000000002</v>
      </c>
      <c r="H178" s="172">
        <v>27.2408</v>
      </c>
      <c r="I178" s="172">
        <v>29.167400000000001</v>
      </c>
      <c r="J178" s="172">
        <v>30.0563</v>
      </c>
      <c r="K178" s="172">
        <v>21.268799999999999</v>
      </c>
      <c r="L178" s="172">
        <v>14.9701</v>
      </c>
      <c r="M178" s="172">
        <v>12.255800000000001</v>
      </c>
      <c r="N178" s="172">
        <v>11.6326</v>
      </c>
      <c r="O178" s="172">
        <v>8.3552999999999997</v>
      </c>
      <c r="P178" s="172"/>
      <c r="Q178" s="172">
        <v>8.6353000000000009</v>
      </c>
      <c r="R178" s="172">
        <v>10.1305</v>
      </c>
    </row>
    <row r="179" spans="1:18" x14ac:dyDescent="0.3">
      <c r="A179" s="168" t="s">
        <v>623</v>
      </c>
      <c r="B179" s="168" t="s">
        <v>645</v>
      </c>
      <c r="C179" s="168">
        <v>106177</v>
      </c>
      <c r="D179" s="171">
        <v>44015</v>
      </c>
      <c r="E179" s="172">
        <v>2391.6783999999998</v>
      </c>
      <c r="F179" s="172">
        <v>21.103200000000001</v>
      </c>
      <c r="G179" s="172">
        <v>30.4694</v>
      </c>
      <c r="H179" s="172">
        <v>16.501300000000001</v>
      </c>
      <c r="I179" s="172">
        <v>19.531199999999998</v>
      </c>
      <c r="J179" s="172">
        <v>22.6114</v>
      </c>
      <c r="K179" s="172">
        <v>17.167300000000001</v>
      </c>
      <c r="L179" s="172">
        <v>12.2301</v>
      </c>
      <c r="M179" s="172">
        <v>11.162100000000001</v>
      </c>
      <c r="N179" s="172">
        <v>11.9841</v>
      </c>
      <c r="O179" s="172">
        <v>6.8498999999999999</v>
      </c>
      <c r="P179" s="172">
        <v>7.9688999999999997</v>
      </c>
      <c r="Q179" s="172">
        <v>6.9772999999999996</v>
      </c>
      <c r="R179" s="172">
        <v>10.5943</v>
      </c>
    </row>
    <row r="180" spans="1:18" x14ac:dyDescent="0.3">
      <c r="A180" s="168" t="s">
        <v>623</v>
      </c>
      <c r="B180" s="168" t="s">
        <v>646</v>
      </c>
      <c r="C180" s="168">
        <v>120497</v>
      </c>
      <c r="D180" s="171">
        <v>44015</v>
      </c>
      <c r="E180" s="172">
        <v>2514.0695999999998</v>
      </c>
      <c r="F180" s="172">
        <v>21.504100000000001</v>
      </c>
      <c r="G180" s="172">
        <v>30.8705</v>
      </c>
      <c r="H180" s="172">
        <v>16.902100000000001</v>
      </c>
      <c r="I180" s="172">
        <v>19.934000000000001</v>
      </c>
      <c r="J180" s="172">
        <v>23.018599999999999</v>
      </c>
      <c r="K180" s="172">
        <v>17.584499999999998</v>
      </c>
      <c r="L180" s="172">
        <v>12.654199999999999</v>
      </c>
      <c r="M180" s="172">
        <v>11.5953</v>
      </c>
      <c r="N180" s="172">
        <v>12.426600000000001</v>
      </c>
      <c r="O180" s="172">
        <v>7.4501999999999997</v>
      </c>
      <c r="P180" s="172">
        <v>8.6961999999999993</v>
      </c>
      <c r="Q180" s="172">
        <v>8.3438999999999997</v>
      </c>
      <c r="R180" s="172">
        <v>11.1257</v>
      </c>
    </row>
    <row r="181" spans="1:18" x14ac:dyDescent="0.3">
      <c r="A181" s="168" t="s">
        <v>623</v>
      </c>
      <c r="B181" s="168" t="s">
        <v>647</v>
      </c>
      <c r="C181" s="168">
        <v>133782</v>
      </c>
      <c r="D181" s="171">
        <v>44015</v>
      </c>
      <c r="E181" s="172">
        <v>2791.1104999999998</v>
      </c>
      <c r="F181" s="172">
        <v>25.670300000000001</v>
      </c>
      <c r="G181" s="172">
        <v>30.4374</v>
      </c>
      <c r="H181" s="172">
        <v>18.7455</v>
      </c>
      <c r="I181" s="172">
        <v>21.728000000000002</v>
      </c>
      <c r="J181" s="172">
        <v>20.8018</v>
      </c>
      <c r="K181" s="172">
        <v>14.848599999999999</v>
      </c>
      <c r="L181" s="172">
        <v>11.013</v>
      </c>
      <c r="M181" s="172">
        <v>10.1836</v>
      </c>
      <c r="N181" s="172">
        <v>10.599600000000001</v>
      </c>
      <c r="O181" s="172">
        <v>8.6372999999999998</v>
      </c>
      <c r="P181" s="172">
        <v>8.5952000000000002</v>
      </c>
      <c r="Q181" s="172">
        <v>8.3549000000000007</v>
      </c>
      <c r="R181" s="172">
        <v>9.73</v>
      </c>
    </row>
    <row r="182" spans="1:18" x14ac:dyDescent="0.3">
      <c r="A182" s="168" t="s">
        <v>623</v>
      </c>
      <c r="B182" s="168" t="s">
        <v>648</v>
      </c>
      <c r="C182" s="168">
        <v>133791</v>
      </c>
      <c r="D182" s="171">
        <v>44015</v>
      </c>
      <c r="E182" s="172">
        <v>2865.1487000000002</v>
      </c>
      <c r="F182" s="172">
        <v>25.962</v>
      </c>
      <c r="G182" s="172">
        <v>30.728999999999999</v>
      </c>
      <c r="H182" s="172">
        <v>19.036999999999999</v>
      </c>
      <c r="I182" s="172">
        <v>22.020800000000001</v>
      </c>
      <c r="J182" s="172">
        <v>21.096800000000002</v>
      </c>
      <c r="K182" s="172">
        <v>15.1496</v>
      </c>
      <c r="L182" s="172">
        <v>11.319699999999999</v>
      </c>
      <c r="M182" s="172">
        <v>10.494300000000001</v>
      </c>
      <c r="N182" s="172">
        <v>10.9137</v>
      </c>
      <c r="O182" s="172">
        <v>8.9506999999999994</v>
      </c>
      <c r="P182" s="172">
        <v>8.8745999999999992</v>
      </c>
      <c r="Q182" s="172">
        <v>9.0981000000000005</v>
      </c>
      <c r="R182" s="172">
        <v>10.0398</v>
      </c>
    </row>
    <row r="183" spans="1:18" x14ac:dyDescent="0.3">
      <c r="A183" s="168" t="s">
        <v>623</v>
      </c>
      <c r="B183" s="168" t="s">
        <v>649</v>
      </c>
      <c r="C183" s="168">
        <v>119844</v>
      </c>
      <c r="D183" s="171">
        <v>44015</v>
      </c>
      <c r="E183" s="172">
        <v>57.923200000000001</v>
      </c>
      <c r="F183" s="172">
        <v>4.9787999999999997</v>
      </c>
      <c r="G183" s="172">
        <v>29.8157</v>
      </c>
      <c r="H183" s="172">
        <v>24.310400000000001</v>
      </c>
      <c r="I183" s="172">
        <v>21.1998</v>
      </c>
      <c r="J183" s="172">
        <v>19.595099999999999</v>
      </c>
      <c r="K183" s="172">
        <v>21.1906</v>
      </c>
      <c r="L183" s="172">
        <v>17.482199999999999</v>
      </c>
      <c r="M183" s="172">
        <v>15.2035</v>
      </c>
      <c r="N183" s="172">
        <v>14.777799999999999</v>
      </c>
      <c r="O183" s="172">
        <v>10.070499999999999</v>
      </c>
      <c r="P183" s="172">
        <v>9.4164999999999992</v>
      </c>
      <c r="Q183" s="172">
        <v>8.8375000000000004</v>
      </c>
      <c r="R183" s="172">
        <v>13.420400000000001</v>
      </c>
    </row>
    <row r="184" spans="1:18" x14ac:dyDescent="0.3">
      <c r="A184" s="168" t="s">
        <v>623</v>
      </c>
      <c r="B184" s="168" t="s">
        <v>650</v>
      </c>
      <c r="C184" s="168">
        <v>112410</v>
      </c>
      <c r="D184" s="171">
        <v>44015</v>
      </c>
      <c r="E184" s="172">
        <v>55.308900000000001</v>
      </c>
      <c r="F184" s="172">
        <v>4.6860999999999997</v>
      </c>
      <c r="G184" s="172">
        <v>29.482099999999999</v>
      </c>
      <c r="H184" s="172">
        <v>23.989899999999999</v>
      </c>
      <c r="I184" s="172">
        <v>20.8782</v>
      </c>
      <c r="J184" s="172">
        <v>19.268999999999998</v>
      </c>
      <c r="K184" s="172">
        <v>20.853899999999999</v>
      </c>
      <c r="L184" s="172">
        <v>17.135300000000001</v>
      </c>
      <c r="M184" s="172">
        <v>14.848000000000001</v>
      </c>
      <c r="N184" s="172">
        <v>14.4099</v>
      </c>
      <c r="O184" s="172">
        <v>9.7481000000000009</v>
      </c>
      <c r="P184" s="172">
        <v>8.7613000000000003</v>
      </c>
      <c r="Q184" s="172">
        <v>7.6254999999999997</v>
      </c>
      <c r="R184" s="172">
        <v>13.0726</v>
      </c>
    </row>
    <row r="185" spans="1:18" x14ac:dyDescent="0.3">
      <c r="A185" s="168" t="s">
        <v>623</v>
      </c>
      <c r="B185" s="168" t="s">
        <v>651</v>
      </c>
      <c r="C185" s="168">
        <v>100856</v>
      </c>
      <c r="D185" s="171">
        <v>44015</v>
      </c>
      <c r="E185" s="172">
        <v>43.219299999999997</v>
      </c>
      <c r="F185" s="172">
        <v>38.297400000000003</v>
      </c>
      <c r="G185" s="172">
        <v>41.211399999999998</v>
      </c>
      <c r="H185" s="172">
        <v>29.129200000000001</v>
      </c>
      <c r="I185" s="172">
        <v>16.945699999999999</v>
      </c>
      <c r="J185" s="172">
        <v>16.491800000000001</v>
      </c>
      <c r="K185" s="172">
        <v>9.8274000000000008</v>
      </c>
      <c r="L185" s="172">
        <v>9.5274999999999999</v>
      </c>
      <c r="M185" s="172">
        <v>9.0344999999999995</v>
      </c>
      <c r="N185" s="172">
        <v>9.2743000000000002</v>
      </c>
      <c r="O185" s="172">
        <v>7.5552000000000001</v>
      </c>
      <c r="P185" s="172">
        <v>7.8958000000000004</v>
      </c>
      <c r="Q185" s="172">
        <v>7.6669999999999998</v>
      </c>
      <c r="R185" s="172">
        <v>8.3033999999999999</v>
      </c>
    </row>
    <row r="186" spans="1:18" x14ac:dyDescent="0.3">
      <c r="A186" s="168" t="s">
        <v>623</v>
      </c>
      <c r="B186" s="168" t="s">
        <v>652</v>
      </c>
      <c r="C186" s="168">
        <v>118814</v>
      </c>
      <c r="D186" s="171">
        <v>44015</v>
      </c>
      <c r="E186" s="172">
        <v>44.523099999999999</v>
      </c>
      <c r="F186" s="172">
        <v>38.653399999999998</v>
      </c>
      <c r="G186" s="172">
        <v>41.623800000000003</v>
      </c>
      <c r="H186" s="172">
        <v>29.538599999999999</v>
      </c>
      <c r="I186" s="172">
        <v>17.347999999999999</v>
      </c>
      <c r="J186" s="172">
        <v>16.898</v>
      </c>
      <c r="K186" s="172">
        <v>10.237399999999999</v>
      </c>
      <c r="L186" s="172">
        <v>9.9448000000000008</v>
      </c>
      <c r="M186" s="172">
        <v>9.4604999999999997</v>
      </c>
      <c r="N186" s="172">
        <v>9.7104999999999997</v>
      </c>
      <c r="O186" s="172">
        <v>7.9721000000000002</v>
      </c>
      <c r="P186" s="172">
        <v>8.3554999999999993</v>
      </c>
      <c r="Q186" s="172">
        <v>8.6567000000000007</v>
      </c>
      <c r="R186" s="172">
        <v>8.7364999999999995</v>
      </c>
    </row>
    <row r="187" spans="1:18" x14ac:dyDescent="0.3">
      <c r="A187" s="168" t="s">
        <v>623</v>
      </c>
      <c r="B187" s="168" t="s">
        <v>653</v>
      </c>
      <c r="C187" s="168">
        <v>138318</v>
      </c>
      <c r="D187" s="171">
        <v>44015</v>
      </c>
      <c r="E187" s="172">
        <v>32.454599999999999</v>
      </c>
      <c r="F187" s="172">
        <v>10.3497</v>
      </c>
      <c r="G187" s="172">
        <v>32.551699999999997</v>
      </c>
      <c r="H187" s="172">
        <v>20.614000000000001</v>
      </c>
      <c r="I187" s="172">
        <v>18.869</v>
      </c>
      <c r="J187" s="172">
        <v>19.521000000000001</v>
      </c>
      <c r="K187" s="172">
        <v>15.6693</v>
      </c>
      <c r="L187" s="172">
        <v>11.206099999999999</v>
      </c>
      <c r="M187" s="172">
        <v>10.3605</v>
      </c>
      <c r="N187" s="172">
        <v>10.2499</v>
      </c>
      <c r="O187" s="172">
        <v>6.968</v>
      </c>
      <c r="P187" s="172">
        <v>7.2191999999999998</v>
      </c>
      <c r="Q187" s="172">
        <v>6.9851999999999999</v>
      </c>
      <c r="R187" s="172">
        <v>8.8863000000000003</v>
      </c>
    </row>
    <row r="188" spans="1:18" x14ac:dyDescent="0.3">
      <c r="A188" s="168" t="s">
        <v>623</v>
      </c>
      <c r="B188" s="168" t="s">
        <v>654</v>
      </c>
      <c r="C188" s="168">
        <v>138330</v>
      </c>
      <c r="D188" s="171">
        <v>44015</v>
      </c>
      <c r="E188" s="172">
        <v>34.8902</v>
      </c>
      <c r="F188" s="172">
        <v>10.883100000000001</v>
      </c>
      <c r="G188" s="172">
        <v>33.218200000000003</v>
      </c>
      <c r="H188" s="172">
        <v>21.3385</v>
      </c>
      <c r="I188" s="172">
        <v>19.627300000000002</v>
      </c>
      <c r="J188" s="172">
        <v>20.307700000000001</v>
      </c>
      <c r="K188" s="172">
        <v>16.476700000000001</v>
      </c>
      <c r="L188" s="172">
        <v>12.061299999999999</v>
      </c>
      <c r="M188" s="172">
        <v>11.258100000000001</v>
      </c>
      <c r="N188" s="172">
        <v>11.125500000000001</v>
      </c>
      <c r="O188" s="172">
        <v>8.0818999999999992</v>
      </c>
      <c r="P188" s="172">
        <v>8.2763000000000009</v>
      </c>
      <c r="Q188" s="172">
        <v>8.3409999999999993</v>
      </c>
      <c r="R188" s="172">
        <v>9.8892000000000007</v>
      </c>
    </row>
    <row r="189" spans="1:18" x14ac:dyDescent="0.3">
      <c r="A189" s="168" t="s">
        <v>623</v>
      </c>
      <c r="B189" s="168" t="s">
        <v>655</v>
      </c>
      <c r="C189" s="168">
        <v>146215</v>
      </c>
      <c r="D189" s="171">
        <v>44015</v>
      </c>
      <c r="E189" s="172">
        <v>11.8165</v>
      </c>
      <c r="F189" s="172">
        <v>31.224599999999999</v>
      </c>
      <c r="G189" s="172">
        <v>36.454999999999998</v>
      </c>
      <c r="H189" s="172">
        <v>24.606100000000001</v>
      </c>
      <c r="I189" s="172">
        <v>22.611000000000001</v>
      </c>
      <c r="J189" s="172">
        <v>23.648499999999999</v>
      </c>
      <c r="K189" s="172">
        <v>19.3156</v>
      </c>
      <c r="L189" s="172">
        <v>14.1854</v>
      </c>
      <c r="M189" s="172">
        <v>12.5825</v>
      </c>
      <c r="N189" s="172">
        <v>12.9459</v>
      </c>
      <c r="O189" s="172"/>
      <c r="P189" s="172"/>
      <c r="Q189" s="172">
        <v>12.480700000000001</v>
      </c>
      <c r="R189" s="172"/>
    </row>
    <row r="190" spans="1:18" x14ac:dyDescent="0.3">
      <c r="A190" s="168" t="s">
        <v>623</v>
      </c>
      <c r="B190" s="168" t="s">
        <v>656</v>
      </c>
      <c r="C190" s="168">
        <v>146207</v>
      </c>
      <c r="D190" s="171">
        <v>44015</v>
      </c>
      <c r="E190" s="172">
        <v>11.731299999999999</v>
      </c>
      <c r="F190" s="172">
        <v>30.828199999999999</v>
      </c>
      <c r="G190" s="172">
        <v>35.990200000000002</v>
      </c>
      <c r="H190" s="172">
        <v>24.1127</v>
      </c>
      <c r="I190" s="172">
        <v>22.120999999999999</v>
      </c>
      <c r="J190" s="172">
        <v>23.134</v>
      </c>
      <c r="K190" s="172">
        <v>18.787199999999999</v>
      </c>
      <c r="L190" s="172">
        <v>13.6464</v>
      </c>
      <c r="M190" s="172">
        <v>12.033099999999999</v>
      </c>
      <c r="N190" s="172">
        <v>12.3812</v>
      </c>
      <c r="O190" s="172"/>
      <c r="P190" s="172"/>
      <c r="Q190" s="172">
        <v>11.9086</v>
      </c>
      <c r="R190" s="172"/>
    </row>
    <row r="191" spans="1:18" x14ac:dyDescent="0.3">
      <c r="A191" s="168" t="s">
        <v>623</v>
      </c>
      <c r="B191" s="168" t="s">
        <v>657</v>
      </c>
      <c r="C191" s="168">
        <v>100789</v>
      </c>
      <c r="D191" s="171">
        <v>44015</v>
      </c>
      <c r="E191" s="172">
        <v>30.147300000000001</v>
      </c>
      <c r="F191" s="172">
        <v>18.896999999999998</v>
      </c>
      <c r="G191" s="172">
        <v>34.400799999999997</v>
      </c>
      <c r="H191" s="172">
        <v>20.594100000000001</v>
      </c>
      <c r="I191" s="172">
        <v>22.1614</v>
      </c>
      <c r="J191" s="172">
        <v>24.1938</v>
      </c>
      <c r="K191" s="172">
        <v>19.308399999999999</v>
      </c>
      <c r="L191" s="172">
        <v>14.0411</v>
      </c>
      <c r="M191" s="172">
        <v>12.6656</v>
      </c>
      <c r="N191" s="172">
        <v>13.2004</v>
      </c>
      <c r="O191" s="172">
        <v>8.4788999999999994</v>
      </c>
      <c r="P191" s="172">
        <v>9.0395000000000003</v>
      </c>
      <c r="Q191" s="172">
        <v>7.3701999999999996</v>
      </c>
      <c r="R191" s="172">
        <v>11.6305</v>
      </c>
    </row>
    <row r="192" spans="1:18" x14ac:dyDescent="0.3">
      <c r="A192" s="168" t="s">
        <v>623</v>
      </c>
      <c r="B192" s="168" t="s">
        <v>658</v>
      </c>
      <c r="C192" s="168">
        <v>119621</v>
      </c>
      <c r="D192" s="171">
        <v>44015</v>
      </c>
      <c r="E192" s="172">
        <v>30.810600000000001</v>
      </c>
      <c r="F192" s="172">
        <v>19.201499999999999</v>
      </c>
      <c r="G192" s="172">
        <v>34.6509</v>
      </c>
      <c r="H192" s="172">
        <v>20.814299999999999</v>
      </c>
      <c r="I192" s="172">
        <v>22.403199999999998</v>
      </c>
      <c r="J192" s="172">
        <v>24.430700000000002</v>
      </c>
      <c r="K192" s="172">
        <v>19.523499999999999</v>
      </c>
      <c r="L192" s="172">
        <v>14.2485</v>
      </c>
      <c r="M192" s="172">
        <v>12.891</v>
      </c>
      <c r="N192" s="172">
        <v>13.440200000000001</v>
      </c>
      <c r="O192" s="172">
        <v>8.8857999999999997</v>
      </c>
      <c r="P192" s="172">
        <v>9.4436999999999998</v>
      </c>
      <c r="Q192" s="172">
        <v>8.6700999999999997</v>
      </c>
      <c r="R192" s="172">
        <v>11.932600000000001</v>
      </c>
    </row>
    <row r="193" spans="1:18" x14ac:dyDescent="0.3">
      <c r="A193" s="168" t="s">
        <v>623</v>
      </c>
      <c r="B193" s="168" t="s">
        <v>659</v>
      </c>
      <c r="C193" s="168">
        <v>147389</v>
      </c>
      <c r="D193" s="171">
        <v>44015</v>
      </c>
      <c r="E193" s="172">
        <v>235.93940000000001</v>
      </c>
      <c r="F193" s="172">
        <v>0</v>
      </c>
      <c r="G193" s="172">
        <v>0</v>
      </c>
      <c r="H193" s="172">
        <v>0</v>
      </c>
      <c r="I193" s="172">
        <v>0</v>
      </c>
      <c r="J193" s="172">
        <v>0</v>
      </c>
      <c r="K193" s="172">
        <v>0</v>
      </c>
      <c r="L193" s="172">
        <v>0</v>
      </c>
      <c r="M193" s="172">
        <v>0</v>
      </c>
      <c r="N193" s="172">
        <v>-6.8567</v>
      </c>
      <c r="O193" s="172"/>
      <c r="P193" s="172"/>
      <c r="Q193" s="172">
        <v>-6.2480000000000002</v>
      </c>
      <c r="R193" s="172"/>
    </row>
    <row r="194" spans="1:18" x14ac:dyDescent="0.3">
      <c r="A194" s="168" t="s">
        <v>623</v>
      </c>
      <c r="B194" s="168" t="s">
        <v>660</v>
      </c>
      <c r="C194" s="168">
        <v>147392</v>
      </c>
      <c r="D194" s="171">
        <v>44015</v>
      </c>
      <c r="E194" s="172">
        <v>226.32390000000001</v>
      </c>
      <c r="F194" s="172">
        <v>0</v>
      </c>
      <c r="G194" s="172">
        <v>0</v>
      </c>
      <c r="H194" s="172">
        <v>0</v>
      </c>
      <c r="I194" s="172">
        <v>0</v>
      </c>
      <c r="J194" s="172">
        <v>0</v>
      </c>
      <c r="K194" s="172">
        <v>0</v>
      </c>
      <c r="L194" s="172">
        <v>0</v>
      </c>
      <c r="M194" s="172">
        <v>0</v>
      </c>
      <c r="N194" s="172">
        <v>-6.8567999999999998</v>
      </c>
      <c r="O194" s="172"/>
      <c r="P194" s="172"/>
      <c r="Q194" s="172">
        <v>-6.2480000000000002</v>
      </c>
      <c r="R194" s="172"/>
    </row>
    <row r="195" spans="1:18" x14ac:dyDescent="0.3">
      <c r="A195" s="168" t="s">
        <v>623</v>
      </c>
      <c r="B195" s="168" t="s">
        <v>661</v>
      </c>
      <c r="C195" s="168">
        <v>143241</v>
      </c>
      <c r="D195" s="171">
        <v>44015</v>
      </c>
      <c r="E195" s="172">
        <v>11.7117</v>
      </c>
      <c r="F195" s="172">
        <v>38.061500000000002</v>
      </c>
      <c r="G195" s="172">
        <v>43.5794</v>
      </c>
      <c r="H195" s="172">
        <v>24.2881</v>
      </c>
      <c r="I195" s="172">
        <v>26.512599999999999</v>
      </c>
      <c r="J195" s="172">
        <v>27.8841</v>
      </c>
      <c r="K195" s="172">
        <v>18.4451</v>
      </c>
      <c r="L195" s="172">
        <v>13.6044</v>
      </c>
      <c r="M195" s="172">
        <v>12.143000000000001</v>
      </c>
      <c r="N195" s="172">
        <v>13.5991</v>
      </c>
      <c r="O195" s="172"/>
      <c r="P195" s="172"/>
      <c r="Q195" s="172">
        <v>7.7774000000000001</v>
      </c>
      <c r="R195" s="172">
        <v>7.7290999999999999</v>
      </c>
    </row>
    <row r="196" spans="1:18" x14ac:dyDescent="0.3">
      <c r="A196" s="168" t="s">
        <v>623</v>
      </c>
      <c r="B196" s="168" t="s">
        <v>662</v>
      </c>
      <c r="C196" s="168">
        <v>143239</v>
      </c>
      <c r="D196" s="171">
        <v>44015</v>
      </c>
      <c r="E196" s="172">
        <v>11.6251</v>
      </c>
      <c r="F196" s="172">
        <v>38.030700000000003</v>
      </c>
      <c r="G196" s="172">
        <v>43.378100000000003</v>
      </c>
      <c r="H196" s="172">
        <v>24.0624</v>
      </c>
      <c r="I196" s="172">
        <v>26.3231</v>
      </c>
      <c r="J196" s="172">
        <v>27.625699999999998</v>
      </c>
      <c r="K196" s="172">
        <v>18.053100000000001</v>
      </c>
      <c r="L196" s="172">
        <v>13.317600000000001</v>
      </c>
      <c r="M196" s="172">
        <v>11.766500000000001</v>
      </c>
      <c r="N196" s="172">
        <v>13.173</v>
      </c>
      <c r="O196" s="172"/>
      <c r="P196" s="172"/>
      <c r="Q196" s="172">
        <v>7.3989000000000003</v>
      </c>
      <c r="R196" s="172">
        <v>7.3597999999999999</v>
      </c>
    </row>
    <row r="197" spans="1:18" x14ac:dyDescent="0.3">
      <c r="A197" s="168" t="s">
        <v>623</v>
      </c>
      <c r="B197" s="168" t="s">
        <v>663</v>
      </c>
      <c r="C197" s="168">
        <v>144339</v>
      </c>
      <c r="D197" s="171">
        <v>44015</v>
      </c>
      <c r="E197" s="172">
        <v>12.3254</v>
      </c>
      <c r="F197" s="172">
        <v>28.4513</v>
      </c>
      <c r="G197" s="172">
        <v>41.899000000000001</v>
      </c>
      <c r="H197" s="172">
        <v>26.703700000000001</v>
      </c>
      <c r="I197" s="172">
        <v>24.382200000000001</v>
      </c>
      <c r="J197" s="172">
        <v>24.849699999999999</v>
      </c>
      <c r="K197" s="172">
        <v>18.4529</v>
      </c>
      <c r="L197" s="172">
        <v>14.1105</v>
      </c>
      <c r="M197" s="172">
        <v>13.2233</v>
      </c>
      <c r="N197" s="172">
        <v>13.278700000000001</v>
      </c>
      <c r="O197" s="172"/>
      <c r="P197" s="172"/>
      <c r="Q197" s="172">
        <v>11.6058</v>
      </c>
      <c r="R197" s="172"/>
    </row>
    <row r="198" spans="1:18" x14ac:dyDescent="0.3">
      <c r="A198" s="168" t="s">
        <v>623</v>
      </c>
      <c r="B198" s="168" t="s">
        <v>664</v>
      </c>
      <c r="C198" s="168">
        <v>144345</v>
      </c>
      <c r="D198" s="171">
        <v>44015</v>
      </c>
      <c r="E198" s="172">
        <v>12.2506</v>
      </c>
      <c r="F198" s="172">
        <v>28.028300000000002</v>
      </c>
      <c r="G198" s="172">
        <v>41.655700000000003</v>
      </c>
      <c r="H198" s="172">
        <v>26.4376</v>
      </c>
      <c r="I198" s="172">
        <v>24.098800000000001</v>
      </c>
      <c r="J198" s="172">
        <v>24.5806</v>
      </c>
      <c r="K198" s="172">
        <v>18.180399999999999</v>
      </c>
      <c r="L198" s="172">
        <v>13.8317</v>
      </c>
      <c r="M198" s="172">
        <v>12.9381</v>
      </c>
      <c r="N198" s="172">
        <v>12.983599999999999</v>
      </c>
      <c r="O198" s="172"/>
      <c r="P198" s="172"/>
      <c r="Q198" s="172">
        <v>11.249599999999999</v>
      </c>
      <c r="R198" s="172"/>
    </row>
    <row r="199" spans="1:18" x14ac:dyDescent="0.3">
      <c r="A199" s="173" t="s">
        <v>27</v>
      </c>
      <c r="B199" s="168"/>
      <c r="C199" s="168"/>
      <c r="D199" s="168"/>
      <c r="E199" s="168"/>
      <c r="F199" s="174">
        <v>27.190362499999999</v>
      </c>
      <c r="G199" s="174">
        <v>33.203067500000003</v>
      </c>
      <c r="H199" s="174">
        <v>21.655584999999999</v>
      </c>
      <c r="I199" s="174">
        <v>21.545694999999995</v>
      </c>
      <c r="J199" s="174">
        <v>21.931090000000005</v>
      </c>
      <c r="K199" s="174">
        <v>16.676394999999999</v>
      </c>
      <c r="L199" s="174">
        <v>12.466755000000001</v>
      </c>
      <c r="M199" s="174">
        <v>11.250310000000002</v>
      </c>
      <c r="N199" s="174">
        <v>10.948760000000002</v>
      </c>
      <c r="O199" s="174">
        <v>7.8422392857142871</v>
      </c>
      <c r="P199" s="174">
        <v>8.266919230769231</v>
      </c>
      <c r="Q199" s="174">
        <v>8.0564349999999987</v>
      </c>
      <c r="R199" s="174">
        <v>9.4426031249999998</v>
      </c>
    </row>
    <row r="200" spans="1:18" x14ac:dyDescent="0.3">
      <c r="A200" s="173" t="s">
        <v>409</v>
      </c>
      <c r="B200" s="168"/>
      <c r="C200" s="168"/>
      <c r="D200" s="168"/>
      <c r="E200" s="168"/>
      <c r="F200" s="174">
        <v>29.392299999999999</v>
      </c>
      <c r="G200" s="174">
        <v>34.679400000000001</v>
      </c>
      <c r="H200" s="174">
        <v>22.835650000000001</v>
      </c>
      <c r="I200" s="174">
        <v>22.070900000000002</v>
      </c>
      <c r="J200" s="174">
        <v>22.367249999999999</v>
      </c>
      <c r="K200" s="174">
        <v>17.8188</v>
      </c>
      <c r="L200" s="174">
        <v>13.217300000000002</v>
      </c>
      <c r="M200" s="174">
        <v>11.86815</v>
      </c>
      <c r="N200" s="174">
        <v>11.957750000000001</v>
      </c>
      <c r="O200" s="174">
        <v>8.4448499999999989</v>
      </c>
      <c r="P200" s="174">
        <v>8.6386500000000002</v>
      </c>
      <c r="Q200" s="174">
        <v>8.6460000000000008</v>
      </c>
      <c r="R200" s="174">
        <v>9.9982499999999987</v>
      </c>
    </row>
    <row r="201" spans="1:18" x14ac:dyDescent="0.3">
      <c r="A201" s="116"/>
      <c r="B201" s="116"/>
      <c r="C201" s="116"/>
      <c r="D201" s="118"/>
      <c r="E201" s="119"/>
      <c r="F201" s="119"/>
      <c r="G201" s="119"/>
      <c r="H201" s="119"/>
      <c r="I201" s="119"/>
      <c r="J201" s="119"/>
      <c r="K201" s="119"/>
      <c r="L201" s="119"/>
      <c r="M201" s="119"/>
      <c r="N201" s="119"/>
      <c r="O201" s="119"/>
      <c r="P201" s="119"/>
      <c r="Q201" s="119"/>
      <c r="R201" s="119"/>
    </row>
    <row r="202" spans="1:18" x14ac:dyDescent="0.3">
      <c r="A202" s="170" t="s">
        <v>665</v>
      </c>
      <c r="B202" s="170"/>
      <c r="C202" s="170"/>
      <c r="D202" s="170"/>
      <c r="E202" s="170"/>
      <c r="F202" s="170"/>
      <c r="G202" s="170"/>
      <c r="H202" s="170"/>
      <c r="I202" s="170"/>
      <c r="J202" s="170"/>
      <c r="K202" s="170"/>
      <c r="L202" s="170"/>
      <c r="M202" s="170"/>
      <c r="N202" s="170"/>
      <c r="O202" s="170"/>
      <c r="P202" s="170"/>
      <c r="Q202" s="170"/>
      <c r="R202" s="170"/>
    </row>
    <row r="203" spans="1:18" x14ac:dyDescent="0.3">
      <c r="A203" s="168" t="s">
        <v>666</v>
      </c>
      <c r="B203" s="168" t="s">
        <v>667</v>
      </c>
      <c r="C203" s="168">
        <v>134387</v>
      </c>
      <c r="D203" s="171">
        <v>44015</v>
      </c>
      <c r="E203" s="172">
        <v>14.9582</v>
      </c>
      <c r="F203" s="172">
        <v>31.504899999999999</v>
      </c>
      <c r="G203" s="172">
        <v>99.552000000000007</v>
      </c>
      <c r="H203" s="172">
        <v>55.878900000000002</v>
      </c>
      <c r="I203" s="172">
        <v>38.7378</v>
      </c>
      <c r="J203" s="172">
        <v>28.298100000000002</v>
      </c>
      <c r="K203" s="172">
        <v>6.5682</v>
      </c>
      <c r="L203" s="172">
        <v>7.3756000000000004</v>
      </c>
      <c r="M203" s="172">
        <v>1.2323</v>
      </c>
      <c r="N203" s="172">
        <v>3.9781</v>
      </c>
      <c r="O203" s="172">
        <v>5.9786000000000001</v>
      </c>
      <c r="P203" s="172">
        <v>7.9794999999999998</v>
      </c>
      <c r="Q203" s="172">
        <v>8.0092999999999996</v>
      </c>
      <c r="R203" s="172">
        <v>5.3788999999999998</v>
      </c>
    </row>
    <row r="204" spans="1:18" x14ac:dyDescent="0.3">
      <c r="A204" s="168" t="s">
        <v>666</v>
      </c>
      <c r="B204" s="168" t="s">
        <v>668</v>
      </c>
      <c r="C204" s="168">
        <v>134383</v>
      </c>
      <c r="D204" s="171">
        <v>44015</v>
      </c>
      <c r="E204" s="172">
        <v>14.2515</v>
      </c>
      <c r="F204" s="172">
        <v>31.016100000000002</v>
      </c>
      <c r="G204" s="172">
        <v>98.801900000000003</v>
      </c>
      <c r="H204" s="172">
        <v>55.091500000000003</v>
      </c>
      <c r="I204" s="172">
        <v>38.106099999999998</v>
      </c>
      <c r="J204" s="172">
        <v>27.562200000000001</v>
      </c>
      <c r="K204" s="172">
        <v>5.7582000000000004</v>
      </c>
      <c r="L204" s="172">
        <v>6.5479000000000003</v>
      </c>
      <c r="M204" s="172">
        <v>0.41820000000000002</v>
      </c>
      <c r="N204" s="172">
        <v>3.1442999999999999</v>
      </c>
      <c r="O204" s="172">
        <v>4.9278000000000004</v>
      </c>
      <c r="P204" s="172">
        <v>6.9747000000000003</v>
      </c>
      <c r="Q204" s="172">
        <v>7.0117000000000003</v>
      </c>
      <c r="R204" s="172">
        <v>4.4322999999999997</v>
      </c>
    </row>
    <row r="205" spans="1:18" x14ac:dyDescent="0.3">
      <c r="A205" s="168" t="s">
        <v>666</v>
      </c>
      <c r="B205" s="168" t="s">
        <v>669</v>
      </c>
      <c r="C205" s="168">
        <v>147802</v>
      </c>
      <c r="D205" s="171">
        <v>44015</v>
      </c>
      <c r="E205" s="172">
        <v>0.41570000000000001</v>
      </c>
      <c r="F205" s="172">
        <v>0</v>
      </c>
      <c r="G205" s="172">
        <v>0</v>
      </c>
      <c r="H205" s="172">
        <v>0</v>
      </c>
      <c r="I205" s="172">
        <v>0</v>
      </c>
      <c r="J205" s="172">
        <v>0</v>
      </c>
      <c r="K205" s="172">
        <v>-16.558299999999999</v>
      </c>
      <c r="L205" s="172">
        <v>-49.492400000000004</v>
      </c>
      <c r="M205" s="172"/>
      <c r="N205" s="172"/>
      <c r="O205" s="172"/>
      <c r="P205" s="172"/>
      <c r="Q205" s="172">
        <v>-39.529200000000003</v>
      </c>
      <c r="R205" s="172"/>
    </row>
    <row r="206" spans="1:18" x14ac:dyDescent="0.3">
      <c r="A206" s="168" t="s">
        <v>666</v>
      </c>
      <c r="B206" s="168" t="s">
        <v>670</v>
      </c>
      <c r="C206" s="168">
        <v>147798</v>
      </c>
      <c r="D206" s="171">
        <v>44015</v>
      </c>
      <c r="E206" s="172">
        <v>0.39800000000000002</v>
      </c>
      <c r="F206" s="172">
        <v>0</v>
      </c>
      <c r="G206" s="172">
        <v>0</v>
      </c>
      <c r="H206" s="172">
        <v>0</v>
      </c>
      <c r="I206" s="172">
        <v>0</v>
      </c>
      <c r="J206" s="172">
        <v>0</v>
      </c>
      <c r="K206" s="172">
        <v>-16.6159</v>
      </c>
      <c r="L206" s="172">
        <v>-49.492100000000001</v>
      </c>
      <c r="M206" s="172"/>
      <c r="N206" s="172"/>
      <c r="O206" s="172"/>
      <c r="P206" s="172"/>
      <c r="Q206" s="172">
        <v>-39.521799999999999</v>
      </c>
      <c r="R206" s="172"/>
    </row>
    <row r="207" spans="1:18" x14ac:dyDescent="0.3">
      <c r="A207" s="168" t="s">
        <v>666</v>
      </c>
      <c r="B207" s="168" t="s">
        <v>671</v>
      </c>
      <c r="C207" s="168">
        <v>130314</v>
      </c>
      <c r="D207" s="171">
        <v>44015</v>
      </c>
      <c r="E207" s="172">
        <v>16.4787</v>
      </c>
      <c r="F207" s="172">
        <v>28.151900000000001</v>
      </c>
      <c r="G207" s="172">
        <v>32.499099999999999</v>
      </c>
      <c r="H207" s="172">
        <v>24.6069</v>
      </c>
      <c r="I207" s="172">
        <v>21.454699999999999</v>
      </c>
      <c r="J207" s="172">
        <v>16.038399999999999</v>
      </c>
      <c r="K207" s="172">
        <v>6.5782999999999996</v>
      </c>
      <c r="L207" s="172">
        <v>8.0668000000000006</v>
      </c>
      <c r="M207" s="172">
        <v>9.0002999999999993</v>
      </c>
      <c r="N207" s="172">
        <v>9.2830999999999992</v>
      </c>
      <c r="O207" s="172">
        <v>6.8642000000000003</v>
      </c>
      <c r="P207" s="172">
        <v>8.2147000000000006</v>
      </c>
      <c r="Q207" s="172">
        <v>8.7225999999999999</v>
      </c>
      <c r="R207" s="172">
        <v>7.0895000000000001</v>
      </c>
    </row>
    <row r="208" spans="1:18" x14ac:dyDescent="0.3">
      <c r="A208" s="168" t="s">
        <v>666</v>
      </c>
      <c r="B208" s="168" t="s">
        <v>672</v>
      </c>
      <c r="C208" s="168">
        <v>130309</v>
      </c>
      <c r="D208" s="171">
        <v>44015</v>
      </c>
      <c r="E208" s="172">
        <v>15.3841</v>
      </c>
      <c r="F208" s="172">
        <v>27.067499999999999</v>
      </c>
      <c r="G208" s="172">
        <v>31.398900000000001</v>
      </c>
      <c r="H208" s="172">
        <v>23.526399999999999</v>
      </c>
      <c r="I208" s="172">
        <v>20.375800000000002</v>
      </c>
      <c r="J208" s="172">
        <v>14.954800000000001</v>
      </c>
      <c r="K208" s="172">
        <v>5.4866000000000001</v>
      </c>
      <c r="L208" s="172">
        <v>6.9545000000000003</v>
      </c>
      <c r="M208" s="172">
        <v>7.8556999999999997</v>
      </c>
      <c r="N208" s="172">
        <v>8.0647000000000002</v>
      </c>
      <c r="O208" s="172">
        <v>5.5545</v>
      </c>
      <c r="P208" s="172">
        <v>6.9076000000000004</v>
      </c>
      <c r="Q208" s="172">
        <v>7.4785000000000004</v>
      </c>
      <c r="R208" s="172">
        <v>5.8830999999999998</v>
      </c>
    </row>
    <row r="209" spans="1:18" x14ac:dyDescent="0.3">
      <c r="A209" s="168" t="s">
        <v>666</v>
      </c>
      <c r="B209" s="168" t="s">
        <v>673</v>
      </c>
      <c r="C209" s="168">
        <v>133486</v>
      </c>
      <c r="D209" s="171">
        <v>44015</v>
      </c>
      <c r="E209" s="172">
        <v>13.7204</v>
      </c>
      <c r="F209" s="172">
        <v>38.081600000000002</v>
      </c>
      <c r="G209" s="172">
        <v>29.600899999999999</v>
      </c>
      <c r="H209" s="172">
        <v>22.250800000000002</v>
      </c>
      <c r="I209" s="172">
        <v>11.5854</v>
      </c>
      <c r="J209" s="172">
        <v>24.773800000000001</v>
      </c>
      <c r="K209" s="172">
        <v>-12.920999999999999</v>
      </c>
      <c r="L209" s="172">
        <v>-8.5635999999999992</v>
      </c>
      <c r="M209" s="172">
        <v>-4.5580999999999996</v>
      </c>
      <c r="N209" s="172">
        <v>-2.7172000000000001</v>
      </c>
      <c r="O209" s="172">
        <v>2.2679</v>
      </c>
      <c r="P209" s="172">
        <v>5.5236999999999998</v>
      </c>
      <c r="Q209" s="172">
        <v>5.9791999999999996</v>
      </c>
      <c r="R209" s="172">
        <v>0.58520000000000005</v>
      </c>
    </row>
    <row r="210" spans="1:18" x14ac:dyDescent="0.3">
      <c r="A210" s="168" t="s">
        <v>666</v>
      </c>
      <c r="B210" s="168" t="s">
        <v>674</v>
      </c>
      <c r="C210" s="168">
        <v>148330</v>
      </c>
      <c r="D210" s="171"/>
      <c r="E210" s="172"/>
      <c r="F210" s="172"/>
      <c r="G210" s="172"/>
      <c r="H210" s="172"/>
      <c r="I210" s="172"/>
      <c r="J210" s="172"/>
      <c r="K210" s="172"/>
      <c r="L210" s="172"/>
      <c r="M210" s="172"/>
      <c r="N210" s="172"/>
      <c r="O210" s="172"/>
      <c r="P210" s="172"/>
      <c r="Q210" s="172"/>
      <c r="R210" s="172"/>
    </row>
    <row r="211" spans="1:18" x14ac:dyDescent="0.3">
      <c r="A211" s="168" t="s">
        <v>666</v>
      </c>
      <c r="B211" s="168" t="s">
        <v>675</v>
      </c>
      <c r="C211" s="168">
        <v>133488</v>
      </c>
      <c r="D211" s="171">
        <v>44015</v>
      </c>
      <c r="E211" s="172">
        <v>14.532400000000001</v>
      </c>
      <c r="F211" s="172">
        <v>38.720100000000002</v>
      </c>
      <c r="G211" s="172">
        <v>30.298500000000001</v>
      </c>
      <c r="H211" s="172">
        <v>22.992599999999999</v>
      </c>
      <c r="I211" s="172">
        <v>12.311</v>
      </c>
      <c r="J211" s="172">
        <v>25.5061</v>
      </c>
      <c r="K211" s="172">
        <v>-12.192500000000001</v>
      </c>
      <c r="L211" s="172">
        <v>-7.8346</v>
      </c>
      <c r="M211" s="172">
        <v>-3.7808000000000002</v>
      </c>
      <c r="N211" s="172">
        <v>-1.903</v>
      </c>
      <c r="O211" s="172">
        <v>3.2252000000000001</v>
      </c>
      <c r="P211" s="172">
        <v>6.6433999999999997</v>
      </c>
      <c r="Q211" s="172">
        <v>7.1039000000000003</v>
      </c>
      <c r="R211" s="172">
        <v>1.4633</v>
      </c>
    </row>
    <row r="212" spans="1:18" x14ac:dyDescent="0.3">
      <c r="A212" s="168" t="s">
        <v>666</v>
      </c>
      <c r="B212" s="168" t="s">
        <v>676</v>
      </c>
      <c r="C212" s="168">
        <v>148333</v>
      </c>
      <c r="D212" s="171"/>
      <c r="E212" s="172"/>
      <c r="F212" s="172"/>
      <c r="G212" s="172"/>
      <c r="H212" s="172"/>
      <c r="I212" s="172"/>
      <c r="J212" s="172"/>
      <c r="K212" s="172"/>
      <c r="L212" s="172"/>
      <c r="M212" s="172"/>
      <c r="N212" s="172"/>
      <c r="O212" s="172"/>
      <c r="P212" s="172"/>
      <c r="Q212" s="172"/>
      <c r="R212" s="172"/>
    </row>
    <row r="213" spans="1:18" x14ac:dyDescent="0.3">
      <c r="A213" s="168" t="s">
        <v>666</v>
      </c>
      <c r="B213" s="168" t="s">
        <v>677</v>
      </c>
      <c r="C213" s="168">
        <v>133868</v>
      </c>
      <c r="D213" s="171">
        <v>44015</v>
      </c>
      <c r="E213" s="172">
        <v>3.7597</v>
      </c>
      <c r="F213" s="172">
        <v>34.9831</v>
      </c>
      <c r="G213" s="172">
        <v>16.850899999999999</v>
      </c>
      <c r="H213" s="172">
        <v>9.8655000000000008</v>
      </c>
      <c r="I213" s="172">
        <v>10.443300000000001</v>
      </c>
      <c r="J213" s="172">
        <v>10.707700000000001</v>
      </c>
      <c r="K213" s="172">
        <v>-203.8107</v>
      </c>
      <c r="L213" s="172">
        <v>-95.7988</v>
      </c>
      <c r="M213" s="172">
        <v>-61.839100000000002</v>
      </c>
      <c r="N213" s="172">
        <v>-46.6999</v>
      </c>
      <c r="O213" s="172">
        <v>-33.2134</v>
      </c>
      <c r="P213" s="172">
        <v>-18.171600000000002</v>
      </c>
      <c r="Q213" s="172">
        <v>-16.7087</v>
      </c>
      <c r="R213" s="172">
        <v>-47.390599999999999</v>
      </c>
    </row>
    <row r="214" spans="1:18" x14ac:dyDescent="0.3">
      <c r="A214" s="168" t="s">
        <v>666</v>
      </c>
      <c r="B214" s="168" t="s">
        <v>678</v>
      </c>
      <c r="C214" s="168">
        <v>133867</v>
      </c>
      <c r="D214" s="171">
        <v>44015</v>
      </c>
      <c r="E214" s="172">
        <v>3.7250999999999999</v>
      </c>
      <c r="F214" s="172">
        <v>35.308300000000003</v>
      </c>
      <c r="G214" s="172">
        <v>17.0076</v>
      </c>
      <c r="H214" s="172">
        <v>9.6762999999999995</v>
      </c>
      <c r="I214" s="172">
        <v>10.188000000000001</v>
      </c>
      <c r="J214" s="172">
        <v>10.4757</v>
      </c>
      <c r="K214" s="172">
        <v>-203.94460000000001</v>
      </c>
      <c r="L214" s="172">
        <v>-95.947599999999994</v>
      </c>
      <c r="M214" s="172">
        <v>-61.990400000000001</v>
      </c>
      <c r="N214" s="172">
        <v>-46.842300000000002</v>
      </c>
      <c r="O214" s="172">
        <v>-33.355400000000003</v>
      </c>
      <c r="P214" s="172">
        <v>-18.3156</v>
      </c>
      <c r="Q214" s="172">
        <v>-16.852499999999999</v>
      </c>
      <c r="R214" s="172">
        <v>-47.523800000000001</v>
      </c>
    </row>
    <row r="215" spans="1:18" x14ac:dyDescent="0.3">
      <c r="A215" s="168" t="s">
        <v>666</v>
      </c>
      <c r="B215" s="168" t="s">
        <v>679</v>
      </c>
      <c r="C215" s="168">
        <v>119082</v>
      </c>
      <c r="D215" s="171">
        <v>44015</v>
      </c>
      <c r="E215" s="172">
        <v>30.286000000000001</v>
      </c>
      <c r="F215" s="172">
        <v>26.895299999999999</v>
      </c>
      <c r="G215" s="172">
        <v>25.805199999999999</v>
      </c>
      <c r="H215" s="172">
        <v>15.5413</v>
      </c>
      <c r="I215" s="172">
        <v>19.7761</v>
      </c>
      <c r="J215" s="172">
        <v>11.6112</v>
      </c>
      <c r="K215" s="172">
        <v>-3.6678000000000002</v>
      </c>
      <c r="L215" s="172">
        <v>2.3616999999999999</v>
      </c>
      <c r="M215" s="172">
        <v>4.5731000000000002</v>
      </c>
      <c r="N215" s="172">
        <v>3.9740000000000002</v>
      </c>
      <c r="O215" s="172">
        <v>2.5057999999999998</v>
      </c>
      <c r="P215" s="172">
        <v>5.5303000000000004</v>
      </c>
      <c r="Q215" s="172">
        <v>7.0186999999999999</v>
      </c>
      <c r="R215" s="172">
        <v>1.0584</v>
      </c>
    </row>
    <row r="216" spans="1:18" x14ac:dyDescent="0.3">
      <c r="A216" s="168" t="s">
        <v>666</v>
      </c>
      <c r="B216" s="168" t="s">
        <v>680</v>
      </c>
      <c r="C216" s="168">
        <v>101837</v>
      </c>
      <c r="D216" s="171">
        <v>44015</v>
      </c>
      <c r="E216" s="172">
        <v>28.884799999999998</v>
      </c>
      <c r="F216" s="172">
        <v>26.049600000000002</v>
      </c>
      <c r="G216" s="172">
        <v>24.944800000000001</v>
      </c>
      <c r="H216" s="172">
        <v>14.6632</v>
      </c>
      <c r="I216" s="172">
        <v>18.8919</v>
      </c>
      <c r="J216" s="172">
        <v>10.725099999999999</v>
      </c>
      <c r="K216" s="172">
        <v>-4.5007999999999999</v>
      </c>
      <c r="L216" s="172">
        <v>1.6725000000000001</v>
      </c>
      <c r="M216" s="172">
        <v>3.8199000000000001</v>
      </c>
      <c r="N216" s="172">
        <v>3.1638999999999999</v>
      </c>
      <c r="O216" s="172">
        <v>1.7641</v>
      </c>
      <c r="P216" s="172">
        <v>4.8219000000000003</v>
      </c>
      <c r="Q216" s="172">
        <v>6.3789999999999996</v>
      </c>
      <c r="R216" s="172">
        <v>0.26269999999999999</v>
      </c>
    </row>
    <row r="217" spans="1:18" x14ac:dyDescent="0.3">
      <c r="A217" s="168" t="s">
        <v>666</v>
      </c>
      <c r="B217" s="168" t="s">
        <v>681</v>
      </c>
      <c r="C217" s="168">
        <v>116153</v>
      </c>
      <c r="D217" s="171">
        <v>44015</v>
      </c>
      <c r="E217" s="172">
        <v>18.682500000000001</v>
      </c>
      <c r="F217" s="172">
        <v>47.145000000000003</v>
      </c>
      <c r="G217" s="172">
        <v>51.468899999999998</v>
      </c>
      <c r="H217" s="172">
        <v>6.6790000000000003</v>
      </c>
      <c r="I217" s="172">
        <v>7.8243</v>
      </c>
      <c r="J217" s="172">
        <v>17.867999999999999</v>
      </c>
      <c r="K217" s="172">
        <v>-0.25319999999999998</v>
      </c>
      <c r="L217" s="172">
        <v>-13.3048</v>
      </c>
      <c r="M217" s="172">
        <v>-7.7572999999999999</v>
      </c>
      <c r="N217" s="172">
        <v>-4.3935000000000004</v>
      </c>
      <c r="O217" s="172">
        <v>2.9866999999999999</v>
      </c>
      <c r="P217" s="172">
        <v>5.3712</v>
      </c>
      <c r="Q217" s="172">
        <v>7.5579999999999998</v>
      </c>
      <c r="R217" s="172">
        <v>1.2523</v>
      </c>
    </row>
    <row r="218" spans="1:18" x14ac:dyDescent="0.3">
      <c r="A218" s="168" t="s">
        <v>666</v>
      </c>
      <c r="B218" s="168" t="s">
        <v>682</v>
      </c>
      <c r="C218" s="168">
        <v>118553</v>
      </c>
      <c r="D218" s="171">
        <v>44015</v>
      </c>
      <c r="E218" s="172">
        <v>19.819600000000001</v>
      </c>
      <c r="F218" s="172">
        <v>47.575499999999998</v>
      </c>
      <c r="G218" s="172">
        <v>51.970300000000002</v>
      </c>
      <c r="H218" s="172">
        <v>7.2450000000000001</v>
      </c>
      <c r="I218" s="172">
        <v>8.3931000000000004</v>
      </c>
      <c r="J218" s="172">
        <v>18.446100000000001</v>
      </c>
      <c r="K218" s="172">
        <v>0.34839999999999999</v>
      </c>
      <c r="L218" s="172">
        <v>-12.725300000000001</v>
      </c>
      <c r="M218" s="172">
        <v>-7.1497999999999999</v>
      </c>
      <c r="N218" s="172">
        <v>-3.7664</v>
      </c>
      <c r="O218" s="172">
        <v>3.7149000000000001</v>
      </c>
      <c r="P218" s="172">
        <v>6.1753</v>
      </c>
      <c r="Q218" s="172">
        <v>7.7443999999999997</v>
      </c>
      <c r="R218" s="172">
        <v>1.9541999999999999</v>
      </c>
    </row>
    <row r="219" spans="1:18" x14ac:dyDescent="0.3">
      <c r="A219" s="168" t="s">
        <v>666</v>
      </c>
      <c r="B219" s="168" t="s">
        <v>683</v>
      </c>
      <c r="C219" s="168">
        <v>147954</v>
      </c>
      <c r="D219" s="171"/>
      <c r="E219" s="172"/>
      <c r="F219" s="172"/>
      <c r="G219" s="172"/>
      <c r="H219" s="172"/>
      <c r="I219" s="172"/>
      <c r="J219" s="172"/>
      <c r="K219" s="172"/>
      <c r="L219" s="172"/>
      <c r="M219" s="172"/>
      <c r="N219" s="172"/>
      <c r="O219" s="172"/>
      <c r="P219" s="172"/>
      <c r="Q219" s="172"/>
      <c r="R219" s="172"/>
    </row>
    <row r="220" spans="1:18" x14ac:dyDescent="0.3">
      <c r="A220" s="168" t="s">
        <v>666</v>
      </c>
      <c r="B220" s="168" t="s">
        <v>684</v>
      </c>
      <c r="C220" s="168">
        <v>147955</v>
      </c>
      <c r="D220" s="171"/>
      <c r="E220" s="172"/>
      <c r="F220" s="172"/>
      <c r="G220" s="172"/>
      <c r="H220" s="172"/>
      <c r="I220" s="172"/>
      <c r="J220" s="172"/>
      <c r="K220" s="172"/>
      <c r="L220" s="172"/>
      <c r="M220" s="172"/>
      <c r="N220" s="172"/>
      <c r="O220" s="172"/>
      <c r="P220" s="172"/>
      <c r="Q220" s="172"/>
      <c r="R220" s="172"/>
    </row>
    <row r="221" spans="1:18" x14ac:dyDescent="0.3">
      <c r="A221" s="168" t="s">
        <v>666</v>
      </c>
      <c r="B221" s="168" t="s">
        <v>685</v>
      </c>
      <c r="C221" s="168">
        <v>147961</v>
      </c>
      <c r="D221" s="171"/>
      <c r="E221" s="172"/>
      <c r="F221" s="172"/>
      <c r="G221" s="172"/>
      <c r="H221" s="172"/>
      <c r="I221" s="172"/>
      <c r="J221" s="172"/>
      <c r="K221" s="172"/>
      <c r="L221" s="172"/>
      <c r="M221" s="172"/>
      <c r="N221" s="172"/>
      <c r="O221" s="172"/>
      <c r="P221" s="172"/>
      <c r="Q221" s="172"/>
      <c r="R221" s="172"/>
    </row>
    <row r="222" spans="1:18" x14ac:dyDescent="0.3">
      <c r="A222" s="168" t="s">
        <v>666</v>
      </c>
      <c r="B222" s="168" t="s">
        <v>686</v>
      </c>
      <c r="C222" s="168">
        <v>147958</v>
      </c>
      <c r="D222" s="171"/>
      <c r="E222" s="172"/>
      <c r="F222" s="172"/>
      <c r="G222" s="172"/>
      <c r="H222" s="172"/>
      <c r="I222" s="172"/>
      <c r="J222" s="172"/>
      <c r="K222" s="172"/>
      <c r="L222" s="172"/>
      <c r="M222" s="172"/>
      <c r="N222" s="172"/>
      <c r="O222" s="172"/>
      <c r="P222" s="172"/>
      <c r="Q222" s="172"/>
      <c r="R222" s="172"/>
    </row>
    <row r="223" spans="1:18" x14ac:dyDescent="0.3">
      <c r="A223" s="168" t="s">
        <v>666</v>
      </c>
      <c r="B223" s="168" t="s">
        <v>687</v>
      </c>
      <c r="C223" s="168">
        <v>148303</v>
      </c>
      <c r="D223" s="171"/>
      <c r="E223" s="172"/>
      <c r="F223" s="172"/>
      <c r="G223" s="172"/>
      <c r="H223" s="172"/>
      <c r="I223" s="172"/>
      <c r="J223" s="172"/>
      <c r="K223" s="172"/>
      <c r="L223" s="172"/>
      <c r="M223" s="172"/>
      <c r="N223" s="172"/>
      <c r="O223" s="172"/>
      <c r="P223" s="172"/>
      <c r="Q223" s="172"/>
      <c r="R223" s="172"/>
    </row>
    <row r="224" spans="1:18" x14ac:dyDescent="0.3">
      <c r="A224" s="168" t="s">
        <v>666</v>
      </c>
      <c r="B224" s="168" t="s">
        <v>688</v>
      </c>
      <c r="C224" s="168">
        <v>148304</v>
      </c>
      <c r="D224" s="171"/>
      <c r="E224" s="172"/>
      <c r="F224" s="172"/>
      <c r="G224" s="172"/>
      <c r="H224" s="172"/>
      <c r="I224" s="172"/>
      <c r="J224" s="172"/>
      <c r="K224" s="172"/>
      <c r="L224" s="172"/>
      <c r="M224" s="172"/>
      <c r="N224" s="172"/>
      <c r="O224" s="172"/>
      <c r="P224" s="172"/>
      <c r="Q224" s="172"/>
      <c r="R224" s="172"/>
    </row>
    <row r="225" spans="1:18" x14ac:dyDescent="0.3">
      <c r="A225" s="168" t="s">
        <v>666</v>
      </c>
      <c r="B225" s="168" t="s">
        <v>689</v>
      </c>
      <c r="C225" s="168">
        <v>128053</v>
      </c>
      <c r="D225" s="171">
        <v>44015</v>
      </c>
      <c r="E225" s="172">
        <v>16.974599999999999</v>
      </c>
      <c r="F225" s="172">
        <v>56.639899999999997</v>
      </c>
      <c r="G225" s="172">
        <v>42.147500000000001</v>
      </c>
      <c r="H225" s="172">
        <v>40.678600000000003</v>
      </c>
      <c r="I225" s="172">
        <v>33.760800000000003</v>
      </c>
      <c r="J225" s="172">
        <v>30.656600000000001</v>
      </c>
      <c r="K225" s="172">
        <v>8.2030999999999992</v>
      </c>
      <c r="L225" s="172">
        <v>8.7661999999999995</v>
      </c>
      <c r="M225" s="172">
        <v>9.2126999999999999</v>
      </c>
      <c r="N225" s="172">
        <v>9.2078000000000007</v>
      </c>
      <c r="O225" s="172">
        <v>7.0749000000000004</v>
      </c>
      <c r="P225" s="172">
        <v>8.1701999999999995</v>
      </c>
      <c r="Q225" s="172">
        <v>8.7916000000000007</v>
      </c>
      <c r="R225" s="172">
        <v>8.5020000000000007</v>
      </c>
    </row>
    <row r="226" spans="1:18" x14ac:dyDescent="0.3">
      <c r="A226" s="168" t="s">
        <v>666</v>
      </c>
      <c r="B226" s="168" t="s">
        <v>690</v>
      </c>
      <c r="C226" s="168">
        <v>128051</v>
      </c>
      <c r="D226" s="171">
        <v>44015</v>
      </c>
      <c r="E226" s="172">
        <v>17.808199999999999</v>
      </c>
      <c r="F226" s="172">
        <v>57.0685</v>
      </c>
      <c r="G226" s="172">
        <v>42.575600000000001</v>
      </c>
      <c r="H226" s="172">
        <v>41.109000000000002</v>
      </c>
      <c r="I226" s="172">
        <v>34.203000000000003</v>
      </c>
      <c r="J226" s="172">
        <v>31.095600000000001</v>
      </c>
      <c r="K226" s="172">
        <v>8.6631999999999998</v>
      </c>
      <c r="L226" s="172">
        <v>9.2233999999999998</v>
      </c>
      <c r="M226" s="172">
        <v>9.6706000000000003</v>
      </c>
      <c r="N226" s="172">
        <v>9.6677</v>
      </c>
      <c r="O226" s="172">
        <v>7.7485999999999997</v>
      </c>
      <c r="P226" s="172">
        <v>9.0069999999999997</v>
      </c>
      <c r="Q226" s="172">
        <v>9.6254000000000008</v>
      </c>
      <c r="R226" s="172">
        <v>9.0390999999999995</v>
      </c>
    </row>
    <row r="227" spans="1:18" x14ac:dyDescent="0.3">
      <c r="A227" s="168" t="s">
        <v>666</v>
      </c>
      <c r="B227" s="168" t="s">
        <v>691</v>
      </c>
      <c r="C227" s="168">
        <v>114239</v>
      </c>
      <c r="D227" s="171">
        <v>44015</v>
      </c>
      <c r="E227" s="172">
        <v>22.253499999999999</v>
      </c>
      <c r="F227" s="172">
        <v>30.861699999999999</v>
      </c>
      <c r="G227" s="172">
        <v>36.191499999999998</v>
      </c>
      <c r="H227" s="172">
        <v>47.096699999999998</v>
      </c>
      <c r="I227" s="172">
        <v>30.7608</v>
      </c>
      <c r="J227" s="172">
        <v>20.588000000000001</v>
      </c>
      <c r="K227" s="172">
        <v>9.2530999999999999</v>
      </c>
      <c r="L227" s="172">
        <v>8.9137000000000004</v>
      </c>
      <c r="M227" s="172">
        <v>9.9130000000000003</v>
      </c>
      <c r="N227" s="172">
        <v>9.9626999999999999</v>
      </c>
      <c r="O227" s="172">
        <v>7.8490000000000002</v>
      </c>
      <c r="P227" s="172">
        <v>8.2708999999999993</v>
      </c>
      <c r="Q227" s="172">
        <v>8.6997999999999998</v>
      </c>
      <c r="R227" s="172">
        <v>8.859</v>
      </c>
    </row>
    <row r="228" spans="1:18" x14ac:dyDescent="0.3">
      <c r="A228" s="168" t="s">
        <v>666</v>
      </c>
      <c r="B228" s="168" t="s">
        <v>692</v>
      </c>
      <c r="C228" s="168">
        <v>120711</v>
      </c>
      <c r="D228" s="171">
        <v>44015</v>
      </c>
      <c r="E228" s="172">
        <v>23.722200000000001</v>
      </c>
      <c r="F228" s="172">
        <v>31.569500000000001</v>
      </c>
      <c r="G228" s="172">
        <v>36.885100000000001</v>
      </c>
      <c r="H228" s="172">
        <v>47.735300000000002</v>
      </c>
      <c r="I228" s="172">
        <v>31.3993</v>
      </c>
      <c r="J228" s="172">
        <v>21.2121</v>
      </c>
      <c r="K228" s="172">
        <v>9.8553999999999995</v>
      </c>
      <c r="L228" s="172">
        <v>9.5315999999999992</v>
      </c>
      <c r="M228" s="172">
        <v>10.513</v>
      </c>
      <c r="N228" s="172">
        <v>10.5671</v>
      </c>
      <c r="O228" s="172">
        <v>8.6890999999999998</v>
      </c>
      <c r="P228" s="172">
        <v>9.1858000000000004</v>
      </c>
      <c r="Q228" s="172">
        <v>9.5142000000000007</v>
      </c>
      <c r="R228" s="172">
        <v>9.6203000000000003</v>
      </c>
    </row>
    <row r="229" spans="1:18" x14ac:dyDescent="0.3">
      <c r="A229" s="168" t="s">
        <v>666</v>
      </c>
      <c r="B229" s="168" t="s">
        <v>693</v>
      </c>
      <c r="C229" s="168">
        <v>127183</v>
      </c>
      <c r="D229" s="171">
        <v>44015</v>
      </c>
      <c r="E229" s="172">
        <v>12.3415</v>
      </c>
      <c r="F229" s="172">
        <v>31.080200000000001</v>
      </c>
      <c r="G229" s="172">
        <v>31.925999999999998</v>
      </c>
      <c r="H229" s="172">
        <v>20.1037</v>
      </c>
      <c r="I229" s="172">
        <v>12.992900000000001</v>
      </c>
      <c r="J229" s="172">
        <v>25.802800000000001</v>
      </c>
      <c r="K229" s="172">
        <v>11.256500000000001</v>
      </c>
      <c r="L229" s="172">
        <v>-17.993099999999998</v>
      </c>
      <c r="M229" s="172">
        <v>-15.199199999999999</v>
      </c>
      <c r="N229" s="172">
        <v>-10.215</v>
      </c>
      <c r="O229" s="172">
        <v>-2.1076000000000001</v>
      </c>
      <c r="P229" s="172">
        <v>1.6695</v>
      </c>
      <c r="Q229" s="172">
        <v>3.3742000000000001</v>
      </c>
      <c r="R229" s="172">
        <v>-5.6619999999999999</v>
      </c>
    </row>
    <row r="230" spans="1:18" x14ac:dyDescent="0.3">
      <c r="A230" s="168" t="s">
        <v>666</v>
      </c>
      <c r="B230" s="168" t="s">
        <v>694</v>
      </c>
      <c r="C230" s="168">
        <v>127181</v>
      </c>
      <c r="D230" s="171">
        <v>44015</v>
      </c>
      <c r="E230" s="172">
        <v>13.043100000000001</v>
      </c>
      <c r="F230" s="172">
        <v>31.9298</v>
      </c>
      <c r="G230" s="172">
        <v>32.642200000000003</v>
      </c>
      <c r="H230" s="172">
        <v>20.790800000000001</v>
      </c>
      <c r="I230" s="172">
        <v>13.663500000000001</v>
      </c>
      <c r="J230" s="172">
        <v>26.438300000000002</v>
      </c>
      <c r="K230" s="172">
        <v>11.8668</v>
      </c>
      <c r="L230" s="172">
        <v>-17.459599999999998</v>
      </c>
      <c r="M230" s="172">
        <v>-14.6762</v>
      </c>
      <c r="N230" s="172">
        <v>-9.6605000000000008</v>
      </c>
      <c r="O230" s="172">
        <v>-1.2544</v>
      </c>
      <c r="P230" s="172">
        <v>2.5844999999999998</v>
      </c>
      <c r="Q230" s="172">
        <v>4.2797000000000001</v>
      </c>
      <c r="R230" s="172">
        <v>-4.9946999999999999</v>
      </c>
    </row>
    <row r="231" spans="1:18" x14ac:dyDescent="0.3">
      <c r="A231" s="168" t="s">
        <v>666</v>
      </c>
      <c r="B231" s="168" t="s">
        <v>695</v>
      </c>
      <c r="C231" s="168">
        <v>140603</v>
      </c>
      <c r="D231" s="171">
        <v>44015</v>
      </c>
      <c r="E231" s="172">
        <v>12.932600000000001</v>
      </c>
      <c r="F231" s="172">
        <v>27.1144</v>
      </c>
      <c r="G231" s="172">
        <v>32.354399999999998</v>
      </c>
      <c r="H231" s="172">
        <v>19.4252</v>
      </c>
      <c r="I231" s="172">
        <v>18.004899999999999</v>
      </c>
      <c r="J231" s="172">
        <v>20.3643</v>
      </c>
      <c r="K231" s="172">
        <v>6.9669999999999996</v>
      </c>
      <c r="L231" s="172">
        <v>7.5415999999999999</v>
      </c>
      <c r="M231" s="172">
        <v>8.4847000000000001</v>
      </c>
      <c r="N231" s="172">
        <v>9.0429999999999993</v>
      </c>
      <c r="O231" s="172">
        <v>7.7525000000000004</v>
      </c>
      <c r="P231" s="172"/>
      <c r="Q231" s="172">
        <v>8.0113000000000003</v>
      </c>
      <c r="R231" s="172">
        <v>8.9832000000000001</v>
      </c>
    </row>
    <row r="232" spans="1:18" x14ac:dyDescent="0.3">
      <c r="A232" s="168" t="s">
        <v>666</v>
      </c>
      <c r="B232" s="168" t="s">
        <v>696</v>
      </c>
      <c r="C232" s="168">
        <v>140609</v>
      </c>
      <c r="D232" s="171">
        <v>44015</v>
      </c>
      <c r="E232" s="172">
        <v>12.507300000000001</v>
      </c>
      <c r="F232" s="172">
        <v>26.2836</v>
      </c>
      <c r="G232" s="172">
        <v>31.5017</v>
      </c>
      <c r="H232" s="172">
        <v>18.4923</v>
      </c>
      <c r="I232" s="172">
        <v>17.100100000000001</v>
      </c>
      <c r="J232" s="172">
        <v>19.43</v>
      </c>
      <c r="K232" s="172">
        <v>6.0846999999999998</v>
      </c>
      <c r="L232" s="172">
        <v>6.6273999999999997</v>
      </c>
      <c r="M232" s="172">
        <v>7.5671999999999997</v>
      </c>
      <c r="N232" s="172">
        <v>8.1079000000000008</v>
      </c>
      <c r="O232" s="172">
        <v>6.6703999999999999</v>
      </c>
      <c r="P232" s="172"/>
      <c r="Q232" s="172">
        <v>6.9343000000000004</v>
      </c>
      <c r="R232" s="172">
        <v>7.9840999999999998</v>
      </c>
    </row>
    <row r="233" spans="1:18" x14ac:dyDescent="0.3">
      <c r="A233" s="168" t="s">
        <v>666</v>
      </c>
      <c r="B233" s="168" t="s">
        <v>697</v>
      </c>
      <c r="C233" s="168">
        <v>130721</v>
      </c>
      <c r="D233" s="171">
        <v>44015</v>
      </c>
      <c r="E233" s="172">
        <v>1405.3236999999999</v>
      </c>
      <c r="F233" s="172">
        <v>26.165400000000002</v>
      </c>
      <c r="G233" s="172">
        <v>24.949300000000001</v>
      </c>
      <c r="H233" s="172">
        <v>14.1403</v>
      </c>
      <c r="I233" s="172">
        <v>17.077000000000002</v>
      </c>
      <c r="J233" s="172">
        <v>19.575299999999999</v>
      </c>
      <c r="K233" s="172">
        <v>14.3718</v>
      </c>
      <c r="L233" s="172">
        <v>10.0221</v>
      </c>
      <c r="M233" s="172">
        <v>8.8660999999999994</v>
      </c>
      <c r="N233" s="172">
        <v>8.9547000000000008</v>
      </c>
      <c r="O233" s="172">
        <v>2.4883000000000002</v>
      </c>
      <c r="P233" s="172">
        <v>5.2789999999999999</v>
      </c>
      <c r="Q233" s="172">
        <v>6.0071000000000003</v>
      </c>
      <c r="R233" s="172">
        <v>0.93910000000000005</v>
      </c>
    </row>
    <row r="234" spans="1:18" x14ac:dyDescent="0.3">
      <c r="A234" s="168" t="s">
        <v>666</v>
      </c>
      <c r="B234" s="168" t="s">
        <v>698</v>
      </c>
      <c r="C234" s="168">
        <v>130722</v>
      </c>
      <c r="D234" s="171">
        <v>44015</v>
      </c>
      <c r="E234" s="172">
        <v>1475.5364</v>
      </c>
      <c r="F234" s="172">
        <v>27.305099999999999</v>
      </c>
      <c r="G234" s="172">
        <v>26.0913</v>
      </c>
      <c r="H234" s="172">
        <v>15.2836</v>
      </c>
      <c r="I234" s="172">
        <v>18.224499999999999</v>
      </c>
      <c r="J234" s="172">
        <v>20.734100000000002</v>
      </c>
      <c r="K234" s="172">
        <v>15.759499999999999</v>
      </c>
      <c r="L234" s="172">
        <v>11.4024</v>
      </c>
      <c r="M234" s="172">
        <v>10.1775</v>
      </c>
      <c r="N234" s="172">
        <v>10.234</v>
      </c>
      <c r="O234" s="172">
        <v>3.4323999999999999</v>
      </c>
      <c r="P234" s="172">
        <v>6.1773999999999996</v>
      </c>
      <c r="Q234" s="172">
        <v>6.8968999999999996</v>
      </c>
      <c r="R234" s="172">
        <v>1.954</v>
      </c>
    </row>
    <row r="235" spans="1:18" x14ac:dyDescent="0.3">
      <c r="A235" s="168" t="s">
        <v>666</v>
      </c>
      <c r="B235" s="168" t="s">
        <v>699</v>
      </c>
      <c r="C235" s="168">
        <v>117716</v>
      </c>
      <c r="D235" s="171">
        <v>44015</v>
      </c>
      <c r="E235" s="172">
        <v>22.172799999999999</v>
      </c>
      <c r="F235" s="172">
        <v>26.8522</v>
      </c>
      <c r="G235" s="172">
        <v>26.726400000000002</v>
      </c>
      <c r="H235" s="172">
        <v>19.9238</v>
      </c>
      <c r="I235" s="172">
        <v>22.115200000000002</v>
      </c>
      <c r="J235" s="172">
        <v>21.493400000000001</v>
      </c>
      <c r="K235" s="172">
        <v>4.2523</v>
      </c>
      <c r="L235" s="172">
        <v>3.6787999999999998</v>
      </c>
      <c r="M235" s="172">
        <v>5.8928000000000003</v>
      </c>
      <c r="N235" s="172">
        <v>7.0899000000000001</v>
      </c>
      <c r="O235" s="172">
        <v>6.6859000000000002</v>
      </c>
      <c r="P235" s="172">
        <v>7.7758000000000003</v>
      </c>
      <c r="Q235" s="172">
        <v>8.1582000000000008</v>
      </c>
      <c r="R235" s="172">
        <v>7.2847999999999997</v>
      </c>
    </row>
    <row r="236" spans="1:18" x14ac:dyDescent="0.3">
      <c r="A236" s="168" t="s">
        <v>666</v>
      </c>
      <c r="B236" s="168" t="s">
        <v>700</v>
      </c>
      <c r="C236" s="168">
        <v>119741</v>
      </c>
      <c r="D236" s="171">
        <v>44015</v>
      </c>
      <c r="E236" s="172">
        <v>23.755099999999999</v>
      </c>
      <c r="F236" s="172">
        <v>27.832100000000001</v>
      </c>
      <c r="G236" s="172">
        <v>27.8231</v>
      </c>
      <c r="H236" s="172">
        <v>20.4496</v>
      </c>
      <c r="I236" s="172">
        <v>22.8065</v>
      </c>
      <c r="J236" s="172">
        <v>22.397500000000001</v>
      </c>
      <c r="K236" s="172">
        <v>5.2030000000000003</v>
      </c>
      <c r="L236" s="172">
        <v>4.6313000000000004</v>
      </c>
      <c r="M236" s="172">
        <v>6.8792</v>
      </c>
      <c r="N236" s="172">
        <v>8.1044</v>
      </c>
      <c r="O236" s="172">
        <v>7.6436999999999999</v>
      </c>
      <c r="P236" s="172">
        <v>8.9307999999999996</v>
      </c>
      <c r="Q236" s="172">
        <v>9.2011000000000003</v>
      </c>
      <c r="R236" s="172">
        <v>8.2842000000000002</v>
      </c>
    </row>
    <row r="237" spans="1:18" x14ac:dyDescent="0.3">
      <c r="A237" s="168" t="s">
        <v>666</v>
      </c>
      <c r="B237" s="168" t="s">
        <v>701</v>
      </c>
      <c r="C237" s="168">
        <v>112632</v>
      </c>
      <c r="D237" s="171">
        <v>44015</v>
      </c>
      <c r="E237" s="172">
        <v>20.718499999999999</v>
      </c>
      <c r="F237" s="172">
        <v>5.2858999999999998</v>
      </c>
      <c r="G237" s="172">
        <v>24.5961</v>
      </c>
      <c r="H237" s="172">
        <v>15.7012</v>
      </c>
      <c r="I237" s="172">
        <v>12.238099999999999</v>
      </c>
      <c r="J237" s="172">
        <v>11.895099999999999</v>
      </c>
      <c r="K237" s="172">
        <v>-16.692799999999998</v>
      </c>
      <c r="L237" s="172">
        <v>-4.2605000000000004</v>
      </c>
      <c r="M237" s="172">
        <v>-0.60609999999999997</v>
      </c>
      <c r="N237" s="172">
        <v>-0.83340000000000003</v>
      </c>
      <c r="O237" s="172">
        <v>2.8513999999999999</v>
      </c>
      <c r="P237" s="172">
        <v>5.4466999999999999</v>
      </c>
      <c r="Q237" s="172">
        <v>7.0160999999999998</v>
      </c>
      <c r="R237" s="172">
        <v>1.7718</v>
      </c>
    </row>
    <row r="238" spans="1:18" x14ac:dyDescent="0.3">
      <c r="A238" s="168" t="s">
        <v>666</v>
      </c>
      <c r="B238" s="168" t="s">
        <v>702</v>
      </c>
      <c r="C238" s="168">
        <v>119786</v>
      </c>
      <c r="D238" s="171">
        <v>44015</v>
      </c>
      <c r="E238" s="172">
        <v>21.533799999999999</v>
      </c>
      <c r="F238" s="172">
        <v>5.9335000000000004</v>
      </c>
      <c r="G238" s="172">
        <v>25.421700000000001</v>
      </c>
      <c r="H238" s="172">
        <v>16.493600000000001</v>
      </c>
      <c r="I238" s="172">
        <v>13.019399999999999</v>
      </c>
      <c r="J238" s="172">
        <v>12.6853</v>
      </c>
      <c r="K238" s="172">
        <v>-15.938499999999999</v>
      </c>
      <c r="L238" s="172">
        <v>-3.4893999999999998</v>
      </c>
      <c r="M238" s="172">
        <v>0.14860000000000001</v>
      </c>
      <c r="N238" s="172">
        <v>-0.10589999999999999</v>
      </c>
      <c r="O238" s="172">
        <v>3.5211999999999999</v>
      </c>
      <c r="P238" s="172">
        <v>6.1055999999999999</v>
      </c>
      <c r="Q238" s="172">
        <v>7.1024000000000003</v>
      </c>
      <c r="R238" s="172">
        <v>2.4592999999999998</v>
      </c>
    </row>
    <row r="239" spans="1:18" x14ac:dyDescent="0.3">
      <c r="A239" s="168" t="s">
        <v>666</v>
      </c>
      <c r="B239" s="168" t="s">
        <v>703</v>
      </c>
      <c r="C239" s="168">
        <v>144403</v>
      </c>
      <c r="D239" s="171">
        <v>44015</v>
      </c>
      <c r="E239" s="172">
        <v>11.5152</v>
      </c>
      <c r="F239" s="172">
        <v>12.0489</v>
      </c>
      <c r="G239" s="172">
        <v>19.1541</v>
      </c>
      <c r="H239" s="172">
        <v>14.9404</v>
      </c>
      <c r="I239" s="172">
        <v>6.1955999999999998</v>
      </c>
      <c r="J239" s="172">
        <v>10.2606</v>
      </c>
      <c r="K239" s="172">
        <v>5.5979000000000001</v>
      </c>
      <c r="L239" s="172">
        <v>6.8625999999999996</v>
      </c>
      <c r="M239" s="172">
        <v>7.7915000000000001</v>
      </c>
      <c r="N239" s="172">
        <v>7.9077000000000002</v>
      </c>
      <c r="O239" s="172"/>
      <c r="P239" s="172"/>
      <c r="Q239" s="172">
        <v>7.8311000000000002</v>
      </c>
      <c r="R239" s="172"/>
    </row>
    <row r="240" spans="1:18" x14ac:dyDescent="0.3">
      <c r="A240" s="168" t="s">
        <v>666</v>
      </c>
      <c r="B240" s="168" t="s">
        <v>704</v>
      </c>
      <c r="C240" s="168">
        <v>144401</v>
      </c>
      <c r="D240" s="171">
        <v>44015</v>
      </c>
      <c r="E240" s="172">
        <v>11.276899999999999</v>
      </c>
      <c r="F240" s="172">
        <v>10.6843</v>
      </c>
      <c r="G240" s="172">
        <v>17.936199999999999</v>
      </c>
      <c r="H240" s="172">
        <v>13.7691</v>
      </c>
      <c r="I240" s="172">
        <v>5.0498000000000003</v>
      </c>
      <c r="J240" s="172">
        <v>9.0978999999999992</v>
      </c>
      <c r="K240" s="172">
        <v>4.3685999999999998</v>
      </c>
      <c r="L240" s="172">
        <v>5.6387999999999998</v>
      </c>
      <c r="M240" s="172">
        <v>6.5773000000000001</v>
      </c>
      <c r="N240" s="172">
        <v>6.6936999999999998</v>
      </c>
      <c r="O240" s="172"/>
      <c r="P240" s="172"/>
      <c r="Q240" s="172">
        <v>6.6326999999999998</v>
      </c>
      <c r="R240" s="172"/>
    </row>
    <row r="241" spans="1:18" x14ac:dyDescent="0.3">
      <c r="A241" s="168" t="s">
        <v>666</v>
      </c>
      <c r="B241" s="168" t="s">
        <v>705</v>
      </c>
      <c r="C241" s="168">
        <v>112938</v>
      </c>
      <c r="D241" s="171">
        <v>44015</v>
      </c>
      <c r="E241" s="172">
        <v>23.057700000000001</v>
      </c>
      <c r="F241" s="172">
        <v>35.969200000000001</v>
      </c>
      <c r="G241" s="172">
        <v>38.801000000000002</v>
      </c>
      <c r="H241" s="172">
        <v>21.344200000000001</v>
      </c>
      <c r="I241" s="172">
        <v>15.754899999999999</v>
      </c>
      <c r="J241" s="172">
        <v>17.665700000000001</v>
      </c>
      <c r="K241" s="172">
        <v>3.1046</v>
      </c>
      <c r="L241" s="172">
        <v>-21.020099999999999</v>
      </c>
      <c r="M241" s="172">
        <v>-13.2234</v>
      </c>
      <c r="N241" s="172">
        <v>-8.5670000000000002</v>
      </c>
      <c r="O241" s="172">
        <v>-6.8400000000000002E-2</v>
      </c>
      <c r="P241" s="172">
        <v>3.5158999999999998</v>
      </c>
      <c r="Q241" s="172">
        <v>5.6787000000000001</v>
      </c>
      <c r="R241" s="172">
        <v>-2.6928999999999998</v>
      </c>
    </row>
    <row r="242" spans="1:18" x14ac:dyDescent="0.3">
      <c r="A242" s="168" t="s">
        <v>666</v>
      </c>
      <c r="B242" s="168" t="s">
        <v>706</v>
      </c>
      <c r="C242" s="168">
        <v>118780</v>
      </c>
      <c r="D242" s="171">
        <v>44015</v>
      </c>
      <c r="E242" s="172">
        <v>24.515499999999999</v>
      </c>
      <c r="F242" s="172">
        <v>36.662599999999998</v>
      </c>
      <c r="G242" s="172">
        <v>39.433100000000003</v>
      </c>
      <c r="H242" s="172">
        <v>21.957000000000001</v>
      </c>
      <c r="I242" s="172">
        <v>16.373200000000001</v>
      </c>
      <c r="J242" s="172">
        <v>18.285900000000002</v>
      </c>
      <c r="K242" s="172">
        <v>3.7120000000000002</v>
      </c>
      <c r="L242" s="172">
        <v>-20.441500000000001</v>
      </c>
      <c r="M242" s="172">
        <v>-12.6371</v>
      </c>
      <c r="N242" s="172">
        <v>-7.9903000000000004</v>
      </c>
      <c r="O242" s="172">
        <v>0.69310000000000005</v>
      </c>
      <c r="P242" s="172">
        <v>4.3548</v>
      </c>
      <c r="Q242" s="172">
        <v>6.2957000000000001</v>
      </c>
      <c r="R242" s="172">
        <v>-2.0202</v>
      </c>
    </row>
    <row r="243" spans="1:18" x14ac:dyDescent="0.3">
      <c r="A243" s="168" t="s">
        <v>666</v>
      </c>
      <c r="B243" s="168" t="s">
        <v>707</v>
      </c>
      <c r="C243" s="168">
        <v>148094</v>
      </c>
      <c r="D243" s="171">
        <v>44015</v>
      </c>
      <c r="E243" s="172">
        <v>0.151</v>
      </c>
      <c r="F243" s="172">
        <v>24.188199999999998</v>
      </c>
      <c r="G243" s="172">
        <v>8.0626999999999995</v>
      </c>
      <c r="H243" s="172">
        <v>10.380100000000001</v>
      </c>
      <c r="I243" s="172">
        <v>8.6616</v>
      </c>
      <c r="J243" s="172">
        <v>8.9282000000000004</v>
      </c>
      <c r="K243" s="172">
        <v>9.2393999999999998</v>
      </c>
      <c r="L243" s="172"/>
      <c r="M243" s="172"/>
      <c r="N243" s="172"/>
      <c r="O243" s="172"/>
      <c r="P243" s="172"/>
      <c r="Q243" s="172">
        <v>9.3129000000000008</v>
      </c>
      <c r="R243" s="172"/>
    </row>
    <row r="244" spans="1:18" x14ac:dyDescent="0.3">
      <c r="A244" s="168" t="s">
        <v>666</v>
      </c>
      <c r="B244" s="168" t="s">
        <v>708</v>
      </c>
      <c r="C244" s="168">
        <v>148101</v>
      </c>
      <c r="D244" s="171">
        <v>44015</v>
      </c>
      <c r="E244" s="172">
        <v>0.16020000000000001</v>
      </c>
      <c r="F244" s="172">
        <v>22.798300000000001</v>
      </c>
      <c r="G244" s="172">
        <v>15.208299999999999</v>
      </c>
      <c r="H244" s="172">
        <v>9.7828999999999997</v>
      </c>
      <c r="I244" s="172">
        <v>9.8012999999999995</v>
      </c>
      <c r="J244" s="172">
        <v>9.1823999999999995</v>
      </c>
      <c r="K244" s="172">
        <v>9.4827999999999992</v>
      </c>
      <c r="L244" s="172"/>
      <c r="M244" s="172"/>
      <c r="N244" s="172"/>
      <c r="O244" s="172"/>
      <c r="P244" s="172"/>
      <c r="Q244" s="172">
        <v>9.4720999999999993</v>
      </c>
      <c r="R244" s="172"/>
    </row>
    <row r="245" spans="1:18" x14ac:dyDescent="0.3">
      <c r="A245" s="168" t="s">
        <v>666</v>
      </c>
      <c r="B245" s="168" t="s">
        <v>709</v>
      </c>
      <c r="C245" s="168">
        <v>148258</v>
      </c>
      <c r="D245" s="171"/>
      <c r="E245" s="172"/>
      <c r="F245" s="172"/>
      <c r="G245" s="172"/>
      <c r="H245" s="172"/>
      <c r="I245" s="172"/>
      <c r="J245" s="172"/>
      <c r="K245" s="172"/>
      <c r="L245" s="172"/>
      <c r="M245" s="172"/>
      <c r="N245" s="172"/>
      <c r="O245" s="172"/>
      <c r="P245" s="172"/>
      <c r="Q245" s="172"/>
      <c r="R245" s="172"/>
    </row>
    <row r="246" spans="1:18" x14ac:dyDescent="0.3">
      <c r="A246" s="168" t="s">
        <v>666</v>
      </c>
      <c r="B246" s="168" t="s">
        <v>710</v>
      </c>
      <c r="C246" s="168">
        <v>148261</v>
      </c>
      <c r="D246" s="171"/>
      <c r="E246" s="172"/>
      <c r="F246" s="172"/>
      <c r="G246" s="172"/>
      <c r="H246" s="172"/>
      <c r="I246" s="172"/>
      <c r="J246" s="172"/>
      <c r="K246" s="172"/>
      <c r="L246" s="172"/>
      <c r="M246" s="172"/>
      <c r="N246" s="172"/>
      <c r="O246" s="172"/>
      <c r="P246" s="172"/>
      <c r="Q246" s="172"/>
      <c r="R246" s="172"/>
    </row>
    <row r="247" spans="1:18" x14ac:dyDescent="0.3">
      <c r="A247" s="168" t="s">
        <v>666</v>
      </c>
      <c r="B247" s="168" t="s">
        <v>711</v>
      </c>
      <c r="C247" s="168">
        <v>138898</v>
      </c>
      <c r="D247" s="171">
        <v>44015</v>
      </c>
      <c r="E247" s="172">
        <v>14.6373</v>
      </c>
      <c r="F247" s="172">
        <v>43.190800000000003</v>
      </c>
      <c r="G247" s="172">
        <v>27.575399999999998</v>
      </c>
      <c r="H247" s="172">
        <v>18.087900000000001</v>
      </c>
      <c r="I247" s="172">
        <v>18.096699999999998</v>
      </c>
      <c r="J247" s="172">
        <v>10.8687</v>
      </c>
      <c r="K247" s="172">
        <v>-2.927</v>
      </c>
      <c r="L247" s="172">
        <v>-10.7692</v>
      </c>
      <c r="M247" s="172">
        <v>-4.88</v>
      </c>
      <c r="N247" s="172">
        <v>-0.40849999999999997</v>
      </c>
      <c r="O247" s="172">
        <v>2.7612000000000001</v>
      </c>
      <c r="P247" s="172">
        <v>5.9246999999999996</v>
      </c>
      <c r="Q247" s="172">
        <v>6.8327</v>
      </c>
      <c r="R247" s="172">
        <v>1.0221</v>
      </c>
    </row>
    <row r="248" spans="1:18" x14ac:dyDescent="0.3">
      <c r="A248" s="168" t="s">
        <v>666</v>
      </c>
      <c r="B248" s="168" t="s">
        <v>712</v>
      </c>
      <c r="C248" s="168">
        <v>138905</v>
      </c>
      <c r="D248" s="171">
        <v>44015</v>
      </c>
      <c r="E248" s="172">
        <v>13.802300000000001</v>
      </c>
      <c r="F248" s="172">
        <v>40.505499999999998</v>
      </c>
      <c r="G248" s="172">
        <v>24.909099999999999</v>
      </c>
      <c r="H248" s="172">
        <v>16.1434</v>
      </c>
      <c r="I248" s="172">
        <v>16.5761</v>
      </c>
      <c r="J248" s="172">
        <v>9.5862999999999996</v>
      </c>
      <c r="K248" s="172">
        <v>-4.0361000000000002</v>
      </c>
      <c r="L248" s="172">
        <v>-11.7784</v>
      </c>
      <c r="M248" s="172">
        <v>-5.8757999999999999</v>
      </c>
      <c r="N248" s="172">
        <v>-1.3942000000000001</v>
      </c>
      <c r="O248" s="172">
        <v>1.7005999999999999</v>
      </c>
      <c r="P248" s="172">
        <v>4.827</v>
      </c>
      <c r="Q248" s="172">
        <v>5.7496</v>
      </c>
      <c r="R248" s="172">
        <v>2.2100000000000002E-2</v>
      </c>
    </row>
    <row r="249" spans="1:18" x14ac:dyDescent="0.3">
      <c r="A249" s="168" t="s">
        <v>666</v>
      </c>
      <c r="B249" s="168" t="s">
        <v>713</v>
      </c>
      <c r="C249" s="168">
        <v>148207</v>
      </c>
      <c r="D249" s="171"/>
      <c r="E249" s="172"/>
      <c r="F249" s="172"/>
      <c r="G249" s="172"/>
      <c r="H249" s="172"/>
      <c r="I249" s="172"/>
      <c r="J249" s="172"/>
      <c r="K249" s="172"/>
      <c r="L249" s="172"/>
      <c r="M249" s="172"/>
      <c r="N249" s="172"/>
      <c r="O249" s="172"/>
      <c r="P249" s="172"/>
      <c r="Q249" s="172"/>
      <c r="R249" s="172"/>
    </row>
    <row r="250" spans="1:18" x14ac:dyDescent="0.3">
      <c r="A250" s="168" t="s">
        <v>666</v>
      </c>
      <c r="B250" s="168" t="s">
        <v>714</v>
      </c>
      <c r="C250" s="168">
        <v>148217</v>
      </c>
      <c r="D250" s="171"/>
      <c r="E250" s="172"/>
      <c r="F250" s="172"/>
      <c r="G250" s="172"/>
      <c r="H250" s="172"/>
      <c r="I250" s="172"/>
      <c r="J250" s="172"/>
      <c r="K250" s="172"/>
      <c r="L250" s="172"/>
      <c r="M250" s="172"/>
      <c r="N250" s="172"/>
      <c r="O250" s="172"/>
      <c r="P250" s="172"/>
      <c r="Q250" s="172"/>
      <c r="R250" s="172"/>
    </row>
    <row r="251" spans="1:18" x14ac:dyDescent="0.3">
      <c r="A251" s="168" t="s">
        <v>666</v>
      </c>
      <c r="B251" s="168" t="s">
        <v>715</v>
      </c>
      <c r="C251" s="168">
        <v>102729</v>
      </c>
      <c r="D251" s="171">
        <v>44015</v>
      </c>
      <c r="E251" s="172">
        <v>2731.0248999999999</v>
      </c>
      <c r="F251" s="172">
        <v>6.0781000000000001</v>
      </c>
      <c r="G251" s="172">
        <v>12.1069</v>
      </c>
      <c r="H251" s="172">
        <v>5.3648999999999996</v>
      </c>
      <c r="I251" s="172">
        <v>4.9550000000000001</v>
      </c>
      <c r="J251" s="172">
        <v>6.4725999999999999</v>
      </c>
      <c r="K251" s="172">
        <v>-20.820799999999998</v>
      </c>
      <c r="L251" s="172">
        <v>-7.9089999999999998</v>
      </c>
      <c r="M251" s="172">
        <v>-3.0834999999999999</v>
      </c>
      <c r="N251" s="172">
        <v>-0.27610000000000001</v>
      </c>
      <c r="O251" s="172">
        <v>1.8079000000000001</v>
      </c>
      <c r="P251" s="172">
        <v>4.4198000000000004</v>
      </c>
      <c r="Q251" s="172">
        <v>6.5605000000000002</v>
      </c>
      <c r="R251" s="172">
        <v>-0.36030000000000001</v>
      </c>
    </row>
    <row r="252" spans="1:18" x14ac:dyDescent="0.3">
      <c r="A252" s="168" t="s">
        <v>666</v>
      </c>
      <c r="B252" s="168" t="s">
        <v>716</v>
      </c>
      <c r="C252" s="168">
        <v>119450</v>
      </c>
      <c r="D252" s="171">
        <v>44015</v>
      </c>
      <c r="E252" s="172">
        <v>2838.3571999999999</v>
      </c>
      <c r="F252" s="172">
        <v>6.7267999999999999</v>
      </c>
      <c r="G252" s="172">
        <v>12.7576</v>
      </c>
      <c r="H252" s="172">
        <v>6.0155000000000003</v>
      </c>
      <c r="I252" s="172">
        <v>5.6063000000000001</v>
      </c>
      <c r="J252" s="172">
        <v>7.1486000000000001</v>
      </c>
      <c r="K252" s="172">
        <v>-20.158799999999999</v>
      </c>
      <c r="L252" s="172">
        <v>-7.3105000000000002</v>
      </c>
      <c r="M252" s="172">
        <v>-2.4045000000000001</v>
      </c>
      <c r="N252" s="172">
        <v>0.4955</v>
      </c>
      <c r="O252" s="172">
        <v>2.5979999999999999</v>
      </c>
      <c r="P252" s="172">
        <v>4.9926000000000004</v>
      </c>
      <c r="Q252" s="172">
        <v>6.3331999999999997</v>
      </c>
      <c r="R252" s="172">
        <v>0.54710000000000003</v>
      </c>
    </row>
    <row r="253" spans="1:18" x14ac:dyDescent="0.3">
      <c r="A253" s="168" t="s">
        <v>666</v>
      </c>
      <c r="B253" s="168" t="s">
        <v>717</v>
      </c>
      <c r="C253" s="168">
        <v>119798</v>
      </c>
      <c r="D253" s="171">
        <v>44015</v>
      </c>
      <c r="E253" s="172">
        <v>33.985100000000003</v>
      </c>
      <c r="F253" s="172">
        <v>30.7423</v>
      </c>
      <c r="G253" s="172">
        <v>33.0974</v>
      </c>
      <c r="H253" s="172">
        <v>20.981100000000001</v>
      </c>
      <c r="I253" s="172">
        <v>21.783200000000001</v>
      </c>
      <c r="J253" s="172">
        <v>22.5825</v>
      </c>
      <c r="K253" s="172">
        <v>10.275600000000001</v>
      </c>
      <c r="L253" s="172">
        <v>9.5035000000000007</v>
      </c>
      <c r="M253" s="172">
        <v>8.9393999999999991</v>
      </c>
      <c r="N253" s="172">
        <v>9.4586000000000006</v>
      </c>
      <c r="O253" s="172">
        <v>7.4823000000000004</v>
      </c>
      <c r="P253" s="172">
        <v>8.6218000000000004</v>
      </c>
      <c r="Q253" s="172">
        <v>9.3231000000000002</v>
      </c>
      <c r="R253" s="172">
        <v>8.2797000000000001</v>
      </c>
    </row>
    <row r="254" spans="1:18" x14ac:dyDescent="0.3">
      <c r="A254" s="168" t="s">
        <v>666</v>
      </c>
      <c r="B254" s="168" t="s">
        <v>718</v>
      </c>
      <c r="C254" s="168">
        <v>102505</v>
      </c>
      <c r="D254" s="171">
        <v>44015</v>
      </c>
      <c r="E254" s="172">
        <v>32.490400000000001</v>
      </c>
      <c r="F254" s="172">
        <v>30.244700000000002</v>
      </c>
      <c r="G254" s="172">
        <v>32.515700000000002</v>
      </c>
      <c r="H254" s="172">
        <v>20.364799999999999</v>
      </c>
      <c r="I254" s="172">
        <v>21.162099999999999</v>
      </c>
      <c r="J254" s="172">
        <v>21.947099999999999</v>
      </c>
      <c r="K254" s="172">
        <v>9.6277000000000008</v>
      </c>
      <c r="L254" s="172">
        <v>8.8597000000000001</v>
      </c>
      <c r="M254" s="172">
        <v>8.2896000000000001</v>
      </c>
      <c r="N254" s="172">
        <v>8.7958999999999996</v>
      </c>
      <c r="O254" s="172">
        <v>6.7108999999999996</v>
      </c>
      <c r="P254" s="172">
        <v>7.8518999999999997</v>
      </c>
      <c r="Q254" s="172">
        <v>7.6521999999999997</v>
      </c>
      <c r="R254" s="172">
        <v>7.5709999999999997</v>
      </c>
    </row>
    <row r="255" spans="1:18" x14ac:dyDescent="0.3">
      <c r="A255" s="168" t="s">
        <v>666</v>
      </c>
      <c r="B255" s="168" t="s">
        <v>719</v>
      </c>
      <c r="C255" s="168">
        <v>101545</v>
      </c>
      <c r="D255" s="171">
        <v>44015</v>
      </c>
      <c r="E255" s="172">
        <v>25.883400000000002</v>
      </c>
      <c r="F255" s="172">
        <v>6.2058</v>
      </c>
      <c r="G255" s="172">
        <v>11.856999999999999</v>
      </c>
      <c r="H255" s="172">
        <v>9.6067999999999998</v>
      </c>
      <c r="I255" s="172">
        <v>10.1828</v>
      </c>
      <c r="J255" s="172">
        <v>10.047499999999999</v>
      </c>
      <c r="K255" s="172">
        <v>7.1176000000000004</v>
      </c>
      <c r="L255" s="172">
        <v>6.4969000000000001</v>
      </c>
      <c r="M255" s="172">
        <v>6.4592000000000001</v>
      </c>
      <c r="N255" s="172">
        <v>0.64959999999999996</v>
      </c>
      <c r="O255" s="172">
        <v>2.3052999999999999</v>
      </c>
      <c r="P255" s="172">
        <v>4.2335000000000003</v>
      </c>
      <c r="Q255" s="172">
        <v>5.4442000000000004</v>
      </c>
      <c r="R255" s="172">
        <v>0.32840000000000003</v>
      </c>
    </row>
    <row r="256" spans="1:18" x14ac:dyDescent="0.3">
      <c r="A256" s="168" t="s">
        <v>666</v>
      </c>
      <c r="B256" s="168" t="s">
        <v>720</v>
      </c>
      <c r="C256" s="168">
        <v>119632</v>
      </c>
      <c r="D256" s="171">
        <v>44015</v>
      </c>
      <c r="E256" s="172">
        <v>27.201899999999998</v>
      </c>
      <c r="F256" s="172">
        <v>6.8445999999999998</v>
      </c>
      <c r="G256" s="172">
        <v>12.5814</v>
      </c>
      <c r="H256" s="172">
        <v>10.333299999999999</v>
      </c>
      <c r="I256" s="172">
        <v>10.914199999999999</v>
      </c>
      <c r="J256" s="172">
        <v>10.793699999999999</v>
      </c>
      <c r="K256" s="172">
        <v>7.8552999999999997</v>
      </c>
      <c r="L256" s="172">
        <v>7.2511000000000001</v>
      </c>
      <c r="M256" s="172">
        <v>7.2138999999999998</v>
      </c>
      <c r="N256" s="172">
        <v>1.3451</v>
      </c>
      <c r="O256" s="172">
        <v>3.1286999999999998</v>
      </c>
      <c r="P256" s="172">
        <v>5.2587000000000002</v>
      </c>
      <c r="Q256" s="172">
        <v>5.5572999999999997</v>
      </c>
      <c r="R256" s="172">
        <v>1.038</v>
      </c>
    </row>
    <row r="257" spans="1:18" x14ac:dyDescent="0.3">
      <c r="A257" s="168" t="s">
        <v>666</v>
      </c>
      <c r="B257" s="168" t="s">
        <v>721</v>
      </c>
      <c r="C257" s="168">
        <v>148242</v>
      </c>
      <c r="D257" s="171"/>
      <c r="E257" s="172"/>
      <c r="F257" s="172"/>
      <c r="G257" s="172"/>
      <c r="H257" s="172"/>
      <c r="I257" s="172"/>
      <c r="J257" s="172"/>
      <c r="K257" s="172"/>
      <c r="L257" s="172"/>
      <c r="M257" s="172"/>
      <c r="N257" s="172"/>
      <c r="O257" s="172"/>
      <c r="P257" s="172"/>
      <c r="Q257" s="172"/>
      <c r="R257" s="172"/>
    </row>
    <row r="258" spans="1:18" x14ac:dyDescent="0.3">
      <c r="A258" s="168" t="s">
        <v>666</v>
      </c>
      <c r="B258" s="168" t="s">
        <v>722</v>
      </c>
      <c r="C258" s="168">
        <v>148237</v>
      </c>
      <c r="D258" s="171"/>
      <c r="E258" s="172"/>
      <c r="F258" s="172"/>
      <c r="G258" s="172"/>
      <c r="H258" s="172"/>
      <c r="I258" s="172"/>
      <c r="J258" s="172"/>
      <c r="K258" s="172"/>
      <c r="L258" s="172"/>
      <c r="M258" s="172"/>
      <c r="N258" s="172"/>
      <c r="O258" s="172"/>
      <c r="P258" s="172"/>
      <c r="Q258" s="172"/>
      <c r="R258" s="172"/>
    </row>
    <row r="259" spans="1:18" x14ac:dyDescent="0.3">
      <c r="A259" s="168" t="s">
        <v>666</v>
      </c>
      <c r="B259" s="168" t="s">
        <v>723</v>
      </c>
      <c r="C259" s="168">
        <v>147651</v>
      </c>
      <c r="D259" s="171">
        <v>44015</v>
      </c>
      <c r="E259" s="172">
        <v>0.19800000000000001</v>
      </c>
      <c r="F259" s="172">
        <v>0</v>
      </c>
      <c r="G259" s="172">
        <v>0</v>
      </c>
      <c r="H259" s="172">
        <v>0</v>
      </c>
      <c r="I259" s="172">
        <v>0</v>
      </c>
      <c r="J259" s="172">
        <v>0</v>
      </c>
      <c r="K259" s="172">
        <v>0</v>
      </c>
      <c r="L259" s="172">
        <v>0</v>
      </c>
      <c r="M259" s="172">
        <v>-32.846699999999998</v>
      </c>
      <c r="N259" s="172"/>
      <c r="O259" s="172"/>
      <c r="P259" s="172"/>
      <c r="Q259" s="172">
        <v>-32.427100000000003</v>
      </c>
      <c r="R259" s="172"/>
    </row>
    <row r="260" spans="1:18" x14ac:dyDescent="0.3">
      <c r="A260" s="168" t="s">
        <v>666</v>
      </c>
      <c r="B260" s="168" t="s">
        <v>724</v>
      </c>
      <c r="C260" s="168">
        <v>147650</v>
      </c>
      <c r="D260" s="171">
        <v>44015</v>
      </c>
      <c r="E260" s="172">
        <v>0.18290000000000001</v>
      </c>
      <c r="F260" s="172">
        <v>0</v>
      </c>
      <c r="G260" s="172">
        <v>0</v>
      </c>
      <c r="H260" s="172">
        <v>0</v>
      </c>
      <c r="I260" s="172">
        <v>0</v>
      </c>
      <c r="J260" s="172">
        <v>0</v>
      </c>
      <c r="K260" s="172">
        <v>0</v>
      </c>
      <c r="L260" s="172">
        <v>0</v>
      </c>
      <c r="M260" s="172">
        <v>-32.946599999999997</v>
      </c>
      <c r="N260" s="172"/>
      <c r="O260" s="172"/>
      <c r="P260" s="172"/>
      <c r="Q260" s="172">
        <v>-32.5154</v>
      </c>
      <c r="R260" s="172"/>
    </row>
    <row r="261" spans="1:18" x14ac:dyDescent="0.3">
      <c r="A261" s="168" t="s">
        <v>666</v>
      </c>
      <c r="B261" s="168" t="s">
        <v>725</v>
      </c>
      <c r="C261" s="168">
        <v>148147</v>
      </c>
      <c r="D261" s="171">
        <v>44015</v>
      </c>
      <c r="E261" s="172">
        <v>1.3905000000000001</v>
      </c>
      <c r="F261" s="172">
        <v>10.502800000000001</v>
      </c>
      <c r="G261" s="172">
        <v>8.7561</v>
      </c>
      <c r="H261" s="172">
        <v>9.0153999999999996</v>
      </c>
      <c r="I261" s="172">
        <v>9.0310000000000006</v>
      </c>
      <c r="J261" s="172">
        <v>-128.2885</v>
      </c>
      <c r="K261" s="172">
        <v>-37.331600000000002</v>
      </c>
      <c r="L261" s="172"/>
      <c r="M261" s="172"/>
      <c r="N261" s="172"/>
      <c r="O261" s="172"/>
      <c r="P261" s="172"/>
      <c r="Q261" s="172">
        <v>-22.297000000000001</v>
      </c>
      <c r="R261" s="172"/>
    </row>
    <row r="262" spans="1:18" x14ac:dyDescent="0.3">
      <c r="A262" s="168" t="s">
        <v>666</v>
      </c>
      <c r="B262" s="168" t="s">
        <v>726</v>
      </c>
      <c r="C262" s="168">
        <v>148146</v>
      </c>
      <c r="D262" s="171">
        <v>44015</v>
      </c>
      <c r="E262" s="172">
        <v>1.2808999999999999</v>
      </c>
      <c r="F262" s="172">
        <v>8.5507000000000009</v>
      </c>
      <c r="G262" s="172">
        <v>8.5547000000000004</v>
      </c>
      <c r="H262" s="172">
        <v>8.9711999999999996</v>
      </c>
      <c r="I262" s="172">
        <v>8.9865999999999993</v>
      </c>
      <c r="J262" s="172">
        <v>-128.30269999999999</v>
      </c>
      <c r="K262" s="172">
        <v>-37.343899999999998</v>
      </c>
      <c r="L262" s="172"/>
      <c r="M262" s="172"/>
      <c r="N262" s="172"/>
      <c r="O262" s="172"/>
      <c r="P262" s="172"/>
      <c r="Q262" s="172">
        <v>-22.2988</v>
      </c>
      <c r="R262" s="172"/>
    </row>
    <row r="263" spans="1:18" x14ac:dyDescent="0.3">
      <c r="A263" s="168" t="s">
        <v>666</v>
      </c>
      <c r="B263" s="168" t="s">
        <v>727</v>
      </c>
      <c r="C263" s="168">
        <v>120764</v>
      </c>
      <c r="D263" s="171">
        <v>44015</v>
      </c>
      <c r="E263" s="172">
        <v>13.122999999999999</v>
      </c>
      <c r="F263" s="172">
        <v>13.077199999999999</v>
      </c>
      <c r="G263" s="172">
        <v>24.9909</v>
      </c>
      <c r="H263" s="172">
        <v>17.421700000000001</v>
      </c>
      <c r="I263" s="172">
        <v>13.2186</v>
      </c>
      <c r="J263" s="172">
        <v>18.055599999999998</v>
      </c>
      <c r="K263" s="172">
        <v>10.894</v>
      </c>
      <c r="L263" s="172">
        <v>-45.665100000000002</v>
      </c>
      <c r="M263" s="172">
        <v>-29.3611</v>
      </c>
      <c r="N263" s="172">
        <v>-25.450700000000001</v>
      </c>
      <c r="O263" s="172">
        <v>-6.3838999999999997</v>
      </c>
      <c r="P263" s="172">
        <v>5.2499999999999998E-2</v>
      </c>
      <c r="Q263" s="172">
        <v>3.5185</v>
      </c>
      <c r="R263" s="172">
        <v>-12.159599999999999</v>
      </c>
    </row>
    <row r="264" spans="1:18" x14ac:dyDescent="0.3">
      <c r="A264" s="168" t="s">
        <v>666</v>
      </c>
      <c r="B264" s="168" t="s">
        <v>728</v>
      </c>
      <c r="C264" s="168">
        <v>117981</v>
      </c>
      <c r="D264" s="171">
        <v>44015</v>
      </c>
      <c r="E264" s="172">
        <v>12.0535</v>
      </c>
      <c r="F264" s="172">
        <v>12.419700000000001</v>
      </c>
      <c r="G264" s="172">
        <v>24.273700000000002</v>
      </c>
      <c r="H264" s="172">
        <v>16.751799999999999</v>
      </c>
      <c r="I264" s="172">
        <v>12.518599999999999</v>
      </c>
      <c r="J264" s="172">
        <v>17.353200000000001</v>
      </c>
      <c r="K264" s="172">
        <v>10.157299999999999</v>
      </c>
      <c r="L264" s="172">
        <v>-46.266399999999997</v>
      </c>
      <c r="M264" s="172">
        <v>-29.999199999999998</v>
      </c>
      <c r="N264" s="172">
        <v>-26.082599999999999</v>
      </c>
      <c r="O264" s="172">
        <v>-7.3102999999999998</v>
      </c>
      <c r="P264" s="172">
        <v>-1.0011000000000001</v>
      </c>
      <c r="Q264" s="172">
        <v>2.4798</v>
      </c>
      <c r="R264" s="172">
        <v>-12.9842</v>
      </c>
    </row>
    <row r="265" spans="1:18" x14ac:dyDescent="0.3">
      <c r="A265" s="173" t="s">
        <v>27</v>
      </c>
      <c r="B265" s="168"/>
      <c r="C265" s="168"/>
      <c r="D265" s="168"/>
      <c r="E265" s="168"/>
      <c r="F265" s="174">
        <v>24.622108333333326</v>
      </c>
      <c r="G265" s="174">
        <v>27.595879166666666</v>
      </c>
      <c r="H265" s="174">
        <v>18.2640125</v>
      </c>
      <c r="I265" s="174">
        <v>15.215022916666669</v>
      </c>
      <c r="J265" s="174">
        <v>9.854602083333333</v>
      </c>
      <c r="K265" s="174">
        <v>-8.370945833333332</v>
      </c>
      <c r="L265" s="174">
        <v>-8.8543613636363609</v>
      </c>
      <c r="M265" s="174">
        <v>-4.4123595238095232</v>
      </c>
      <c r="N265" s="174">
        <v>-0.98532750000000013</v>
      </c>
      <c r="O265" s="174">
        <v>1.5182026315789476</v>
      </c>
      <c r="P265" s="174">
        <v>4.4252888888888897</v>
      </c>
      <c r="Q265" s="174">
        <v>1.2321125000000002</v>
      </c>
      <c r="R265" s="174">
        <v>-0.31418684210526271</v>
      </c>
    </row>
    <row r="266" spans="1:18" x14ac:dyDescent="0.3">
      <c r="A266" s="173" t="s">
        <v>409</v>
      </c>
      <c r="B266" s="168"/>
      <c r="C266" s="168"/>
      <c r="D266" s="168"/>
      <c r="E266" s="168"/>
      <c r="F266" s="174">
        <v>27.090949999999999</v>
      </c>
      <c r="G266" s="174">
        <v>25.948250000000002</v>
      </c>
      <c r="H266" s="174">
        <v>16.3185</v>
      </c>
      <c r="I266" s="174">
        <v>13.119</v>
      </c>
      <c r="J266" s="174">
        <v>16.695799999999998</v>
      </c>
      <c r="K266" s="174">
        <v>4.7858000000000001</v>
      </c>
      <c r="L266" s="174">
        <v>0.83625000000000005</v>
      </c>
      <c r="M266" s="174">
        <v>0.82525000000000004</v>
      </c>
      <c r="N266" s="174">
        <v>2.2446999999999999</v>
      </c>
      <c r="O266" s="174">
        <v>3.0576999999999996</v>
      </c>
      <c r="P266" s="174">
        <v>5.5270000000000001</v>
      </c>
      <c r="Q266" s="174">
        <v>6.8647999999999998</v>
      </c>
      <c r="R266" s="174">
        <v>1.3578000000000001</v>
      </c>
    </row>
    <row r="267" spans="1:18" x14ac:dyDescent="0.3">
      <c r="A267" s="116"/>
      <c r="B267" s="116"/>
      <c r="C267" s="116"/>
      <c r="D267" s="118"/>
      <c r="E267" s="119"/>
      <c r="F267" s="119"/>
      <c r="G267" s="119"/>
      <c r="H267" s="119"/>
      <c r="I267" s="119"/>
      <c r="J267" s="119"/>
      <c r="K267" s="119"/>
      <c r="L267" s="119"/>
      <c r="M267" s="119"/>
      <c r="N267" s="119"/>
      <c r="O267" s="119"/>
      <c r="P267" s="119"/>
      <c r="Q267" s="119"/>
      <c r="R267" s="119"/>
    </row>
    <row r="268" spans="1:18" x14ac:dyDescent="0.3">
      <c r="A268" s="170" t="s">
        <v>729</v>
      </c>
      <c r="B268" s="170"/>
      <c r="C268" s="170"/>
      <c r="D268" s="170"/>
      <c r="E268" s="170"/>
      <c r="F268" s="170"/>
      <c r="G268" s="170"/>
      <c r="H268" s="170"/>
      <c r="I268" s="170"/>
      <c r="J268" s="170"/>
      <c r="K268" s="170"/>
      <c r="L268" s="170"/>
      <c r="M268" s="170"/>
      <c r="N268" s="170"/>
      <c r="O268" s="170"/>
      <c r="P268" s="170"/>
      <c r="Q268" s="170"/>
      <c r="R268" s="170"/>
    </row>
    <row r="269" spans="1:18" x14ac:dyDescent="0.3">
      <c r="A269" s="168" t="s">
        <v>730</v>
      </c>
      <c r="B269" s="168" t="s">
        <v>731</v>
      </c>
      <c r="C269" s="168">
        <v>147848</v>
      </c>
      <c r="D269" s="171">
        <v>44015</v>
      </c>
      <c r="E269" s="172">
        <v>1072.1769999999999</v>
      </c>
      <c r="F269" s="172">
        <v>43.8658</v>
      </c>
      <c r="G269" s="172">
        <v>42.460700000000003</v>
      </c>
      <c r="H269" s="172">
        <v>23.682300000000001</v>
      </c>
      <c r="I269" s="172">
        <v>25.335599999999999</v>
      </c>
      <c r="J269" s="172">
        <v>24.768599999999999</v>
      </c>
      <c r="K269" s="172">
        <v>19.677499999999998</v>
      </c>
      <c r="L269" s="172">
        <v>14.2417</v>
      </c>
      <c r="M269" s="172"/>
      <c r="N269" s="172"/>
      <c r="O269" s="172"/>
      <c r="P269" s="172"/>
      <c r="Q269" s="172">
        <v>14.0311</v>
      </c>
      <c r="R269" s="172"/>
    </row>
    <row r="270" spans="1:18" x14ac:dyDescent="0.3">
      <c r="A270" s="168" t="s">
        <v>730</v>
      </c>
      <c r="B270" s="168" t="s">
        <v>732</v>
      </c>
      <c r="C270" s="168">
        <v>147849</v>
      </c>
      <c r="D270" s="171">
        <v>44015</v>
      </c>
      <c r="E270" s="172">
        <v>1088.9549999999999</v>
      </c>
      <c r="F270" s="172">
        <v>16.941299999999998</v>
      </c>
      <c r="G270" s="172">
        <v>33.298699999999997</v>
      </c>
      <c r="H270" s="172">
        <v>24.025099999999998</v>
      </c>
      <c r="I270" s="172">
        <v>32.394199999999998</v>
      </c>
      <c r="J270" s="172">
        <v>29.395499999999998</v>
      </c>
      <c r="K270" s="172">
        <v>21.126799999999999</v>
      </c>
      <c r="L270" s="172">
        <v>17.559799999999999</v>
      </c>
      <c r="M270" s="172"/>
      <c r="N270" s="172"/>
      <c r="O270" s="172"/>
      <c r="P270" s="172"/>
      <c r="Q270" s="172">
        <v>17.320499999999999</v>
      </c>
      <c r="R270" s="172"/>
    </row>
    <row r="271" spans="1:18" x14ac:dyDescent="0.3">
      <c r="A271" s="168" t="s">
        <v>730</v>
      </c>
      <c r="B271" s="168" t="s">
        <v>733</v>
      </c>
      <c r="C271" s="168">
        <v>133307</v>
      </c>
      <c r="D271" s="171">
        <v>44015</v>
      </c>
      <c r="E271" s="172">
        <v>21.479800000000001</v>
      </c>
      <c r="F271" s="172">
        <v>-19.191700000000001</v>
      </c>
      <c r="G271" s="172">
        <v>21.448599999999999</v>
      </c>
      <c r="H271" s="172">
        <v>22.6252</v>
      </c>
      <c r="I271" s="172">
        <v>8.9151000000000007</v>
      </c>
      <c r="J271" s="172">
        <v>8.1369000000000007</v>
      </c>
      <c r="K271" s="172">
        <v>18.307200000000002</v>
      </c>
      <c r="L271" s="172">
        <v>14.953900000000001</v>
      </c>
      <c r="M271" s="172">
        <v>11.284700000000001</v>
      </c>
      <c r="N271" s="172">
        <v>11.478400000000001</v>
      </c>
      <c r="O271" s="172">
        <v>8.0778999999999996</v>
      </c>
      <c r="P271" s="172">
        <v>9.0555000000000003</v>
      </c>
      <c r="Q271" s="172">
        <v>8.8950999999999993</v>
      </c>
      <c r="R271" s="172">
        <v>13.260300000000001</v>
      </c>
    </row>
    <row r="272" spans="1:18" x14ac:dyDescent="0.3">
      <c r="A272" s="168" t="s">
        <v>730</v>
      </c>
      <c r="B272" s="168" t="s">
        <v>734</v>
      </c>
      <c r="C272" s="168">
        <v>139496</v>
      </c>
      <c r="D272" s="171">
        <v>44015</v>
      </c>
      <c r="E272" s="172">
        <v>21.8033</v>
      </c>
      <c r="F272" s="172">
        <v>-18.9071</v>
      </c>
      <c r="G272" s="172">
        <v>21.297799999999999</v>
      </c>
      <c r="H272" s="172">
        <v>22.529299999999999</v>
      </c>
      <c r="I272" s="172">
        <v>8.9870999999999999</v>
      </c>
      <c r="J272" s="172">
        <v>8.2246000000000006</v>
      </c>
      <c r="K272" s="172">
        <v>18.264600000000002</v>
      </c>
      <c r="L272" s="172">
        <v>15.0267</v>
      </c>
      <c r="M272" s="172">
        <v>11.377700000000001</v>
      </c>
      <c r="N272" s="172">
        <v>12.0168</v>
      </c>
      <c r="O272" s="172">
        <v>8.3978999999999999</v>
      </c>
      <c r="P272" s="172"/>
      <c r="Q272" s="172">
        <v>9.0741999999999994</v>
      </c>
      <c r="R272" s="172">
        <v>13.670199999999999</v>
      </c>
    </row>
    <row r="273" spans="1:18" x14ac:dyDescent="0.3">
      <c r="A273" s="168" t="s">
        <v>730</v>
      </c>
      <c r="B273" s="168" t="s">
        <v>735</v>
      </c>
      <c r="C273" s="168">
        <v>139430</v>
      </c>
      <c r="D273" s="171">
        <v>44015</v>
      </c>
      <c r="E273" s="172">
        <v>198.97819999999999</v>
      </c>
      <c r="F273" s="172">
        <v>-54.5642</v>
      </c>
      <c r="G273" s="172">
        <v>26.828600000000002</v>
      </c>
      <c r="H273" s="172">
        <v>23.329699999999999</v>
      </c>
      <c r="I273" s="172">
        <v>4.4204999999999997</v>
      </c>
      <c r="J273" s="172">
        <v>1.3449</v>
      </c>
      <c r="K273" s="172">
        <v>11.6333</v>
      </c>
      <c r="L273" s="172">
        <v>12.267200000000001</v>
      </c>
      <c r="M273" s="172">
        <v>9.4240999999999993</v>
      </c>
      <c r="N273" s="172">
        <v>10.7628</v>
      </c>
      <c r="O273" s="172">
        <v>6.6753999999999998</v>
      </c>
      <c r="P273" s="172"/>
      <c r="Q273" s="172">
        <v>7.9951999999999996</v>
      </c>
      <c r="R273" s="172">
        <v>11.932499999999999</v>
      </c>
    </row>
    <row r="274" spans="1:18" x14ac:dyDescent="0.3">
      <c r="A274" s="173" t="s">
        <v>27</v>
      </c>
      <c r="B274" s="168"/>
      <c r="C274" s="168"/>
      <c r="D274" s="168"/>
      <c r="E274" s="168"/>
      <c r="F274" s="174">
        <v>-6.3711800000000007</v>
      </c>
      <c r="G274" s="174">
        <v>29.066879999999998</v>
      </c>
      <c r="H274" s="174">
        <v>23.238319999999998</v>
      </c>
      <c r="I274" s="174">
        <v>16.0105</v>
      </c>
      <c r="J274" s="174">
        <v>14.374099999999999</v>
      </c>
      <c r="K274" s="174">
        <v>17.801880000000004</v>
      </c>
      <c r="L274" s="174">
        <v>14.809859999999997</v>
      </c>
      <c r="M274" s="174">
        <v>10.695500000000001</v>
      </c>
      <c r="N274" s="174">
        <v>11.419333333333334</v>
      </c>
      <c r="O274" s="174">
        <v>7.7170666666666667</v>
      </c>
      <c r="P274" s="174">
        <v>9.0555000000000003</v>
      </c>
      <c r="Q274" s="174">
        <v>11.463219999999998</v>
      </c>
      <c r="R274" s="174">
        <v>12.954333333333333</v>
      </c>
    </row>
    <row r="275" spans="1:18" x14ac:dyDescent="0.3">
      <c r="A275" s="173" t="s">
        <v>409</v>
      </c>
      <c r="B275" s="168"/>
      <c r="C275" s="168"/>
      <c r="D275" s="168"/>
      <c r="E275" s="168"/>
      <c r="F275" s="174">
        <v>-18.9071</v>
      </c>
      <c r="G275" s="174">
        <v>26.828600000000002</v>
      </c>
      <c r="H275" s="174">
        <v>23.329699999999999</v>
      </c>
      <c r="I275" s="174">
        <v>8.9870999999999999</v>
      </c>
      <c r="J275" s="174">
        <v>8.2246000000000006</v>
      </c>
      <c r="K275" s="174">
        <v>18.307200000000002</v>
      </c>
      <c r="L275" s="174">
        <v>14.953900000000001</v>
      </c>
      <c r="M275" s="174">
        <v>11.284700000000001</v>
      </c>
      <c r="N275" s="174">
        <v>11.478400000000001</v>
      </c>
      <c r="O275" s="174">
        <v>8.0778999999999996</v>
      </c>
      <c r="P275" s="174">
        <v>9.0555000000000003</v>
      </c>
      <c r="Q275" s="174">
        <v>9.0741999999999994</v>
      </c>
      <c r="R275" s="174">
        <v>13.260300000000001</v>
      </c>
    </row>
    <row r="276" spans="1:18" x14ac:dyDescent="0.3">
      <c r="A276" s="116"/>
      <c r="B276" s="116"/>
      <c r="C276" s="116"/>
      <c r="D276" s="118"/>
      <c r="E276" s="119"/>
      <c r="F276" s="119"/>
      <c r="G276" s="119"/>
      <c r="H276" s="119"/>
      <c r="I276" s="119"/>
      <c r="J276" s="119"/>
      <c r="K276" s="119"/>
      <c r="L276" s="119"/>
      <c r="M276" s="119"/>
      <c r="N276" s="119"/>
      <c r="O276" s="119"/>
      <c r="P276" s="119"/>
      <c r="Q276" s="119"/>
      <c r="R276" s="119"/>
    </row>
    <row r="277" spans="1:18" x14ac:dyDescent="0.3">
      <c r="A277" s="170" t="s">
        <v>736</v>
      </c>
      <c r="B277" s="170"/>
      <c r="C277" s="170"/>
      <c r="D277" s="170"/>
      <c r="E277" s="170"/>
      <c r="F277" s="170"/>
      <c r="G277" s="170"/>
      <c r="H277" s="170"/>
      <c r="I277" s="170"/>
      <c r="J277" s="170"/>
      <c r="K277" s="170"/>
      <c r="L277" s="170"/>
      <c r="M277" s="170"/>
      <c r="N277" s="170"/>
      <c r="O277" s="170"/>
      <c r="P277" s="170"/>
      <c r="Q277" s="170"/>
      <c r="R277" s="170"/>
    </row>
    <row r="278" spans="1:18" x14ac:dyDescent="0.3">
      <c r="A278" s="168" t="s">
        <v>737</v>
      </c>
      <c r="B278" s="168" t="s">
        <v>738</v>
      </c>
      <c r="C278" s="168">
        <v>131896</v>
      </c>
      <c r="D278" s="171">
        <v>44015</v>
      </c>
      <c r="E278" s="172">
        <v>27.916399999999999</v>
      </c>
      <c r="F278" s="172">
        <v>-173.71719999999999</v>
      </c>
      <c r="G278" s="172">
        <v>29.883700000000001</v>
      </c>
      <c r="H278" s="172">
        <v>18.6889</v>
      </c>
      <c r="I278" s="172">
        <v>19.002500000000001</v>
      </c>
      <c r="J278" s="172">
        <v>20.812000000000001</v>
      </c>
      <c r="K278" s="172">
        <v>13.1319</v>
      </c>
      <c r="L278" s="172">
        <v>10.304600000000001</v>
      </c>
      <c r="M278" s="172">
        <v>9.1893999999999991</v>
      </c>
      <c r="N278" s="172">
        <v>10.107900000000001</v>
      </c>
      <c r="O278" s="172">
        <v>6.7659000000000002</v>
      </c>
      <c r="P278" s="172">
        <v>8.0035000000000007</v>
      </c>
      <c r="Q278" s="172">
        <v>7.8872</v>
      </c>
      <c r="R278" s="172">
        <v>8.9187999999999992</v>
      </c>
    </row>
    <row r="279" spans="1:18" x14ac:dyDescent="0.3">
      <c r="A279" s="168" t="s">
        <v>737</v>
      </c>
      <c r="B279" s="168" t="s">
        <v>739</v>
      </c>
      <c r="C279" s="168">
        <v>131898</v>
      </c>
      <c r="D279" s="171">
        <v>44015</v>
      </c>
      <c r="E279" s="172">
        <v>28.936399999999999</v>
      </c>
      <c r="F279" s="172">
        <v>-172.99529999999999</v>
      </c>
      <c r="G279" s="172">
        <v>30.517800000000001</v>
      </c>
      <c r="H279" s="172">
        <v>19.280100000000001</v>
      </c>
      <c r="I279" s="172">
        <v>19.616900000000001</v>
      </c>
      <c r="J279" s="172">
        <v>21.423200000000001</v>
      </c>
      <c r="K279" s="172">
        <v>13.7547</v>
      </c>
      <c r="L279" s="172">
        <v>10.9344</v>
      </c>
      <c r="M279" s="172">
        <v>9.8436000000000003</v>
      </c>
      <c r="N279" s="172">
        <v>10.7797</v>
      </c>
      <c r="O279" s="172">
        <v>7.3422000000000001</v>
      </c>
      <c r="P279" s="172">
        <v>8.5695999999999994</v>
      </c>
      <c r="Q279" s="172">
        <v>8.3849</v>
      </c>
      <c r="R279" s="172">
        <v>9.5275999999999996</v>
      </c>
    </row>
    <row r="280" spans="1:18" x14ac:dyDescent="0.3">
      <c r="A280" s="168" t="s">
        <v>737</v>
      </c>
      <c r="B280" s="168" t="s">
        <v>740</v>
      </c>
      <c r="C280" s="168">
        <v>131864</v>
      </c>
      <c r="D280" s="171">
        <v>44015</v>
      </c>
      <c r="E280" s="172">
        <v>29.766100000000002</v>
      </c>
      <c r="F280" s="172">
        <v>109.3381</v>
      </c>
      <c r="G280" s="172">
        <v>140.82910000000001</v>
      </c>
      <c r="H280" s="172">
        <v>36.746200000000002</v>
      </c>
      <c r="I280" s="172">
        <v>47.653500000000001</v>
      </c>
      <c r="J280" s="172">
        <v>39.674700000000001</v>
      </c>
      <c r="K280" s="172">
        <v>80.755600000000001</v>
      </c>
      <c r="L280" s="172">
        <v>-1.9899</v>
      </c>
      <c r="M280" s="172">
        <v>5.2024999999999997</v>
      </c>
      <c r="N280" s="172">
        <v>2.7334000000000001</v>
      </c>
      <c r="O280" s="172">
        <v>3.6911999999999998</v>
      </c>
      <c r="P280" s="172">
        <v>6.8411999999999997</v>
      </c>
      <c r="Q280" s="172">
        <v>8.1709999999999994</v>
      </c>
      <c r="R280" s="172">
        <v>2.9005000000000001</v>
      </c>
    </row>
    <row r="281" spans="1:18" x14ac:dyDescent="0.3">
      <c r="A281" s="168" t="s">
        <v>737</v>
      </c>
      <c r="B281" s="168" t="s">
        <v>741</v>
      </c>
      <c r="C281" s="168">
        <v>131865</v>
      </c>
      <c r="D281" s="171">
        <v>44015</v>
      </c>
      <c r="E281" s="172">
        <v>15.0487</v>
      </c>
      <c r="F281" s="172">
        <v>109.961</v>
      </c>
      <c r="G281" s="172">
        <v>141.49469999999999</v>
      </c>
      <c r="H281" s="172">
        <v>37.410699999999999</v>
      </c>
      <c r="I281" s="172">
        <v>48.332099999999997</v>
      </c>
      <c r="J281" s="172">
        <v>40.353400000000001</v>
      </c>
      <c r="K281" s="172">
        <v>81.527600000000007</v>
      </c>
      <c r="L281" s="172">
        <v>-1.341</v>
      </c>
      <c r="M281" s="172">
        <v>5.8811999999999998</v>
      </c>
      <c r="N281" s="172">
        <v>3.4024999999999999</v>
      </c>
      <c r="O281" s="172">
        <v>4.0913000000000004</v>
      </c>
      <c r="P281" s="172">
        <v>7.0933999999999999</v>
      </c>
      <c r="Q281" s="172">
        <v>7.5103</v>
      </c>
      <c r="R281" s="172">
        <v>3.4691000000000001</v>
      </c>
    </row>
    <row r="282" spans="1:18" x14ac:dyDescent="0.3">
      <c r="A282" s="168" t="s">
        <v>737</v>
      </c>
      <c r="B282" s="168" t="s">
        <v>742</v>
      </c>
      <c r="C282" s="168">
        <v>132178</v>
      </c>
      <c r="D282" s="171">
        <v>44015</v>
      </c>
      <c r="E282" s="172">
        <v>19.4101</v>
      </c>
      <c r="F282" s="172">
        <v>61.217599999999997</v>
      </c>
      <c r="G282" s="172">
        <v>82.226799999999997</v>
      </c>
      <c r="H282" s="172">
        <v>34.124000000000002</v>
      </c>
      <c r="I282" s="172">
        <v>38.256599999999999</v>
      </c>
      <c r="J282" s="172">
        <v>31.9849</v>
      </c>
      <c r="K282" s="172">
        <v>43.731099999999998</v>
      </c>
      <c r="L282" s="172">
        <v>3.4184000000000001</v>
      </c>
      <c r="M282" s="172">
        <v>6.2533000000000003</v>
      </c>
      <c r="N282" s="172">
        <v>5.0533000000000001</v>
      </c>
      <c r="O282" s="172">
        <v>5.1574</v>
      </c>
      <c r="P282" s="172">
        <v>6.2811000000000003</v>
      </c>
      <c r="Q282" s="172">
        <v>7.5096999999999996</v>
      </c>
      <c r="R282" s="172">
        <v>4.9476000000000004</v>
      </c>
    </row>
    <row r="283" spans="1:18" x14ac:dyDescent="0.3">
      <c r="A283" s="168" t="s">
        <v>737</v>
      </c>
      <c r="B283" s="168" t="s">
        <v>743</v>
      </c>
      <c r="C283" s="168">
        <v>132183</v>
      </c>
      <c r="D283" s="171">
        <v>44015</v>
      </c>
      <c r="E283" s="172">
        <v>20.179600000000001</v>
      </c>
      <c r="F283" s="172">
        <v>61.601500000000001</v>
      </c>
      <c r="G283" s="172">
        <v>82.736699999999999</v>
      </c>
      <c r="H283" s="172">
        <v>34.646799999999999</v>
      </c>
      <c r="I283" s="172">
        <v>38.784999999999997</v>
      </c>
      <c r="J283" s="172">
        <v>32.517800000000001</v>
      </c>
      <c r="K283" s="172">
        <v>44.317399999999999</v>
      </c>
      <c r="L283" s="172">
        <v>4.0049999999999999</v>
      </c>
      <c r="M283" s="172">
        <v>6.8228</v>
      </c>
      <c r="N283" s="172">
        <v>5.6215000000000002</v>
      </c>
      <c r="O283" s="172">
        <v>5.7172000000000001</v>
      </c>
      <c r="P283" s="172">
        <v>6.8482000000000003</v>
      </c>
      <c r="Q283" s="172">
        <v>7.5693999999999999</v>
      </c>
      <c r="R283" s="172">
        <v>5.5068000000000001</v>
      </c>
    </row>
    <row r="284" spans="1:18" x14ac:dyDescent="0.3">
      <c r="A284" s="168" t="s">
        <v>737</v>
      </c>
      <c r="B284" s="168" t="s">
        <v>744</v>
      </c>
      <c r="C284" s="168">
        <v>132174</v>
      </c>
      <c r="D284" s="171">
        <v>44015</v>
      </c>
      <c r="E284" s="172">
        <v>20.6843</v>
      </c>
      <c r="F284" s="172">
        <v>94.829599999999999</v>
      </c>
      <c r="G284" s="172">
        <v>130.2561</v>
      </c>
      <c r="H284" s="172">
        <v>47.314</v>
      </c>
      <c r="I284" s="172">
        <v>50.062800000000003</v>
      </c>
      <c r="J284" s="172">
        <v>40.2331</v>
      </c>
      <c r="K284" s="172">
        <v>58.148899999999998</v>
      </c>
      <c r="L284" s="172">
        <v>-1.462</v>
      </c>
      <c r="M284" s="172">
        <v>4.6923000000000004</v>
      </c>
      <c r="N284" s="172">
        <v>2.4056000000000002</v>
      </c>
      <c r="O284" s="172">
        <v>4.4024000000000001</v>
      </c>
      <c r="P284" s="172">
        <v>6.2816999999999998</v>
      </c>
      <c r="Q284" s="172">
        <v>8.2586999999999993</v>
      </c>
      <c r="R284" s="172">
        <v>3.8165</v>
      </c>
    </row>
    <row r="285" spans="1:18" x14ac:dyDescent="0.3">
      <c r="A285" s="168" t="s">
        <v>737</v>
      </c>
      <c r="B285" s="168" t="s">
        <v>745</v>
      </c>
      <c r="C285" s="168">
        <v>132185</v>
      </c>
      <c r="D285" s="171">
        <v>44015</v>
      </c>
      <c r="E285" s="172">
        <v>21.482199999999999</v>
      </c>
      <c r="F285" s="172">
        <v>95.226399999999998</v>
      </c>
      <c r="G285" s="172">
        <v>130.8047</v>
      </c>
      <c r="H285" s="172">
        <v>47.839300000000001</v>
      </c>
      <c r="I285" s="172">
        <v>50.588200000000001</v>
      </c>
      <c r="J285" s="172">
        <v>40.780900000000003</v>
      </c>
      <c r="K285" s="172">
        <v>58.758499999999998</v>
      </c>
      <c r="L285" s="172">
        <v>-0.86170000000000002</v>
      </c>
      <c r="M285" s="172">
        <v>5.3033999999999999</v>
      </c>
      <c r="N285" s="172">
        <v>2.9952999999999999</v>
      </c>
      <c r="O285" s="172">
        <v>4.9734999999999996</v>
      </c>
      <c r="P285" s="172">
        <v>6.8564999999999996</v>
      </c>
      <c r="Q285" s="172">
        <v>8.4783000000000008</v>
      </c>
      <c r="R285" s="172">
        <v>4.3909000000000002</v>
      </c>
    </row>
    <row r="286" spans="1:18" x14ac:dyDescent="0.3">
      <c r="A286" s="168" t="s">
        <v>737</v>
      </c>
      <c r="B286" s="168" t="s">
        <v>746</v>
      </c>
      <c r="C286" s="168">
        <v>147889</v>
      </c>
      <c r="D286" s="171">
        <v>44015</v>
      </c>
      <c r="E286" s="172">
        <v>10.5192</v>
      </c>
      <c r="F286" s="172">
        <v>16.3156</v>
      </c>
      <c r="G286" s="172">
        <v>28.868099999999998</v>
      </c>
      <c r="H286" s="172">
        <v>22.852</v>
      </c>
      <c r="I286" s="172">
        <v>21.868400000000001</v>
      </c>
      <c r="J286" s="172">
        <v>19.889900000000001</v>
      </c>
      <c r="K286" s="172">
        <v>13.413600000000001</v>
      </c>
      <c r="L286" s="172"/>
      <c r="M286" s="172"/>
      <c r="N286" s="172"/>
      <c r="O286" s="172"/>
      <c r="P286" s="172"/>
      <c r="Q286" s="172">
        <v>12.070600000000001</v>
      </c>
      <c r="R286" s="172"/>
    </row>
    <row r="287" spans="1:18" x14ac:dyDescent="0.3">
      <c r="A287" s="168" t="s">
        <v>737</v>
      </c>
      <c r="B287" s="168" t="s">
        <v>747</v>
      </c>
      <c r="C287" s="168">
        <v>147890</v>
      </c>
      <c r="D287" s="171">
        <v>44015</v>
      </c>
      <c r="E287" s="172">
        <v>10.508599999999999</v>
      </c>
      <c r="F287" s="172">
        <v>15.984400000000001</v>
      </c>
      <c r="G287" s="172">
        <v>28.548300000000001</v>
      </c>
      <c r="H287" s="172">
        <v>22.5748</v>
      </c>
      <c r="I287" s="172">
        <v>21.588000000000001</v>
      </c>
      <c r="J287" s="172">
        <v>19.587399999999999</v>
      </c>
      <c r="K287" s="172">
        <v>13.223800000000001</v>
      </c>
      <c r="L287" s="172"/>
      <c r="M287" s="172"/>
      <c r="N287" s="172"/>
      <c r="O287" s="172"/>
      <c r="P287" s="172"/>
      <c r="Q287" s="172">
        <v>11.8241</v>
      </c>
      <c r="R287" s="172"/>
    </row>
    <row r="288" spans="1:18" x14ac:dyDescent="0.3">
      <c r="A288" s="168" t="s">
        <v>737</v>
      </c>
      <c r="B288" s="168" t="s">
        <v>748</v>
      </c>
      <c r="C288" s="168">
        <v>147851</v>
      </c>
      <c r="D288" s="171">
        <v>44015</v>
      </c>
      <c r="E288" s="172">
        <v>10.708600000000001</v>
      </c>
      <c r="F288" s="172">
        <v>42.997399999999999</v>
      </c>
      <c r="G288" s="172">
        <v>41.611600000000003</v>
      </c>
      <c r="H288" s="172">
        <v>23.1829</v>
      </c>
      <c r="I288" s="172">
        <v>24.848700000000001</v>
      </c>
      <c r="J288" s="172">
        <v>24.312899999999999</v>
      </c>
      <c r="K288" s="172">
        <v>19.2745</v>
      </c>
      <c r="L288" s="172">
        <v>13.983499999999999</v>
      </c>
      <c r="M288" s="172"/>
      <c r="N288" s="172"/>
      <c r="O288" s="172"/>
      <c r="P288" s="172"/>
      <c r="Q288" s="172">
        <v>13.9053</v>
      </c>
      <c r="R288" s="172"/>
    </row>
    <row r="289" spans="1:18" x14ac:dyDescent="0.3">
      <c r="A289" s="168" t="s">
        <v>737</v>
      </c>
      <c r="B289" s="168" t="s">
        <v>749</v>
      </c>
      <c r="C289" s="168">
        <v>147850</v>
      </c>
      <c r="D289" s="171">
        <v>44015</v>
      </c>
      <c r="E289" s="172">
        <v>10.708600000000001</v>
      </c>
      <c r="F289" s="172">
        <v>42.997399999999999</v>
      </c>
      <c r="G289" s="172">
        <v>41.611600000000003</v>
      </c>
      <c r="H289" s="172">
        <v>23.1829</v>
      </c>
      <c r="I289" s="172">
        <v>24.848700000000001</v>
      </c>
      <c r="J289" s="172">
        <v>24.312899999999999</v>
      </c>
      <c r="K289" s="172">
        <v>19.2745</v>
      </c>
      <c r="L289" s="172">
        <v>13.983499999999999</v>
      </c>
      <c r="M289" s="172"/>
      <c r="N289" s="172"/>
      <c r="O289" s="172"/>
      <c r="P289" s="172"/>
      <c r="Q289" s="172">
        <v>13.9053</v>
      </c>
      <c r="R289" s="172"/>
    </row>
    <row r="290" spans="1:18" x14ac:dyDescent="0.3">
      <c r="A290" s="168" t="s">
        <v>737</v>
      </c>
      <c r="B290" s="168" t="s">
        <v>750</v>
      </c>
      <c r="C290" s="168">
        <v>147857</v>
      </c>
      <c r="D290" s="171">
        <v>44015</v>
      </c>
      <c r="E290" s="172">
        <v>10.8804</v>
      </c>
      <c r="F290" s="172">
        <v>16.4452</v>
      </c>
      <c r="G290" s="172">
        <v>32.8523</v>
      </c>
      <c r="H290" s="172">
        <v>23.782299999999999</v>
      </c>
      <c r="I290" s="172">
        <v>32.239100000000001</v>
      </c>
      <c r="J290" s="172">
        <v>29.163699999999999</v>
      </c>
      <c r="K290" s="172">
        <v>20.7913</v>
      </c>
      <c r="L290" s="172">
        <v>17.407900000000001</v>
      </c>
      <c r="M290" s="172"/>
      <c r="N290" s="172"/>
      <c r="O290" s="172"/>
      <c r="P290" s="172"/>
      <c r="Q290" s="172">
        <v>17.276700000000002</v>
      </c>
      <c r="R290" s="172"/>
    </row>
    <row r="291" spans="1:18" x14ac:dyDescent="0.3">
      <c r="A291" s="168" t="s">
        <v>737</v>
      </c>
      <c r="B291" s="168" t="s">
        <v>751</v>
      </c>
      <c r="C291" s="168">
        <v>147854</v>
      </c>
      <c r="D291" s="171">
        <v>44015</v>
      </c>
      <c r="E291" s="172">
        <v>10.8804</v>
      </c>
      <c r="F291" s="172">
        <v>16.4452</v>
      </c>
      <c r="G291" s="172">
        <v>32.8523</v>
      </c>
      <c r="H291" s="172">
        <v>23.782299999999999</v>
      </c>
      <c r="I291" s="172">
        <v>32.239100000000001</v>
      </c>
      <c r="J291" s="172">
        <v>29.163699999999999</v>
      </c>
      <c r="K291" s="172">
        <v>20.7913</v>
      </c>
      <c r="L291" s="172">
        <v>17.407900000000001</v>
      </c>
      <c r="M291" s="172"/>
      <c r="N291" s="172"/>
      <c r="O291" s="172"/>
      <c r="P291" s="172"/>
      <c r="Q291" s="172">
        <v>17.276700000000002</v>
      </c>
      <c r="R291" s="172"/>
    </row>
    <row r="292" spans="1:18" x14ac:dyDescent="0.3">
      <c r="A292" s="168" t="s">
        <v>737</v>
      </c>
      <c r="B292" s="168" t="s">
        <v>752</v>
      </c>
      <c r="C292" s="168">
        <v>101656</v>
      </c>
      <c r="D292" s="171">
        <v>44015</v>
      </c>
      <c r="E292" s="172">
        <v>68.165700000000001</v>
      </c>
      <c r="F292" s="172">
        <v>146.82230000000001</v>
      </c>
      <c r="G292" s="172">
        <v>171.24299999999999</v>
      </c>
      <c r="H292" s="172">
        <v>31.583400000000001</v>
      </c>
      <c r="I292" s="172">
        <v>50.322299999999998</v>
      </c>
      <c r="J292" s="172">
        <v>43.4726</v>
      </c>
      <c r="K292" s="172">
        <v>1.9429000000000001</v>
      </c>
      <c r="L292" s="172">
        <v>-42.819000000000003</v>
      </c>
      <c r="M292" s="172">
        <v>-25.2117</v>
      </c>
      <c r="N292" s="172">
        <v>-18.921099999999999</v>
      </c>
      <c r="O292" s="172">
        <v>-2.4392</v>
      </c>
      <c r="P292" s="172">
        <v>1.8032999999999999</v>
      </c>
      <c r="Q292" s="172">
        <v>12.1913</v>
      </c>
      <c r="R292" s="172">
        <v>-6.6531000000000002</v>
      </c>
    </row>
    <row r="293" spans="1:18" x14ac:dyDescent="0.3">
      <c r="A293" s="168" t="s">
        <v>737</v>
      </c>
      <c r="B293" s="168" t="s">
        <v>753</v>
      </c>
      <c r="C293" s="168">
        <v>118543</v>
      </c>
      <c r="D293" s="171">
        <v>44015</v>
      </c>
      <c r="E293" s="172">
        <v>73.421300000000002</v>
      </c>
      <c r="F293" s="172">
        <v>147.9469</v>
      </c>
      <c r="G293" s="172">
        <v>172.292</v>
      </c>
      <c r="H293" s="172">
        <v>32.5869</v>
      </c>
      <c r="I293" s="172">
        <v>51.307000000000002</v>
      </c>
      <c r="J293" s="172">
        <v>44.422499999999999</v>
      </c>
      <c r="K293" s="172">
        <v>2.8382999999999998</v>
      </c>
      <c r="L293" s="172">
        <v>-42.069400000000002</v>
      </c>
      <c r="M293" s="172">
        <v>-24.377300000000002</v>
      </c>
      <c r="N293" s="172">
        <v>-18.0837</v>
      </c>
      <c r="O293" s="172">
        <v>-1.4017999999999999</v>
      </c>
      <c r="P293" s="172">
        <v>2.8915000000000002</v>
      </c>
      <c r="Q293" s="172">
        <v>6.4153000000000002</v>
      </c>
      <c r="R293" s="172">
        <v>-5.6688999999999998</v>
      </c>
    </row>
    <row r="294" spans="1:18" x14ac:dyDescent="0.3">
      <c r="A294" s="168" t="s">
        <v>737</v>
      </c>
      <c r="B294" s="168" t="s">
        <v>754</v>
      </c>
      <c r="C294" s="168">
        <v>102112</v>
      </c>
      <c r="D294" s="171">
        <v>44015</v>
      </c>
      <c r="E294" s="172">
        <v>39.592799999999997</v>
      </c>
      <c r="F294" s="172">
        <v>80.565799999999996</v>
      </c>
      <c r="G294" s="172">
        <v>104.69750000000001</v>
      </c>
      <c r="H294" s="172">
        <v>18.0655</v>
      </c>
      <c r="I294" s="172">
        <v>31.226400000000002</v>
      </c>
      <c r="J294" s="172">
        <v>35.064300000000003</v>
      </c>
      <c r="K294" s="172">
        <v>-34.942799999999998</v>
      </c>
      <c r="L294" s="172">
        <v>-41.128799999999998</v>
      </c>
      <c r="M294" s="172">
        <v>-23.106300000000001</v>
      </c>
      <c r="N294" s="172">
        <v>-18.446400000000001</v>
      </c>
      <c r="O294" s="172">
        <v>-3.0863</v>
      </c>
      <c r="P294" s="172">
        <v>1.6913</v>
      </c>
      <c r="Q294" s="172">
        <v>8.6427999999999994</v>
      </c>
      <c r="R294" s="172">
        <v>-6.8257000000000003</v>
      </c>
    </row>
    <row r="295" spans="1:18" x14ac:dyDescent="0.3">
      <c r="A295" s="168" t="s">
        <v>737</v>
      </c>
      <c r="B295" s="168" t="s">
        <v>755</v>
      </c>
      <c r="C295" s="168">
        <v>118516</v>
      </c>
      <c r="D295" s="171">
        <v>44015</v>
      </c>
      <c r="E295" s="172">
        <v>41.613199999999999</v>
      </c>
      <c r="F295" s="172">
        <v>81.1387</v>
      </c>
      <c r="G295" s="172">
        <v>105.3109</v>
      </c>
      <c r="H295" s="172">
        <v>18.6616</v>
      </c>
      <c r="I295" s="172">
        <v>31.815999999999999</v>
      </c>
      <c r="J295" s="172">
        <v>35.674399999999999</v>
      </c>
      <c r="K295" s="172">
        <v>-34.4054</v>
      </c>
      <c r="L295" s="172">
        <v>-40.639600000000002</v>
      </c>
      <c r="M295" s="172">
        <v>-22.59</v>
      </c>
      <c r="N295" s="172">
        <v>-17.951899999999998</v>
      </c>
      <c r="O295" s="172">
        <v>-2.4171999999999998</v>
      </c>
      <c r="P295" s="172">
        <v>2.4704000000000002</v>
      </c>
      <c r="Q295" s="172">
        <v>5.9812000000000003</v>
      </c>
      <c r="R295" s="172">
        <v>-6.2344999999999997</v>
      </c>
    </row>
    <row r="296" spans="1:18" x14ac:dyDescent="0.3">
      <c r="A296" s="168" t="s">
        <v>737</v>
      </c>
      <c r="B296" s="168" t="s">
        <v>756</v>
      </c>
      <c r="C296" s="168">
        <v>102114</v>
      </c>
      <c r="D296" s="171">
        <v>44015</v>
      </c>
      <c r="E296" s="172">
        <v>27.162199999999999</v>
      </c>
      <c r="F296" s="172">
        <v>63.132300000000001</v>
      </c>
      <c r="G296" s="172">
        <v>78.895399999999995</v>
      </c>
      <c r="H296" s="172">
        <v>17.856400000000001</v>
      </c>
      <c r="I296" s="172">
        <v>23.954999999999998</v>
      </c>
      <c r="J296" s="172">
        <v>29.260400000000001</v>
      </c>
      <c r="K296" s="172">
        <v>-79.691999999999993</v>
      </c>
      <c r="L296" s="172">
        <v>-54.265099999999997</v>
      </c>
      <c r="M296" s="172">
        <v>-32.958399999999997</v>
      </c>
      <c r="N296" s="172">
        <v>-25.047000000000001</v>
      </c>
      <c r="O296" s="172">
        <v>-5.6557000000000004</v>
      </c>
      <c r="P296" s="172">
        <v>-1.3299999999999999E-2</v>
      </c>
      <c r="Q296" s="172">
        <v>6.2043999999999997</v>
      </c>
      <c r="R296" s="172">
        <v>-10.4938</v>
      </c>
    </row>
    <row r="297" spans="1:18" x14ac:dyDescent="0.3">
      <c r="A297" s="168" t="s">
        <v>737</v>
      </c>
      <c r="B297" s="168" t="s">
        <v>757</v>
      </c>
      <c r="C297" s="168">
        <v>118518</v>
      </c>
      <c r="D297" s="171">
        <v>44015</v>
      </c>
      <c r="E297" s="172">
        <v>28.567299999999999</v>
      </c>
      <c r="F297" s="172">
        <v>63.611600000000003</v>
      </c>
      <c r="G297" s="172">
        <v>79.3904</v>
      </c>
      <c r="H297" s="172">
        <v>18.3535</v>
      </c>
      <c r="I297" s="172">
        <v>24.466999999999999</v>
      </c>
      <c r="J297" s="172">
        <v>29.8369</v>
      </c>
      <c r="K297" s="172">
        <v>-79.245199999999997</v>
      </c>
      <c r="L297" s="172">
        <v>-53.849200000000003</v>
      </c>
      <c r="M297" s="172">
        <v>-32.515599999999999</v>
      </c>
      <c r="N297" s="172">
        <v>-24.604199999999999</v>
      </c>
      <c r="O297" s="172">
        <v>-4.9649999999999999</v>
      </c>
      <c r="P297" s="172">
        <v>0.74529999999999996</v>
      </c>
      <c r="Q297" s="172">
        <v>3.875</v>
      </c>
      <c r="R297" s="172">
        <v>-9.8833000000000002</v>
      </c>
    </row>
    <row r="298" spans="1:18" x14ac:dyDescent="0.3">
      <c r="A298" s="168" t="s">
        <v>737</v>
      </c>
      <c r="B298" s="168" t="s">
        <v>758</v>
      </c>
      <c r="C298" s="168">
        <v>102547</v>
      </c>
      <c r="D298" s="171">
        <v>44015</v>
      </c>
      <c r="E298" s="172">
        <v>39.625300000000003</v>
      </c>
      <c r="F298" s="172">
        <v>49.716500000000003</v>
      </c>
      <c r="G298" s="172">
        <v>62.247399999999999</v>
      </c>
      <c r="H298" s="172">
        <v>12.861700000000001</v>
      </c>
      <c r="I298" s="172">
        <v>17.826499999999999</v>
      </c>
      <c r="J298" s="172">
        <v>16.983000000000001</v>
      </c>
      <c r="K298" s="172">
        <v>27.6831</v>
      </c>
      <c r="L298" s="172">
        <v>1.0542</v>
      </c>
      <c r="M298" s="172">
        <v>4.6177999999999999</v>
      </c>
      <c r="N298" s="172">
        <v>3.6610999999999998</v>
      </c>
      <c r="O298" s="172">
        <v>5.6242999999999999</v>
      </c>
      <c r="P298" s="172">
        <v>6.6345999999999998</v>
      </c>
      <c r="Q298" s="172">
        <v>8.9899000000000004</v>
      </c>
      <c r="R298" s="172">
        <v>5.3556999999999997</v>
      </c>
    </row>
    <row r="299" spans="1:18" x14ac:dyDescent="0.3">
      <c r="A299" s="168" t="s">
        <v>737</v>
      </c>
      <c r="B299" s="168" t="s">
        <v>759</v>
      </c>
      <c r="C299" s="168">
        <v>118519</v>
      </c>
      <c r="D299" s="171">
        <v>44015</v>
      </c>
      <c r="E299" s="172">
        <v>40.895800000000001</v>
      </c>
      <c r="F299" s="172">
        <v>50.496699999999997</v>
      </c>
      <c r="G299" s="172">
        <v>62.948599999999999</v>
      </c>
      <c r="H299" s="172">
        <v>13.5631</v>
      </c>
      <c r="I299" s="172">
        <v>18.529299999999999</v>
      </c>
      <c r="J299" s="172">
        <v>17.693300000000001</v>
      </c>
      <c r="K299" s="172">
        <v>28.405899999999999</v>
      </c>
      <c r="L299" s="172">
        <v>1.6688000000000001</v>
      </c>
      <c r="M299" s="172">
        <v>5.2098000000000004</v>
      </c>
      <c r="N299" s="172">
        <v>4.2026000000000003</v>
      </c>
      <c r="O299" s="172">
        <v>6.0758999999999999</v>
      </c>
      <c r="P299" s="172">
        <v>7.0879000000000003</v>
      </c>
      <c r="Q299" s="172">
        <v>8.4172999999999991</v>
      </c>
      <c r="R299" s="172">
        <v>5.8235999999999999</v>
      </c>
    </row>
    <row r="300" spans="1:18" x14ac:dyDescent="0.3">
      <c r="A300" s="168" t="s">
        <v>737</v>
      </c>
      <c r="B300" s="168" t="s">
        <v>760</v>
      </c>
      <c r="C300" s="168">
        <v>132987</v>
      </c>
      <c r="D300" s="171">
        <v>44015</v>
      </c>
      <c r="E300" s="172">
        <v>10.1829</v>
      </c>
      <c r="F300" s="172">
        <v>50.970100000000002</v>
      </c>
      <c r="G300" s="172">
        <v>57.381399999999999</v>
      </c>
      <c r="H300" s="172">
        <v>-6.4950999999999999</v>
      </c>
      <c r="I300" s="172">
        <v>19.137</v>
      </c>
      <c r="J300" s="172">
        <v>32.848700000000001</v>
      </c>
      <c r="K300" s="172">
        <v>-59.966000000000001</v>
      </c>
      <c r="L300" s="172">
        <v>-46.761899999999997</v>
      </c>
      <c r="M300" s="172">
        <v>-26.7316</v>
      </c>
      <c r="N300" s="172">
        <v>-19.5762</v>
      </c>
      <c r="O300" s="172">
        <v>-4.1993999999999998</v>
      </c>
      <c r="P300" s="172">
        <v>-0.16339999999999999</v>
      </c>
      <c r="Q300" s="172">
        <v>0.32419999999999999</v>
      </c>
      <c r="R300" s="172">
        <v>-8.0401000000000007</v>
      </c>
    </row>
    <row r="301" spans="1:18" x14ac:dyDescent="0.3">
      <c r="A301" s="168" t="s">
        <v>737</v>
      </c>
      <c r="B301" s="168" t="s">
        <v>761</v>
      </c>
      <c r="C301" s="168">
        <v>132989</v>
      </c>
      <c r="D301" s="171">
        <v>44015</v>
      </c>
      <c r="E301" s="172">
        <v>10.961399999999999</v>
      </c>
      <c r="F301" s="172">
        <v>51.3521</v>
      </c>
      <c r="G301" s="172">
        <v>57.992800000000003</v>
      </c>
      <c r="H301" s="172">
        <v>-5.8445</v>
      </c>
      <c r="I301" s="172">
        <v>19.7712</v>
      </c>
      <c r="J301" s="172">
        <v>33.485199999999999</v>
      </c>
      <c r="K301" s="172">
        <v>-59.408000000000001</v>
      </c>
      <c r="L301" s="172">
        <v>-46.287999999999997</v>
      </c>
      <c r="M301" s="172">
        <v>-26.241399999999999</v>
      </c>
      <c r="N301" s="172">
        <v>-19.087599999999998</v>
      </c>
      <c r="O301" s="172">
        <v>-3.2854999999999999</v>
      </c>
      <c r="P301" s="172">
        <v>1.115</v>
      </c>
      <c r="Q301" s="172">
        <v>1.6527000000000001</v>
      </c>
      <c r="R301" s="172">
        <v>-7.3449</v>
      </c>
    </row>
    <row r="302" spans="1:18" x14ac:dyDescent="0.3">
      <c r="A302" s="168" t="s">
        <v>737</v>
      </c>
      <c r="B302" s="168" t="s">
        <v>762</v>
      </c>
      <c r="C302" s="168">
        <v>130543</v>
      </c>
      <c r="D302" s="171">
        <v>44015</v>
      </c>
      <c r="E302" s="172">
        <v>19.503599999999999</v>
      </c>
      <c r="F302" s="172">
        <v>129.2115</v>
      </c>
      <c r="G302" s="172">
        <v>166.6268</v>
      </c>
      <c r="H302" s="172">
        <v>21.449100000000001</v>
      </c>
      <c r="I302" s="172">
        <v>63.1721</v>
      </c>
      <c r="J302" s="172">
        <v>63.670200000000001</v>
      </c>
      <c r="K302" s="172">
        <v>82.176299999999998</v>
      </c>
      <c r="L302" s="172">
        <v>-7.6797000000000004</v>
      </c>
      <c r="M302" s="172">
        <v>0.5232</v>
      </c>
      <c r="N302" s="172">
        <v>-3.1204999999999998</v>
      </c>
      <c r="O302" s="172">
        <v>3.2031999999999998</v>
      </c>
      <c r="P302" s="172">
        <v>6.7000999999999999</v>
      </c>
      <c r="Q302" s="172">
        <v>8.0845000000000002</v>
      </c>
      <c r="R302" s="172">
        <v>3.9472</v>
      </c>
    </row>
    <row r="303" spans="1:18" x14ac:dyDescent="0.3">
      <c r="A303" s="168" t="s">
        <v>737</v>
      </c>
      <c r="B303" s="168" t="s">
        <v>763</v>
      </c>
      <c r="C303" s="168">
        <v>130533</v>
      </c>
      <c r="D303" s="171">
        <v>44015</v>
      </c>
      <c r="E303" s="172">
        <v>18.3489</v>
      </c>
      <c r="F303" s="172">
        <v>128.55699999999999</v>
      </c>
      <c r="G303" s="172">
        <v>165.8776</v>
      </c>
      <c r="H303" s="172">
        <v>20.6844</v>
      </c>
      <c r="I303" s="172">
        <v>62.4146</v>
      </c>
      <c r="J303" s="172">
        <v>62.864699999999999</v>
      </c>
      <c r="K303" s="172">
        <v>81.192800000000005</v>
      </c>
      <c r="L303" s="172">
        <v>-8.4868000000000006</v>
      </c>
      <c r="M303" s="172">
        <v>-0.32079999999999997</v>
      </c>
      <c r="N303" s="172">
        <v>-3.9237000000000002</v>
      </c>
      <c r="O303" s="172">
        <v>2.3231000000000002</v>
      </c>
      <c r="P303" s="172">
        <v>5.7553999999999998</v>
      </c>
      <c r="Q303" s="172">
        <v>7.4833999999999996</v>
      </c>
      <c r="R303" s="172">
        <v>3.1069</v>
      </c>
    </row>
    <row r="304" spans="1:18" x14ac:dyDescent="0.3">
      <c r="A304" s="168" t="s">
        <v>737</v>
      </c>
      <c r="B304" s="168" t="s">
        <v>764</v>
      </c>
      <c r="C304" s="168">
        <v>129195</v>
      </c>
      <c r="D304" s="171">
        <v>44015</v>
      </c>
      <c r="E304" s="172">
        <v>15.325699999999999</v>
      </c>
      <c r="F304" s="172">
        <v>31.225899999999999</v>
      </c>
      <c r="G304" s="172">
        <v>56.387</v>
      </c>
      <c r="H304" s="172">
        <v>32.9026</v>
      </c>
      <c r="I304" s="172">
        <v>25.249199999999998</v>
      </c>
      <c r="J304" s="172">
        <v>21.572199999999999</v>
      </c>
      <c r="K304" s="172">
        <v>5.1988000000000003</v>
      </c>
      <c r="L304" s="172">
        <v>-0.57279999999999998</v>
      </c>
      <c r="M304" s="172">
        <v>2.4980000000000002</v>
      </c>
      <c r="N304" s="172">
        <v>4.1946000000000003</v>
      </c>
      <c r="O304" s="172">
        <v>4.1867999999999999</v>
      </c>
      <c r="P304" s="172">
        <v>5.8042999999999996</v>
      </c>
      <c r="Q304" s="172">
        <v>7.1517999999999997</v>
      </c>
      <c r="R304" s="172">
        <v>4.8460999999999999</v>
      </c>
    </row>
    <row r="305" spans="1:18" x14ac:dyDescent="0.3">
      <c r="A305" s="168" t="s">
        <v>737</v>
      </c>
      <c r="B305" s="168" t="s">
        <v>765</v>
      </c>
      <c r="C305" s="168">
        <v>129197</v>
      </c>
      <c r="D305" s="171">
        <v>44015</v>
      </c>
      <c r="E305" s="172">
        <v>15.6572</v>
      </c>
      <c r="F305" s="172">
        <v>31.965399999999999</v>
      </c>
      <c r="G305" s="172">
        <v>57.148400000000002</v>
      </c>
      <c r="H305" s="172">
        <v>33.651800000000001</v>
      </c>
      <c r="I305" s="172">
        <v>26.0168</v>
      </c>
      <c r="J305" s="172">
        <v>22.339300000000001</v>
      </c>
      <c r="K305" s="172">
        <v>5.9561000000000002</v>
      </c>
      <c r="L305" s="172">
        <v>0.19359999999999999</v>
      </c>
      <c r="M305" s="172">
        <v>3.2706</v>
      </c>
      <c r="N305" s="172">
        <v>4.9710000000000001</v>
      </c>
      <c r="O305" s="172">
        <v>4.6547000000000001</v>
      </c>
      <c r="P305" s="172">
        <v>6.1951999999999998</v>
      </c>
      <c r="Q305" s="172">
        <v>7.5233999999999996</v>
      </c>
      <c r="R305" s="172">
        <v>5.4210000000000003</v>
      </c>
    </row>
    <row r="306" spans="1:18" x14ac:dyDescent="0.3">
      <c r="A306" s="168" t="s">
        <v>737</v>
      </c>
      <c r="B306" s="168" t="s">
        <v>766</v>
      </c>
      <c r="C306" s="168">
        <v>102137</v>
      </c>
      <c r="D306" s="171">
        <v>44015</v>
      </c>
      <c r="E306" s="172">
        <v>56.614600000000003</v>
      </c>
      <c r="F306" s="172">
        <v>179.26740000000001</v>
      </c>
      <c r="G306" s="172">
        <v>226.0318</v>
      </c>
      <c r="H306" s="172">
        <v>55.636400000000002</v>
      </c>
      <c r="I306" s="172">
        <v>59.1905</v>
      </c>
      <c r="J306" s="172">
        <v>43.122199999999999</v>
      </c>
      <c r="K306" s="172">
        <v>95.809200000000004</v>
      </c>
      <c r="L306" s="172">
        <v>-8.1631</v>
      </c>
      <c r="M306" s="172">
        <v>0.23880000000000001</v>
      </c>
      <c r="N306" s="172">
        <v>0.29099999999999998</v>
      </c>
      <c r="O306" s="172">
        <v>5.8429000000000002</v>
      </c>
      <c r="P306" s="172">
        <v>8.3521999999999998</v>
      </c>
      <c r="Q306" s="172">
        <v>11.041399999999999</v>
      </c>
      <c r="R306" s="172">
        <v>5.8404999999999996</v>
      </c>
    </row>
    <row r="307" spans="1:18" x14ac:dyDescent="0.3">
      <c r="A307" s="168" t="s">
        <v>737</v>
      </c>
      <c r="B307" s="168" t="s">
        <v>767</v>
      </c>
      <c r="C307" s="168">
        <v>120679</v>
      </c>
      <c r="D307" s="171">
        <v>44015</v>
      </c>
      <c r="E307" s="172">
        <v>59.040500000000002</v>
      </c>
      <c r="F307" s="172">
        <v>180.41839999999999</v>
      </c>
      <c r="G307" s="172">
        <v>227.2193</v>
      </c>
      <c r="H307" s="172">
        <v>56.826500000000003</v>
      </c>
      <c r="I307" s="172">
        <v>60.403300000000002</v>
      </c>
      <c r="J307" s="172">
        <v>44.346499999999999</v>
      </c>
      <c r="K307" s="172">
        <v>97.204700000000003</v>
      </c>
      <c r="L307" s="172">
        <v>-7.0107999999999997</v>
      </c>
      <c r="M307" s="172">
        <v>1.4813000000000001</v>
      </c>
      <c r="N307" s="172">
        <v>1.5687</v>
      </c>
      <c r="O307" s="172">
        <v>6.5921000000000003</v>
      </c>
      <c r="P307" s="172">
        <v>8.9086999999999996</v>
      </c>
      <c r="Q307" s="172">
        <v>9.8389000000000006</v>
      </c>
      <c r="R307" s="172">
        <v>6.8110999999999997</v>
      </c>
    </row>
    <row r="308" spans="1:18" x14ac:dyDescent="0.3">
      <c r="A308" s="168" t="s">
        <v>737</v>
      </c>
      <c r="B308" s="168" t="s">
        <v>768</v>
      </c>
      <c r="C308" s="168">
        <v>102141</v>
      </c>
      <c r="D308" s="171">
        <v>44015</v>
      </c>
      <c r="E308" s="172">
        <v>32.699800000000003</v>
      </c>
      <c r="F308" s="172">
        <v>32.287100000000002</v>
      </c>
      <c r="G308" s="172">
        <v>34.327199999999998</v>
      </c>
      <c r="H308" s="172">
        <v>23.787700000000001</v>
      </c>
      <c r="I308" s="172">
        <v>22.8659</v>
      </c>
      <c r="J308" s="172">
        <v>20.363800000000001</v>
      </c>
      <c r="K308" s="172">
        <v>13.613300000000001</v>
      </c>
      <c r="L308" s="172">
        <v>9.9589999999999996</v>
      </c>
      <c r="M308" s="172">
        <v>9.7649000000000008</v>
      </c>
      <c r="N308" s="172">
        <v>9.7266999999999992</v>
      </c>
      <c r="O308" s="172">
        <v>7.5284000000000004</v>
      </c>
      <c r="P308" s="172">
        <v>9.1059000000000001</v>
      </c>
      <c r="Q308" s="172">
        <v>7.4196999999999997</v>
      </c>
      <c r="R308" s="172">
        <v>8.6927000000000003</v>
      </c>
    </row>
    <row r="309" spans="1:18" x14ac:dyDescent="0.3">
      <c r="A309" s="168" t="s">
        <v>737</v>
      </c>
      <c r="B309" s="168" t="s">
        <v>769</v>
      </c>
      <c r="C309" s="168">
        <v>120702</v>
      </c>
      <c r="D309" s="171">
        <v>44015</v>
      </c>
      <c r="E309" s="172">
        <v>33.623100000000001</v>
      </c>
      <c r="F309" s="172">
        <v>32.704700000000003</v>
      </c>
      <c r="G309" s="172">
        <v>34.691899999999997</v>
      </c>
      <c r="H309" s="172">
        <v>24.148800000000001</v>
      </c>
      <c r="I309" s="172">
        <v>23.226800000000001</v>
      </c>
      <c r="J309" s="172">
        <v>20.723099999999999</v>
      </c>
      <c r="K309" s="172">
        <v>13.8467</v>
      </c>
      <c r="L309" s="172">
        <v>10.161099999999999</v>
      </c>
      <c r="M309" s="172">
        <v>10.0284</v>
      </c>
      <c r="N309" s="172">
        <v>10.080299999999999</v>
      </c>
      <c r="O309" s="172">
        <v>8.1173000000000002</v>
      </c>
      <c r="P309" s="172">
        <v>9.6326999999999998</v>
      </c>
      <c r="Q309" s="172">
        <v>9.2035</v>
      </c>
      <c r="R309" s="172">
        <v>9.2883999999999993</v>
      </c>
    </row>
    <row r="310" spans="1:18" x14ac:dyDescent="0.3">
      <c r="A310" s="168" t="s">
        <v>737</v>
      </c>
      <c r="B310" s="168" t="s">
        <v>770</v>
      </c>
      <c r="C310" s="168">
        <v>102139</v>
      </c>
      <c r="D310" s="171">
        <v>44015</v>
      </c>
      <c r="E310" s="172">
        <v>35.606200000000001</v>
      </c>
      <c r="F310" s="172">
        <v>66.959299999999999</v>
      </c>
      <c r="G310" s="172">
        <v>100.428</v>
      </c>
      <c r="H310" s="172">
        <v>13.802099999999999</v>
      </c>
      <c r="I310" s="172">
        <v>35.671799999999998</v>
      </c>
      <c r="J310" s="172">
        <v>40.720199999999998</v>
      </c>
      <c r="K310" s="172">
        <v>37.042299999999997</v>
      </c>
      <c r="L310" s="172">
        <v>-4.4328000000000003</v>
      </c>
      <c r="M310" s="172">
        <v>0.48809999999999998</v>
      </c>
      <c r="N310" s="172">
        <v>2.0232000000000001</v>
      </c>
      <c r="O310" s="172">
        <v>5.0465999999999998</v>
      </c>
      <c r="P310" s="172">
        <v>5.7435</v>
      </c>
      <c r="Q310" s="172">
        <v>7.9737</v>
      </c>
      <c r="R310" s="172">
        <v>4.9024999999999999</v>
      </c>
    </row>
    <row r="311" spans="1:18" x14ac:dyDescent="0.3">
      <c r="A311" s="168" t="s">
        <v>737</v>
      </c>
      <c r="B311" s="168" t="s">
        <v>771</v>
      </c>
      <c r="C311" s="168">
        <v>120313</v>
      </c>
      <c r="D311" s="171">
        <v>44015</v>
      </c>
      <c r="E311" s="172">
        <v>37.047800000000002</v>
      </c>
      <c r="F311" s="172">
        <v>67.513300000000001</v>
      </c>
      <c r="G311" s="172">
        <v>100.9281</v>
      </c>
      <c r="H311" s="172">
        <v>14.282400000000001</v>
      </c>
      <c r="I311" s="172">
        <v>36.267899999999997</v>
      </c>
      <c r="J311" s="172">
        <v>41.534999999999997</v>
      </c>
      <c r="K311" s="172">
        <v>38.0383</v>
      </c>
      <c r="L311" s="172">
        <v>-3.6705000000000001</v>
      </c>
      <c r="M311" s="172">
        <v>1.1803999999999999</v>
      </c>
      <c r="N311" s="172">
        <v>2.6657000000000002</v>
      </c>
      <c r="O311" s="172">
        <v>5.5911999999999997</v>
      </c>
      <c r="P311" s="172">
        <v>6.266</v>
      </c>
      <c r="Q311" s="172">
        <v>7.9946000000000002</v>
      </c>
      <c r="R311" s="172">
        <v>5.49</v>
      </c>
    </row>
    <row r="312" spans="1:18" x14ac:dyDescent="0.3">
      <c r="A312" s="168" t="s">
        <v>737</v>
      </c>
      <c r="B312" s="168" t="s">
        <v>772</v>
      </c>
      <c r="C312" s="168">
        <v>118410</v>
      </c>
      <c r="D312" s="171">
        <v>44015</v>
      </c>
      <c r="E312" s="172">
        <v>34.218299999999999</v>
      </c>
      <c r="F312" s="172">
        <v>22.414100000000001</v>
      </c>
      <c r="G312" s="172">
        <v>24.154800000000002</v>
      </c>
      <c r="H312" s="172">
        <v>15.5435</v>
      </c>
      <c r="I312" s="172">
        <v>18.3765</v>
      </c>
      <c r="J312" s="172">
        <v>22.680199999999999</v>
      </c>
      <c r="K312" s="172">
        <v>18.758299999999998</v>
      </c>
      <c r="L312" s="172">
        <v>14.1843</v>
      </c>
      <c r="M312" s="172">
        <v>12.621499999999999</v>
      </c>
      <c r="N312" s="172">
        <v>12.992699999999999</v>
      </c>
      <c r="O312" s="172">
        <v>9.0513999999999992</v>
      </c>
      <c r="P312" s="172">
        <v>8.9931000000000001</v>
      </c>
      <c r="Q312" s="172">
        <v>9.1736000000000004</v>
      </c>
      <c r="R312" s="172">
        <v>11.3232</v>
      </c>
    </row>
    <row r="313" spans="1:18" x14ac:dyDescent="0.3">
      <c r="A313" s="168" t="s">
        <v>737</v>
      </c>
      <c r="B313" s="168" t="s">
        <v>773</v>
      </c>
      <c r="C313" s="168">
        <v>108545</v>
      </c>
      <c r="D313" s="171">
        <v>44015</v>
      </c>
      <c r="E313" s="172">
        <v>33.142699999999998</v>
      </c>
      <c r="F313" s="172">
        <v>22.039300000000001</v>
      </c>
      <c r="G313" s="172">
        <v>23.797799999999999</v>
      </c>
      <c r="H313" s="172">
        <v>15.147399999999999</v>
      </c>
      <c r="I313" s="172">
        <v>17.9879</v>
      </c>
      <c r="J313" s="172">
        <v>22.2912</v>
      </c>
      <c r="K313" s="172">
        <v>18.3537</v>
      </c>
      <c r="L313" s="172">
        <v>13.766400000000001</v>
      </c>
      <c r="M313" s="172">
        <v>12.1944</v>
      </c>
      <c r="N313" s="172">
        <v>12.5527</v>
      </c>
      <c r="O313" s="172">
        <v>8.6136999999999997</v>
      </c>
      <c r="P313" s="172">
        <v>8.5393000000000008</v>
      </c>
      <c r="Q313" s="172">
        <v>7.8716999999999997</v>
      </c>
      <c r="R313" s="172">
        <v>10.8979</v>
      </c>
    </row>
    <row r="314" spans="1:18" x14ac:dyDescent="0.3">
      <c r="A314" s="168" t="s">
        <v>737</v>
      </c>
      <c r="B314" s="168" t="s">
        <v>774</v>
      </c>
      <c r="C314" s="168">
        <v>118486</v>
      </c>
      <c r="D314" s="171">
        <v>44015</v>
      </c>
      <c r="E314" s="172">
        <v>23.314800000000002</v>
      </c>
      <c r="F314" s="172">
        <v>45.927700000000002</v>
      </c>
      <c r="G314" s="172">
        <v>61.469000000000001</v>
      </c>
      <c r="H314" s="172">
        <v>22.009899999999998</v>
      </c>
      <c r="I314" s="172">
        <v>25.131900000000002</v>
      </c>
      <c r="J314" s="172">
        <v>23.787800000000001</v>
      </c>
      <c r="K314" s="172">
        <v>28.837199999999999</v>
      </c>
      <c r="L314" s="172">
        <v>1.6224000000000001</v>
      </c>
      <c r="M314" s="172">
        <v>4.9960000000000004</v>
      </c>
      <c r="N314" s="172">
        <v>5.0191999999999997</v>
      </c>
      <c r="O314" s="172">
        <v>6.0075000000000003</v>
      </c>
      <c r="P314" s="172">
        <v>7.3644999999999996</v>
      </c>
      <c r="Q314" s="172">
        <v>8.6765000000000008</v>
      </c>
      <c r="R314" s="172">
        <v>6.1188000000000002</v>
      </c>
    </row>
    <row r="315" spans="1:18" x14ac:dyDescent="0.3">
      <c r="A315" s="168" t="s">
        <v>737</v>
      </c>
      <c r="B315" s="168" t="s">
        <v>775</v>
      </c>
      <c r="C315" s="168">
        <v>112327</v>
      </c>
      <c r="D315" s="171">
        <v>44015</v>
      </c>
      <c r="E315" s="172">
        <v>22.421500000000002</v>
      </c>
      <c r="F315" s="172">
        <v>45.311900000000001</v>
      </c>
      <c r="G315" s="172">
        <v>60.806100000000001</v>
      </c>
      <c r="H315" s="172">
        <v>21.342700000000001</v>
      </c>
      <c r="I315" s="172">
        <v>24.471699999999998</v>
      </c>
      <c r="J315" s="172">
        <v>23.118600000000001</v>
      </c>
      <c r="K315" s="172">
        <v>28.1419</v>
      </c>
      <c r="L315" s="172">
        <v>0.93730000000000002</v>
      </c>
      <c r="M315" s="172">
        <v>4.2751999999999999</v>
      </c>
      <c r="N315" s="172">
        <v>4.2820999999999998</v>
      </c>
      <c r="O315" s="172">
        <v>5.2287999999999997</v>
      </c>
      <c r="P315" s="172">
        <v>6.6675000000000004</v>
      </c>
      <c r="Q315" s="172">
        <v>8.0753000000000004</v>
      </c>
      <c r="R315" s="172">
        <v>5.3005000000000004</v>
      </c>
    </row>
    <row r="316" spans="1:18" x14ac:dyDescent="0.3">
      <c r="A316" s="168" t="s">
        <v>737</v>
      </c>
      <c r="B316" s="168" t="s">
        <v>776</v>
      </c>
      <c r="C316" s="168">
        <v>118489</v>
      </c>
      <c r="D316" s="171">
        <v>44015</v>
      </c>
      <c r="E316" s="172">
        <v>23.401</v>
      </c>
      <c r="F316" s="172">
        <v>65.784300000000002</v>
      </c>
      <c r="G316" s="172">
        <v>98.800899999999999</v>
      </c>
      <c r="H316" s="172">
        <v>28.205200000000001</v>
      </c>
      <c r="I316" s="172">
        <v>36.638500000000001</v>
      </c>
      <c r="J316" s="172">
        <v>34.205100000000002</v>
      </c>
      <c r="K316" s="172">
        <v>47.945999999999998</v>
      </c>
      <c r="L316" s="172">
        <v>-7.3773999999999997</v>
      </c>
      <c r="M316" s="172">
        <v>0.2218</v>
      </c>
      <c r="N316" s="172">
        <v>-0.3977</v>
      </c>
      <c r="O316" s="172">
        <v>3.6798999999999999</v>
      </c>
      <c r="P316" s="172">
        <v>6.0557999999999996</v>
      </c>
      <c r="Q316" s="172">
        <v>8.0431000000000008</v>
      </c>
      <c r="R316" s="172">
        <v>2.5301</v>
      </c>
    </row>
    <row r="317" spans="1:18" x14ac:dyDescent="0.3">
      <c r="A317" s="168" t="s">
        <v>737</v>
      </c>
      <c r="B317" s="168" t="s">
        <v>777</v>
      </c>
      <c r="C317" s="168">
        <v>112329</v>
      </c>
      <c r="D317" s="171">
        <v>44015</v>
      </c>
      <c r="E317" s="172">
        <v>22.570399999999999</v>
      </c>
      <c r="F317" s="172">
        <v>65.288200000000003</v>
      </c>
      <c r="G317" s="172">
        <v>98.138400000000004</v>
      </c>
      <c r="H317" s="172">
        <v>27.520700000000001</v>
      </c>
      <c r="I317" s="172">
        <v>35.951099999999997</v>
      </c>
      <c r="J317" s="172">
        <v>33.494</v>
      </c>
      <c r="K317" s="172">
        <v>47.171900000000001</v>
      </c>
      <c r="L317" s="172">
        <v>-8.0421999999999993</v>
      </c>
      <c r="M317" s="172">
        <v>-0.46870000000000001</v>
      </c>
      <c r="N317" s="172">
        <v>-1.0817000000000001</v>
      </c>
      <c r="O317" s="172">
        <v>2.9975999999999998</v>
      </c>
      <c r="P317" s="172">
        <v>5.4215999999999998</v>
      </c>
      <c r="Q317" s="172">
        <v>8.1441999999999997</v>
      </c>
      <c r="R317" s="172">
        <v>1.8143</v>
      </c>
    </row>
    <row r="318" spans="1:18" x14ac:dyDescent="0.3">
      <c r="A318" s="168" t="s">
        <v>737</v>
      </c>
      <c r="B318" s="168" t="s">
        <v>778</v>
      </c>
      <c r="C318" s="168">
        <v>102574</v>
      </c>
      <c r="D318" s="171">
        <v>44015</v>
      </c>
      <c r="E318" s="172">
        <v>89.96</v>
      </c>
      <c r="F318" s="172">
        <v>199.48920000000001</v>
      </c>
      <c r="G318" s="172">
        <v>190.24369999999999</v>
      </c>
      <c r="H318" s="172">
        <v>56.599299999999999</v>
      </c>
      <c r="I318" s="172">
        <v>74.769199999999998</v>
      </c>
      <c r="J318" s="172">
        <v>62.657899999999998</v>
      </c>
      <c r="K318" s="172">
        <v>105.12820000000001</v>
      </c>
      <c r="L318" s="172">
        <v>6.3311000000000002</v>
      </c>
      <c r="M318" s="172">
        <v>8.9524000000000008</v>
      </c>
      <c r="N318" s="172">
        <v>9.4478000000000009</v>
      </c>
      <c r="O318" s="172">
        <v>6.8551000000000002</v>
      </c>
      <c r="P318" s="172">
        <v>8.6023999999999994</v>
      </c>
      <c r="Q318" s="172">
        <v>14.8066</v>
      </c>
      <c r="R318" s="172">
        <v>8.4885999999999999</v>
      </c>
    </row>
    <row r="319" spans="1:18" x14ac:dyDescent="0.3">
      <c r="A319" s="168" t="s">
        <v>737</v>
      </c>
      <c r="B319" s="168" t="s">
        <v>779</v>
      </c>
      <c r="C319" s="168">
        <v>119777</v>
      </c>
      <c r="D319" s="171">
        <v>44015</v>
      </c>
      <c r="E319" s="172">
        <v>93.299000000000007</v>
      </c>
      <c r="F319" s="172">
        <v>199.8254</v>
      </c>
      <c r="G319" s="172">
        <v>190.5926</v>
      </c>
      <c r="H319" s="172">
        <v>57.007399999999997</v>
      </c>
      <c r="I319" s="172">
        <v>75.180599999999998</v>
      </c>
      <c r="J319" s="172">
        <v>63.097299999999997</v>
      </c>
      <c r="K319" s="172">
        <v>105.6464</v>
      </c>
      <c r="L319" s="172">
        <v>6.7500999999999998</v>
      </c>
      <c r="M319" s="172">
        <v>9.3841999999999999</v>
      </c>
      <c r="N319" s="172">
        <v>9.8864000000000001</v>
      </c>
      <c r="O319" s="172">
        <v>7.6881000000000004</v>
      </c>
      <c r="P319" s="172">
        <v>9.3491</v>
      </c>
      <c r="Q319" s="172">
        <v>12.269299999999999</v>
      </c>
      <c r="R319" s="172">
        <v>9.1976999999999993</v>
      </c>
    </row>
    <row r="320" spans="1:18" x14ac:dyDescent="0.3">
      <c r="A320" s="168" t="s">
        <v>737</v>
      </c>
      <c r="B320" s="168" t="s">
        <v>780</v>
      </c>
      <c r="C320" s="168">
        <v>117608</v>
      </c>
      <c r="D320" s="171">
        <v>44015</v>
      </c>
      <c r="E320" s="172">
        <v>19.709800000000001</v>
      </c>
      <c r="F320" s="172">
        <v>50.811900000000001</v>
      </c>
      <c r="G320" s="172">
        <v>102.65</v>
      </c>
      <c r="H320" s="172">
        <v>37.436599999999999</v>
      </c>
      <c r="I320" s="172">
        <v>40.569099999999999</v>
      </c>
      <c r="J320" s="172">
        <v>30.674399999999999</v>
      </c>
      <c r="K320" s="172">
        <v>55.805</v>
      </c>
      <c r="L320" s="172">
        <v>3.0945</v>
      </c>
      <c r="M320" s="172">
        <v>7.0388999999999999</v>
      </c>
      <c r="N320" s="172">
        <v>5.1742999999999997</v>
      </c>
      <c r="O320" s="172">
        <v>6.4684999999999997</v>
      </c>
      <c r="P320" s="172">
        <v>7.4962</v>
      </c>
      <c r="Q320" s="172">
        <v>8.8706999999999994</v>
      </c>
      <c r="R320" s="172">
        <v>6.5335000000000001</v>
      </c>
    </row>
    <row r="321" spans="1:18" x14ac:dyDescent="0.3">
      <c r="A321" s="168" t="s">
        <v>737</v>
      </c>
      <c r="B321" s="168" t="s">
        <v>1702</v>
      </c>
      <c r="C321" s="168">
        <v>141072</v>
      </c>
      <c r="D321" s="171">
        <v>44015</v>
      </c>
      <c r="E321" s="172">
        <v>19.611899999999999</v>
      </c>
      <c r="F321" s="172">
        <v>50.692599999999999</v>
      </c>
      <c r="G321" s="172">
        <v>102.4727</v>
      </c>
      <c r="H321" s="172">
        <v>37.220199999999998</v>
      </c>
      <c r="I321" s="172">
        <v>40.336100000000002</v>
      </c>
      <c r="J321" s="172">
        <v>30.4467</v>
      </c>
      <c r="K321" s="172">
        <v>55.5306</v>
      </c>
      <c r="L321" s="172">
        <v>2.8532000000000002</v>
      </c>
      <c r="M321" s="172">
        <v>6.7880000000000003</v>
      </c>
      <c r="N321" s="172">
        <v>4.9253</v>
      </c>
      <c r="O321" s="172">
        <v>6.3018999999999998</v>
      </c>
      <c r="P321" s="172">
        <v>7.3518999999999997</v>
      </c>
      <c r="Q321" s="172">
        <v>8.7385999999999999</v>
      </c>
      <c r="R321" s="172">
        <v>6.32</v>
      </c>
    </row>
    <row r="322" spans="1:18" x14ac:dyDescent="0.3">
      <c r="A322" s="173" t="s">
        <v>27</v>
      </c>
      <c r="B322" s="168"/>
      <c r="C322" s="168"/>
      <c r="D322" s="168"/>
      <c r="E322" s="168"/>
      <c r="F322" s="174">
        <v>62.956693181818174</v>
      </c>
      <c r="G322" s="174">
        <v>92.05193863636363</v>
      </c>
      <c r="H322" s="174">
        <v>26.859190909090913</v>
      </c>
      <c r="I322" s="174">
        <v>35.504063636363647</v>
      </c>
      <c r="J322" s="174">
        <v>33.196868181818175</v>
      </c>
      <c r="K322" s="174">
        <v>27.170527272727281</v>
      </c>
      <c r="L322" s="174">
        <v>-6.3069166666666678</v>
      </c>
      <c r="M322" s="174">
        <v>-1.4620947368421042</v>
      </c>
      <c r="N322" s="174">
        <v>-0.51255526315789468</v>
      </c>
      <c r="O322" s="174">
        <v>3.7465789473684206</v>
      </c>
      <c r="P322" s="174">
        <v>6.0353473684210517</v>
      </c>
      <c r="Q322" s="174">
        <v>8.8887909090909094</v>
      </c>
      <c r="R322" s="174">
        <v>3.1679947368421053</v>
      </c>
    </row>
    <row r="323" spans="1:18" x14ac:dyDescent="0.3">
      <c r="A323" s="173" t="s">
        <v>409</v>
      </c>
      <c r="B323" s="168"/>
      <c r="C323" s="168"/>
      <c r="D323" s="168"/>
      <c r="E323" s="168"/>
      <c r="F323" s="174">
        <v>56.284849999999999</v>
      </c>
      <c r="G323" s="174">
        <v>80.808599999999998</v>
      </c>
      <c r="H323" s="174">
        <v>23.482599999999998</v>
      </c>
      <c r="I323" s="174">
        <v>32.027549999999998</v>
      </c>
      <c r="J323" s="174">
        <v>31.329650000000001</v>
      </c>
      <c r="K323" s="174">
        <v>24.237200000000001</v>
      </c>
      <c r="L323" s="174">
        <v>-0.18959999999999999</v>
      </c>
      <c r="M323" s="174">
        <v>4.4465000000000003</v>
      </c>
      <c r="N323" s="174">
        <v>3.1989000000000001</v>
      </c>
      <c r="O323" s="174">
        <v>5.1020000000000003</v>
      </c>
      <c r="P323" s="174">
        <v>6.6837999999999997</v>
      </c>
      <c r="Q323" s="174">
        <v>8.2148499999999984</v>
      </c>
      <c r="R323" s="174">
        <v>5.1240500000000004</v>
      </c>
    </row>
    <row r="324" spans="1:18" x14ac:dyDescent="0.3">
      <c r="A324" s="117"/>
      <c r="B324" s="117"/>
      <c r="C324" s="117"/>
      <c r="D324" s="117"/>
      <c r="E324" s="117"/>
      <c r="F324" s="117"/>
      <c r="G324" s="117"/>
      <c r="H324" s="117"/>
      <c r="I324" s="117"/>
      <c r="J324" s="117"/>
      <c r="K324" s="117"/>
      <c r="L324" s="117"/>
      <c r="M324" s="117"/>
      <c r="N324" s="117"/>
      <c r="O324" s="117"/>
      <c r="P324" s="117"/>
      <c r="Q324" s="117"/>
      <c r="R324" s="117"/>
    </row>
    <row r="325" spans="1:18" x14ac:dyDescent="0.3">
      <c r="A325" s="170" t="s">
        <v>781</v>
      </c>
      <c r="B325" s="170"/>
      <c r="C325" s="170"/>
      <c r="D325" s="170"/>
      <c r="E325" s="170"/>
      <c r="F325" s="170"/>
      <c r="G325" s="170"/>
      <c r="H325" s="170"/>
      <c r="I325" s="170"/>
      <c r="J325" s="170"/>
      <c r="K325" s="170"/>
      <c r="L325" s="170"/>
      <c r="M325" s="170"/>
      <c r="N325" s="170"/>
      <c r="O325" s="170"/>
      <c r="P325" s="170"/>
      <c r="Q325" s="170"/>
      <c r="R325" s="170"/>
    </row>
    <row r="326" spans="1:18" x14ac:dyDescent="0.3">
      <c r="A326" s="168" t="s">
        <v>782</v>
      </c>
      <c r="B326" s="168" t="s">
        <v>783</v>
      </c>
      <c r="C326" s="168">
        <v>101738</v>
      </c>
      <c r="D326" s="171">
        <v>44015</v>
      </c>
      <c r="E326" s="172">
        <v>148.55000000000001</v>
      </c>
      <c r="F326" s="172">
        <v>0.49380000000000002</v>
      </c>
      <c r="G326" s="172">
        <v>1.8163</v>
      </c>
      <c r="H326" s="172">
        <v>1.0544</v>
      </c>
      <c r="I326" s="172">
        <v>4.4581999999999997</v>
      </c>
      <c r="J326" s="172">
        <v>6.4493</v>
      </c>
      <c r="K326" s="172">
        <v>27.774000000000001</v>
      </c>
      <c r="L326" s="172">
        <v>-9.8385999999999996</v>
      </c>
      <c r="M326" s="172">
        <v>-1.7265999999999999</v>
      </c>
      <c r="N326" s="172">
        <v>-6.0048000000000004</v>
      </c>
      <c r="O326" s="172">
        <v>-3.8161</v>
      </c>
      <c r="P326" s="172">
        <v>1.1711</v>
      </c>
      <c r="Q326" s="172">
        <v>16.769100000000002</v>
      </c>
      <c r="R326" s="172">
        <v>-4.5350999999999999</v>
      </c>
    </row>
    <row r="327" spans="1:18" x14ac:dyDescent="0.3">
      <c r="A327" s="168" t="s">
        <v>782</v>
      </c>
      <c r="B327" s="168" t="s">
        <v>784</v>
      </c>
      <c r="C327" s="168">
        <v>119507</v>
      </c>
      <c r="D327" s="171">
        <v>44015</v>
      </c>
      <c r="E327" s="172">
        <v>157.13</v>
      </c>
      <c r="F327" s="172">
        <v>0.49249999999999999</v>
      </c>
      <c r="G327" s="172">
        <v>1.8209</v>
      </c>
      <c r="H327" s="172">
        <v>1.0677000000000001</v>
      </c>
      <c r="I327" s="172">
        <v>4.4817</v>
      </c>
      <c r="J327" s="172">
        <v>6.5144000000000002</v>
      </c>
      <c r="K327" s="172">
        <v>28.018599999999999</v>
      </c>
      <c r="L327" s="172">
        <v>-9.4924999999999997</v>
      </c>
      <c r="M327" s="172">
        <v>-1.2382</v>
      </c>
      <c r="N327" s="172">
        <v>-5.4061000000000003</v>
      </c>
      <c r="O327" s="172">
        <v>-3.1349</v>
      </c>
      <c r="P327" s="172">
        <v>1.9317</v>
      </c>
      <c r="Q327" s="172">
        <v>6.8627000000000002</v>
      </c>
      <c r="R327" s="172">
        <v>-3.8997999999999999</v>
      </c>
    </row>
    <row r="328" spans="1:18" x14ac:dyDescent="0.3">
      <c r="A328" s="168" t="s">
        <v>782</v>
      </c>
      <c r="B328" s="168" t="s">
        <v>785</v>
      </c>
      <c r="C328" s="168">
        <v>129310</v>
      </c>
      <c r="D328" s="171">
        <v>44015</v>
      </c>
      <c r="E328" s="172">
        <v>13.91</v>
      </c>
      <c r="F328" s="172">
        <v>0.57850000000000001</v>
      </c>
      <c r="G328" s="172">
        <v>2.8086000000000002</v>
      </c>
      <c r="H328" s="172">
        <v>1.0166999999999999</v>
      </c>
      <c r="I328" s="172">
        <v>4.9020000000000001</v>
      </c>
      <c r="J328" s="172">
        <v>8.0808</v>
      </c>
      <c r="K328" s="172">
        <v>25.996400000000001</v>
      </c>
      <c r="L328" s="172">
        <v>-14.0297</v>
      </c>
      <c r="M328" s="172">
        <v>-11.2317</v>
      </c>
      <c r="N328" s="172">
        <v>-15.9008</v>
      </c>
      <c r="O328" s="172">
        <v>-5.7744999999999997</v>
      </c>
      <c r="P328" s="172">
        <v>2.7395</v>
      </c>
      <c r="Q328" s="172">
        <v>5.5247999999999999</v>
      </c>
      <c r="R328" s="172">
        <v>-8.5592000000000006</v>
      </c>
    </row>
    <row r="329" spans="1:18" x14ac:dyDescent="0.3">
      <c r="A329" s="168" t="s">
        <v>782</v>
      </c>
      <c r="B329" s="168" t="s">
        <v>786</v>
      </c>
      <c r="C329" s="168">
        <v>129312</v>
      </c>
      <c r="D329" s="171">
        <v>44015</v>
      </c>
      <c r="E329" s="172">
        <v>14.55</v>
      </c>
      <c r="F329" s="172">
        <v>0.55289999999999995</v>
      </c>
      <c r="G329" s="172">
        <v>2.8269000000000002</v>
      </c>
      <c r="H329" s="172">
        <v>0.97150000000000003</v>
      </c>
      <c r="I329" s="172">
        <v>4.9783999999999997</v>
      </c>
      <c r="J329" s="172">
        <v>8.0981000000000005</v>
      </c>
      <c r="K329" s="172">
        <v>26.192499999999999</v>
      </c>
      <c r="L329" s="172">
        <v>-13.7011</v>
      </c>
      <c r="M329" s="172">
        <v>-10.7362</v>
      </c>
      <c r="N329" s="172">
        <v>-15.2098</v>
      </c>
      <c r="O329" s="172">
        <v>-5.0133999999999999</v>
      </c>
      <c r="P329" s="172">
        <v>3.4803999999999999</v>
      </c>
      <c r="Q329" s="172">
        <v>6.3010999999999999</v>
      </c>
      <c r="R329" s="172">
        <v>-7.8274999999999997</v>
      </c>
    </row>
    <row r="330" spans="1:18" x14ac:dyDescent="0.3">
      <c r="A330" s="168" t="s">
        <v>782</v>
      </c>
      <c r="B330" s="168" t="s">
        <v>787</v>
      </c>
      <c r="C330" s="168">
        <v>145750</v>
      </c>
      <c r="D330" s="171">
        <v>44015</v>
      </c>
      <c r="E330" s="172">
        <v>10.65</v>
      </c>
      <c r="F330" s="172">
        <v>0.75690000000000002</v>
      </c>
      <c r="G330" s="172">
        <v>1.8164</v>
      </c>
      <c r="H330" s="172">
        <v>0.66159999999999997</v>
      </c>
      <c r="I330" s="172">
        <v>3.0977999999999999</v>
      </c>
      <c r="J330" s="172">
        <v>4.8228</v>
      </c>
      <c r="K330" s="172">
        <v>25.146899999999999</v>
      </c>
      <c r="L330" s="172">
        <v>-4.0541</v>
      </c>
      <c r="M330" s="172">
        <v>1.2357</v>
      </c>
      <c r="N330" s="172">
        <v>3.8012000000000001</v>
      </c>
      <c r="O330" s="172"/>
      <c r="P330" s="172"/>
      <c r="Q330" s="172">
        <v>4.1900000000000004</v>
      </c>
      <c r="R330" s="172"/>
    </row>
    <row r="331" spans="1:18" x14ac:dyDescent="0.3">
      <c r="A331" s="168" t="s">
        <v>782</v>
      </c>
      <c r="B331" s="168" t="s">
        <v>788</v>
      </c>
      <c r="C331" s="168">
        <v>145747</v>
      </c>
      <c r="D331" s="171">
        <v>44015</v>
      </c>
      <c r="E331" s="172">
        <v>10.38</v>
      </c>
      <c r="F331" s="172">
        <v>0.67900000000000005</v>
      </c>
      <c r="G331" s="172">
        <v>1.7646999999999999</v>
      </c>
      <c r="H331" s="172">
        <v>0.67900000000000005</v>
      </c>
      <c r="I331" s="172">
        <v>3.0785</v>
      </c>
      <c r="J331" s="172">
        <v>4.7427000000000001</v>
      </c>
      <c r="K331" s="172">
        <v>24.759599999999999</v>
      </c>
      <c r="L331" s="172">
        <v>-4.7706</v>
      </c>
      <c r="M331" s="172">
        <v>9.64E-2</v>
      </c>
      <c r="N331" s="172">
        <v>2.1654</v>
      </c>
      <c r="O331" s="172"/>
      <c r="P331" s="172"/>
      <c r="Q331" s="172">
        <v>2.4607000000000001</v>
      </c>
      <c r="R331" s="172"/>
    </row>
    <row r="332" spans="1:18" x14ac:dyDescent="0.3">
      <c r="A332" s="168" t="s">
        <v>782</v>
      </c>
      <c r="B332" s="168" t="s">
        <v>789</v>
      </c>
      <c r="C332" s="168">
        <v>102807</v>
      </c>
      <c r="D332" s="171">
        <v>44015</v>
      </c>
      <c r="E332" s="172">
        <v>51.1</v>
      </c>
      <c r="F332" s="172">
        <v>0.47189999999999999</v>
      </c>
      <c r="G332" s="172">
        <v>2.1387</v>
      </c>
      <c r="H332" s="172">
        <v>1.5097</v>
      </c>
      <c r="I332" s="172">
        <v>3.7563</v>
      </c>
      <c r="J332" s="172">
        <v>4.7130999999999998</v>
      </c>
      <c r="K332" s="172">
        <v>25.491199999999999</v>
      </c>
      <c r="L332" s="172">
        <v>-6.2728999999999999</v>
      </c>
      <c r="M332" s="172">
        <v>-0.17580000000000001</v>
      </c>
      <c r="N332" s="172">
        <v>-3.9112</v>
      </c>
      <c r="O332" s="172">
        <v>3.5112000000000001</v>
      </c>
      <c r="P332" s="172">
        <v>7.2662000000000004</v>
      </c>
      <c r="Q332" s="172">
        <v>10.9297</v>
      </c>
      <c r="R332" s="172">
        <v>-0.43680000000000002</v>
      </c>
    </row>
    <row r="333" spans="1:18" x14ac:dyDescent="0.3">
      <c r="A333" s="168" t="s">
        <v>782</v>
      </c>
      <c r="B333" s="168" t="s">
        <v>790</v>
      </c>
      <c r="C333" s="168">
        <v>119438</v>
      </c>
      <c r="D333" s="171">
        <v>44015</v>
      </c>
      <c r="E333" s="172">
        <v>53.16</v>
      </c>
      <c r="F333" s="172">
        <v>0.47249999999999998</v>
      </c>
      <c r="G333" s="172">
        <v>2.1522000000000001</v>
      </c>
      <c r="H333" s="172">
        <v>1.5279</v>
      </c>
      <c r="I333" s="172">
        <v>3.7673000000000001</v>
      </c>
      <c r="J333" s="172">
        <v>4.7694000000000001</v>
      </c>
      <c r="K333" s="172">
        <v>25.6738</v>
      </c>
      <c r="L333" s="172">
        <v>-6.0113000000000003</v>
      </c>
      <c r="M333" s="172">
        <v>0.24510000000000001</v>
      </c>
      <c r="N333" s="172">
        <v>-3.363</v>
      </c>
      <c r="O333" s="172">
        <v>4.1131000000000002</v>
      </c>
      <c r="P333" s="172">
        <v>7.8068999999999997</v>
      </c>
      <c r="Q333" s="172">
        <v>9.7393999999999998</v>
      </c>
      <c r="R333" s="172">
        <v>0.25459999999999999</v>
      </c>
    </row>
    <row r="334" spans="1:18" x14ac:dyDescent="0.3">
      <c r="A334" s="168" t="s">
        <v>782</v>
      </c>
      <c r="B334" s="168" t="s">
        <v>791</v>
      </c>
      <c r="C334" s="168">
        <v>103678</v>
      </c>
      <c r="D334" s="171">
        <v>44015</v>
      </c>
      <c r="E334" s="172">
        <v>41.999899999999997</v>
      </c>
      <c r="F334" s="172">
        <v>1.1534</v>
      </c>
      <c r="G334" s="172">
        <v>2.8439000000000001</v>
      </c>
      <c r="H334" s="172">
        <v>0.77910000000000001</v>
      </c>
      <c r="I334" s="172">
        <v>3.9927999999999999</v>
      </c>
      <c r="J334" s="172">
        <v>6.9462000000000002</v>
      </c>
      <c r="K334" s="172">
        <v>28.2698</v>
      </c>
      <c r="L334" s="172">
        <v>-10.569100000000001</v>
      </c>
      <c r="M334" s="172">
        <v>-6.0824999999999996</v>
      </c>
      <c r="N334" s="172">
        <v>-10.448499999999999</v>
      </c>
      <c r="O334" s="172">
        <v>-2.01E-2</v>
      </c>
      <c r="P334" s="172">
        <v>4.3376000000000001</v>
      </c>
      <c r="Q334" s="172">
        <v>10.6844</v>
      </c>
      <c r="R334" s="172">
        <v>-4.7274000000000003</v>
      </c>
    </row>
    <row r="335" spans="1:18" x14ac:dyDescent="0.3">
      <c r="A335" s="168" t="s">
        <v>782</v>
      </c>
      <c r="B335" s="168" t="s">
        <v>792</v>
      </c>
      <c r="C335" s="168">
        <v>118527</v>
      </c>
      <c r="D335" s="171">
        <v>44015</v>
      </c>
      <c r="E335" s="172">
        <v>44.1327</v>
      </c>
      <c r="F335" s="172">
        <v>1.1566000000000001</v>
      </c>
      <c r="G335" s="172">
        <v>2.8534999999999999</v>
      </c>
      <c r="H335" s="172">
        <v>0.80259999999999998</v>
      </c>
      <c r="I335" s="172">
        <v>4.0441000000000003</v>
      </c>
      <c r="J335" s="172">
        <v>7.0571000000000002</v>
      </c>
      <c r="K335" s="172">
        <v>28.6694</v>
      </c>
      <c r="L335" s="172">
        <v>-10.037000000000001</v>
      </c>
      <c r="M335" s="172">
        <v>-5.3174000000000001</v>
      </c>
      <c r="N335" s="172">
        <v>-9.5748999999999995</v>
      </c>
      <c r="O335" s="172">
        <v>0.74890000000000001</v>
      </c>
      <c r="P335" s="172">
        <v>5.0960999999999999</v>
      </c>
      <c r="Q335" s="172">
        <v>8.8350000000000009</v>
      </c>
      <c r="R335" s="172">
        <v>-3.9725000000000001</v>
      </c>
    </row>
    <row r="336" spans="1:18" x14ac:dyDescent="0.3">
      <c r="A336" s="168" t="s">
        <v>782</v>
      </c>
      <c r="B336" s="168" t="s">
        <v>793</v>
      </c>
      <c r="C336" s="168">
        <v>120749</v>
      </c>
      <c r="D336" s="171">
        <v>44015</v>
      </c>
      <c r="E336" s="172">
        <v>64.523600000000002</v>
      </c>
      <c r="F336" s="172">
        <v>0.91559999999999997</v>
      </c>
      <c r="G336" s="172">
        <v>2.5156999999999998</v>
      </c>
      <c r="H336" s="172">
        <v>1.1498999999999999</v>
      </c>
      <c r="I336" s="172">
        <v>4.8311999999999999</v>
      </c>
      <c r="J336" s="172">
        <v>6.6866000000000003</v>
      </c>
      <c r="K336" s="172">
        <v>24.6462</v>
      </c>
      <c r="L336" s="172">
        <v>-6.6757</v>
      </c>
      <c r="M336" s="172">
        <v>-3.8149999999999999</v>
      </c>
      <c r="N336" s="172">
        <v>-4.4794999999999998</v>
      </c>
      <c r="O336" s="172">
        <v>2.96</v>
      </c>
      <c r="P336" s="172">
        <v>5.7949000000000002</v>
      </c>
      <c r="Q336" s="172">
        <v>8.5724</v>
      </c>
      <c r="R336" s="172">
        <v>0.26889999999999997</v>
      </c>
    </row>
    <row r="337" spans="1:18" x14ac:dyDescent="0.3">
      <c r="A337" s="168" t="s">
        <v>782</v>
      </c>
      <c r="B337" s="168" t="s">
        <v>794</v>
      </c>
      <c r="C337" s="168">
        <v>103026</v>
      </c>
      <c r="D337" s="171">
        <v>44015</v>
      </c>
      <c r="E337" s="172">
        <v>61.6145</v>
      </c>
      <c r="F337" s="172">
        <v>0.91390000000000005</v>
      </c>
      <c r="G337" s="172">
        <v>2.5110999999999999</v>
      </c>
      <c r="H337" s="172">
        <v>1.1389</v>
      </c>
      <c r="I337" s="172">
        <v>4.8095999999999997</v>
      </c>
      <c r="J337" s="172">
        <v>6.6395</v>
      </c>
      <c r="K337" s="172">
        <v>24.478999999999999</v>
      </c>
      <c r="L337" s="172">
        <v>-6.9268999999999998</v>
      </c>
      <c r="M337" s="172">
        <v>-4.2026000000000003</v>
      </c>
      <c r="N337" s="172">
        <v>-4.9999000000000002</v>
      </c>
      <c r="O337" s="172">
        <v>2.3389000000000002</v>
      </c>
      <c r="P337" s="172">
        <v>5.1449999999999996</v>
      </c>
      <c r="Q337" s="172">
        <v>12.727</v>
      </c>
      <c r="R337" s="172">
        <v>-0.32140000000000002</v>
      </c>
    </row>
    <row r="338" spans="1:18" x14ac:dyDescent="0.3">
      <c r="A338" s="173" t="s">
        <v>27</v>
      </c>
      <c r="B338" s="168"/>
      <c r="C338" s="168"/>
      <c r="D338" s="168"/>
      <c r="E338" s="168"/>
      <c r="F338" s="174">
        <v>0.71979166666666672</v>
      </c>
      <c r="G338" s="174">
        <v>2.3224083333333332</v>
      </c>
      <c r="H338" s="174">
        <v>1.0299166666666666</v>
      </c>
      <c r="I338" s="174">
        <v>4.183158333333334</v>
      </c>
      <c r="J338" s="174">
        <v>6.293333333333333</v>
      </c>
      <c r="K338" s="174">
        <v>26.259783333333335</v>
      </c>
      <c r="L338" s="174">
        <v>-8.5316250000000018</v>
      </c>
      <c r="M338" s="174">
        <v>-3.579066666666666</v>
      </c>
      <c r="N338" s="174">
        <v>-6.110991666666667</v>
      </c>
      <c r="O338" s="174">
        <v>-0.40868999999999983</v>
      </c>
      <c r="P338" s="174">
        <v>4.476939999999999</v>
      </c>
      <c r="Q338" s="174">
        <v>8.6330249999999999</v>
      </c>
      <c r="R338" s="174">
        <v>-3.3756199999999992</v>
      </c>
    </row>
    <row r="339" spans="1:18" x14ac:dyDescent="0.3">
      <c r="A339" s="173" t="s">
        <v>409</v>
      </c>
      <c r="B339" s="168"/>
      <c r="C339" s="168"/>
      <c r="D339" s="168"/>
      <c r="E339" s="168"/>
      <c r="F339" s="174">
        <v>0.62875000000000003</v>
      </c>
      <c r="G339" s="174">
        <v>2.3316499999999998</v>
      </c>
      <c r="H339" s="174">
        <v>1.03555</v>
      </c>
      <c r="I339" s="174">
        <v>4.25115</v>
      </c>
      <c r="J339" s="174">
        <v>6.5769500000000001</v>
      </c>
      <c r="K339" s="174">
        <v>25.835100000000001</v>
      </c>
      <c r="L339" s="174">
        <v>-8.2096999999999998</v>
      </c>
      <c r="M339" s="174">
        <v>-2.7707999999999999</v>
      </c>
      <c r="N339" s="174">
        <v>-5.2030000000000003</v>
      </c>
      <c r="O339" s="174">
        <v>0.3644</v>
      </c>
      <c r="P339" s="174">
        <v>4.71685</v>
      </c>
      <c r="Q339" s="174">
        <v>8.7037000000000013</v>
      </c>
      <c r="R339" s="174">
        <v>-3.93615</v>
      </c>
    </row>
    <row r="340" spans="1:18" x14ac:dyDescent="0.3">
      <c r="A340" s="117"/>
      <c r="B340" s="117"/>
      <c r="C340" s="117"/>
      <c r="D340" s="117"/>
      <c r="E340" s="117"/>
      <c r="F340" s="117"/>
      <c r="G340" s="117"/>
      <c r="H340" s="117"/>
      <c r="I340" s="117"/>
      <c r="J340" s="117"/>
      <c r="K340" s="117"/>
      <c r="L340" s="117"/>
      <c r="M340" s="117"/>
      <c r="N340" s="117"/>
      <c r="O340" s="117"/>
      <c r="P340" s="117"/>
      <c r="Q340" s="117"/>
      <c r="R340" s="117"/>
    </row>
    <row r="341" spans="1:18" x14ac:dyDescent="0.3">
      <c r="A341" s="170" t="s">
        <v>383</v>
      </c>
      <c r="B341" s="170"/>
      <c r="C341" s="170"/>
      <c r="D341" s="170"/>
      <c r="E341" s="170"/>
      <c r="F341" s="170"/>
      <c r="G341" s="170"/>
      <c r="H341" s="170"/>
      <c r="I341" s="170"/>
      <c r="J341" s="170"/>
      <c r="K341" s="170"/>
      <c r="L341" s="170"/>
      <c r="M341" s="170"/>
      <c r="N341" s="170"/>
      <c r="O341" s="170"/>
      <c r="P341" s="170"/>
      <c r="Q341" s="170"/>
      <c r="R341" s="170"/>
    </row>
    <row r="342" spans="1:18" x14ac:dyDescent="0.3">
      <c r="A342" s="168" t="s">
        <v>358</v>
      </c>
      <c r="B342" s="168" t="s">
        <v>53</v>
      </c>
      <c r="C342" s="168">
        <v>119505</v>
      </c>
      <c r="D342" s="171">
        <v>44015</v>
      </c>
      <c r="E342" s="172">
        <v>34.313099999999999</v>
      </c>
      <c r="F342" s="172">
        <v>33.112099999999998</v>
      </c>
      <c r="G342" s="172">
        <v>130.99359999999999</v>
      </c>
      <c r="H342" s="172">
        <v>71.976600000000005</v>
      </c>
      <c r="I342" s="172">
        <v>46.793500000000002</v>
      </c>
      <c r="J342" s="172">
        <v>31.441800000000001</v>
      </c>
      <c r="K342" s="172">
        <v>14.782999999999999</v>
      </c>
      <c r="L342" s="172">
        <v>11.257300000000001</v>
      </c>
      <c r="M342" s="172">
        <v>-0.8115</v>
      </c>
      <c r="N342" s="172">
        <v>2.3142</v>
      </c>
      <c r="O342" s="172">
        <v>3.7210999999999999</v>
      </c>
      <c r="P342" s="172">
        <v>6.5494000000000003</v>
      </c>
      <c r="Q342" s="172">
        <v>7.8685999999999998</v>
      </c>
      <c r="R342" s="172">
        <v>5.4730999999999996</v>
      </c>
    </row>
    <row r="343" spans="1:18" x14ac:dyDescent="0.3">
      <c r="A343" s="168" t="s">
        <v>358</v>
      </c>
      <c r="B343" s="168" t="s">
        <v>82</v>
      </c>
      <c r="C343" s="168">
        <v>111848</v>
      </c>
      <c r="D343" s="171">
        <v>44015</v>
      </c>
      <c r="E343" s="172">
        <v>22.7776</v>
      </c>
      <c r="F343" s="172">
        <v>32.558799999999998</v>
      </c>
      <c r="G343" s="172">
        <v>130.43430000000001</v>
      </c>
      <c r="H343" s="172">
        <v>71.427300000000002</v>
      </c>
      <c r="I343" s="172">
        <v>46.235100000000003</v>
      </c>
      <c r="J343" s="172">
        <v>30.879799999999999</v>
      </c>
      <c r="K343" s="172">
        <v>14.2072</v>
      </c>
      <c r="L343" s="172">
        <v>10.673500000000001</v>
      </c>
      <c r="M343" s="172">
        <v>-1.3747</v>
      </c>
      <c r="N343" s="172">
        <v>1.7318</v>
      </c>
      <c r="O343" s="172">
        <v>3.1591999999999998</v>
      </c>
      <c r="P343" s="172">
        <v>5.9103000000000003</v>
      </c>
      <c r="Q343" s="172">
        <v>7.5959000000000003</v>
      </c>
      <c r="R343" s="172">
        <v>4.8769</v>
      </c>
    </row>
    <row r="344" spans="1:18" x14ac:dyDescent="0.3">
      <c r="A344" s="168" t="s">
        <v>358</v>
      </c>
      <c r="B344" s="168" t="s">
        <v>83</v>
      </c>
      <c r="C344" s="168">
        <v>102767</v>
      </c>
      <c r="D344" s="171">
        <v>44015</v>
      </c>
      <c r="E344" s="172">
        <v>32.929400000000001</v>
      </c>
      <c r="F344" s="172">
        <v>32.506</v>
      </c>
      <c r="G344" s="172">
        <v>130.44210000000001</v>
      </c>
      <c r="H344" s="172">
        <v>71.413600000000002</v>
      </c>
      <c r="I344" s="172">
        <v>46.235500000000002</v>
      </c>
      <c r="J344" s="172">
        <v>30.8766</v>
      </c>
      <c r="K344" s="172">
        <v>14.210100000000001</v>
      </c>
      <c r="L344" s="172">
        <v>10.6831</v>
      </c>
      <c r="M344" s="172">
        <v>-1.3689</v>
      </c>
      <c r="N344" s="172">
        <v>1.736</v>
      </c>
      <c r="O344" s="172">
        <v>3.1608999999999998</v>
      </c>
      <c r="P344" s="172">
        <v>5.9112</v>
      </c>
      <c r="Q344" s="172">
        <v>7.8474000000000004</v>
      </c>
      <c r="R344" s="172">
        <v>4.8795000000000002</v>
      </c>
    </row>
    <row r="345" spans="1:18" x14ac:dyDescent="0.3">
      <c r="A345" s="168" t="s">
        <v>358</v>
      </c>
      <c r="B345" s="168" t="s">
        <v>54</v>
      </c>
      <c r="C345" s="168">
        <v>147808</v>
      </c>
      <c r="D345" s="171">
        <v>44015</v>
      </c>
      <c r="E345" s="172">
        <v>1.4522999999999999</v>
      </c>
      <c r="F345" s="172">
        <v>0</v>
      </c>
      <c r="G345" s="172">
        <v>0</v>
      </c>
      <c r="H345" s="172">
        <v>0</v>
      </c>
      <c r="I345" s="172">
        <v>0</v>
      </c>
      <c r="J345" s="172">
        <v>0</v>
      </c>
      <c r="K345" s="172">
        <v>-16.599900000000002</v>
      </c>
      <c r="L345" s="172">
        <v>-49.5212</v>
      </c>
      <c r="M345" s="172"/>
      <c r="N345" s="172"/>
      <c r="O345" s="172"/>
      <c r="P345" s="172"/>
      <c r="Q345" s="172">
        <v>-39.537999999999997</v>
      </c>
      <c r="R345" s="172"/>
    </row>
    <row r="346" spans="1:18" x14ac:dyDescent="0.3">
      <c r="A346" s="168" t="s">
        <v>358</v>
      </c>
      <c r="B346" s="168" t="s">
        <v>84</v>
      </c>
      <c r="C346" s="168">
        <v>147807</v>
      </c>
      <c r="D346" s="171">
        <v>44015</v>
      </c>
      <c r="E346" s="172">
        <v>0.96740000000000004</v>
      </c>
      <c r="F346" s="172">
        <v>0</v>
      </c>
      <c r="G346" s="172">
        <v>0</v>
      </c>
      <c r="H346" s="172">
        <v>0</v>
      </c>
      <c r="I346" s="172">
        <v>0</v>
      </c>
      <c r="J346" s="172">
        <v>0</v>
      </c>
      <c r="K346" s="172">
        <v>-16.613099999999999</v>
      </c>
      <c r="L346" s="172">
        <v>-49.508899999999997</v>
      </c>
      <c r="M346" s="172"/>
      <c r="N346" s="172"/>
      <c r="O346" s="172"/>
      <c r="P346" s="172"/>
      <c r="Q346" s="172">
        <v>-39.53</v>
      </c>
      <c r="R346" s="172"/>
    </row>
    <row r="347" spans="1:18" x14ac:dyDescent="0.3">
      <c r="A347" s="168" t="s">
        <v>358</v>
      </c>
      <c r="B347" s="168" t="s">
        <v>85</v>
      </c>
      <c r="C347" s="168">
        <v>147804</v>
      </c>
      <c r="D347" s="171">
        <v>44015</v>
      </c>
      <c r="E347" s="172">
        <v>1.3985000000000001</v>
      </c>
      <c r="F347" s="172">
        <v>0</v>
      </c>
      <c r="G347" s="172">
        <v>0</v>
      </c>
      <c r="H347" s="172">
        <v>0</v>
      </c>
      <c r="I347" s="172">
        <v>0</v>
      </c>
      <c r="J347" s="172">
        <v>0</v>
      </c>
      <c r="K347" s="172">
        <v>-16.579599999999999</v>
      </c>
      <c r="L347" s="172">
        <v>-49.508200000000002</v>
      </c>
      <c r="M347" s="172"/>
      <c r="N347" s="172"/>
      <c r="O347" s="172"/>
      <c r="P347" s="172"/>
      <c r="Q347" s="172">
        <v>-39.5334</v>
      </c>
      <c r="R347" s="172"/>
    </row>
    <row r="348" spans="1:18" x14ac:dyDescent="0.3">
      <c r="A348" s="168" t="s">
        <v>358</v>
      </c>
      <c r="B348" s="168" t="s">
        <v>55</v>
      </c>
      <c r="C348" s="168">
        <v>120451</v>
      </c>
      <c r="D348" s="171">
        <v>44015</v>
      </c>
      <c r="E348" s="172">
        <v>23.987500000000001</v>
      </c>
      <c r="F348" s="172">
        <v>-15.0579</v>
      </c>
      <c r="G348" s="172">
        <v>16.659199999999998</v>
      </c>
      <c r="H348" s="172">
        <v>16.7699</v>
      </c>
      <c r="I348" s="172">
        <v>25.029599999999999</v>
      </c>
      <c r="J348" s="172">
        <v>23.850999999999999</v>
      </c>
      <c r="K348" s="172">
        <v>20.513300000000001</v>
      </c>
      <c r="L348" s="172">
        <v>16.960100000000001</v>
      </c>
      <c r="M348" s="172">
        <v>14.8901</v>
      </c>
      <c r="N348" s="172">
        <v>14.2872</v>
      </c>
      <c r="O348" s="172">
        <v>9.6089000000000002</v>
      </c>
      <c r="P348" s="172">
        <v>10.1333</v>
      </c>
      <c r="Q348" s="172">
        <v>10.0939</v>
      </c>
      <c r="R348" s="172">
        <v>13.2026</v>
      </c>
    </row>
    <row r="349" spans="1:18" x14ac:dyDescent="0.3">
      <c r="A349" s="168" t="s">
        <v>358</v>
      </c>
      <c r="B349" s="168" t="s">
        <v>86</v>
      </c>
      <c r="C349" s="168">
        <v>115068</v>
      </c>
      <c r="D349" s="171">
        <v>44015</v>
      </c>
      <c r="E349" s="172">
        <v>22.241499999999998</v>
      </c>
      <c r="F349" s="172">
        <v>-15.419600000000001</v>
      </c>
      <c r="G349" s="172">
        <v>16.2684</v>
      </c>
      <c r="H349" s="172">
        <v>16.368200000000002</v>
      </c>
      <c r="I349" s="172">
        <v>24.623799999999999</v>
      </c>
      <c r="J349" s="172">
        <v>23.4343</v>
      </c>
      <c r="K349" s="172">
        <v>20.070499999999999</v>
      </c>
      <c r="L349" s="172">
        <v>16.509599999999999</v>
      </c>
      <c r="M349" s="172">
        <v>14.3446</v>
      </c>
      <c r="N349" s="172">
        <v>13.644399999999999</v>
      </c>
      <c r="O349" s="172">
        <v>8.7859999999999996</v>
      </c>
      <c r="P349" s="172">
        <v>9.1920000000000002</v>
      </c>
      <c r="Q349" s="172">
        <v>9.0860000000000003</v>
      </c>
      <c r="R349" s="172">
        <v>12.428599999999999</v>
      </c>
    </row>
    <row r="350" spans="1:18" x14ac:dyDescent="0.3">
      <c r="A350" s="168" t="s">
        <v>358</v>
      </c>
      <c r="B350" s="168" t="s">
        <v>87</v>
      </c>
      <c r="C350" s="168">
        <v>117631</v>
      </c>
      <c r="D350" s="171">
        <v>44015</v>
      </c>
      <c r="E350" s="172">
        <v>17.456600000000002</v>
      </c>
      <c r="F350" s="172">
        <v>-7.9436999999999998</v>
      </c>
      <c r="G350" s="172">
        <v>15.143000000000001</v>
      </c>
      <c r="H350" s="172">
        <v>20.752300000000002</v>
      </c>
      <c r="I350" s="172">
        <v>13.148999999999999</v>
      </c>
      <c r="J350" s="172">
        <v>17.1539</v>
      </c>
      <c r="K350" s="172">
        <v>10.2286</v>
      </c>
      <c r="L350" s="172">
        <v>9.1902000000000008</v>
      </c>
      <c r="M350" s="172">
        <v>7.5056000000000003</v>
      </c>
      <c r="N350" s="172">
        <v>7.8152999999999997</v>
      </c>
      <c r="O350" s="172">
        <v>3.2078000000000002</v>
      </c>
      <c r="P350" s="172">
        <v>5.9035000000000002</v>
      </c>
      <c r="Q350" s="172">
        <v>7.1996000000000002</v>
      </c>
      <c r="R350" s="172">
        <v>3.4169999999999998</v>
      </c>
    </row>
    <row r="351" spans="1:18" x14ac:dyDescent="0.3">
      <c r="A351" s="168" t="s">
        <v>358</v>
      </c>
      <c r="B351" s="168" t="s">
        <v>56</v>
      </c>
      <c r="C351" s="168">
        <v>119337</v>
      </c>
      <c r="D351" s="171">
        <v>44015</v>
      </c>
      <c r="E351" s="172">
        <v>18.398</v>
      </c>
      <c r="F351" s="172">
        <v>-7.5373000000000001</v>
      </c>
      <c r="G351" s="172">
        <v>15.427899999999999</v>
      </c>
      <c r="H351" s="172">
        <v>21.057500000000001</v>
      </c>
      <c r="I351" s="172">
        <v>13.4605</v>
      </c>
      <c r="J351" s="172">
        <v>17.481200000000001</v>
      </c>
      <c r="K351" s="172">
        <v>10.586399999999999</v>
      </c>
      <c r="L351" s="172">
        <v>9.5515000000000008</v>
      </c>
      <c r="M351" s="172">
        <v>7.9097999999999997</v>
      </c>
      <c r="N351" s="172">
        <v>8.2423000000000002</v>
      </c>
      <c r="O351" s="172">
        <v>3.6894999999999998</v>
      </c>
      <c r="P351" s="172">
        <v>6.4730999999999996</v>
      </c>
      <c r="Q351" s="172">
        <v>7.7161</v>
      </c>
      <c r="R351" s="172">
        <v>3.8681999999999999</v>
      </c>
    </row>
    <row r="352" spans="1:18" x14ac:dyDescent="0.3">
      <c r="A352" s="168" t="s">
        <v>358</v>
      </c>
      <c r="B352" s="168" t="s">
        <v>88</v>
      </c>
      <c r="C352" s="168">
        <v>117957</v>
      </c>
      <c r="D352" s="171">
        <v>44015</v>
      </c>
      <c r="E352" s="172">
        <v>35.412399999999998</v>
      </c>
      <c r="F352" s="172">
        <v>-23.176300000000001</v>
      </c>
      <c r="G352" s="172">
        <v>22.028300000000002</v>
      </c>
      <c r="H352" s="172">
        <v>22.7302</v>
      </c>
      <c r="I352" s="172">
        <v>8.6424000000000003</v>
      </c>
      <c r="J352" s="172">
        <v>6.5907999999999998</v>
      </c>
      <c r="K352" s="172">
        <v>13.735099999999999</v>
      </c>
      <c r="L352" s="172">
        <v>12.8649</v>
      </c>
      <c r="M352" s="172">
        <v>10.1892</v>
      </c>
      <c r="N352" s="172">
        <v>9.7879000000000005</v>
      </c>
      <c r="O352" s="172">
        <v>6.5197000000000003</v>
      </c>
      <c r="P352" s="172">
        <v>7.9516999999999998</v>
      </c>
      <c r="Q352" s="172">
        <v>8.3394999999999992</v>
      </c>
      <c r="R352" s="172">
        <v>9.4151000000000007</v>
      </c>
    </row>
    <row r="353" spans="1:18" x14ac:dyDescent="0.3">
      <c r="A353" s="168" t="s">
        <v>358</v>
      </c>
      <c r="B353" s="168" t="s">
        <v>57</v>
      </c>
      <c r="C353" s="168">
        <v>119992</v>
      </c>
      <c r="D353" s="171">
        <v>44015</v>
      </c>
      <c r="E353" s="172">
        <v>37.402000000000001</v>
      </c>
      <c r="F353" s="172">
        <v>-22.139099999999999</v>
      </c>
      <c r="G353" s="172">
        <v>23.041899999999998</v>
      </c>
      <c r="H353" s="172">
        <v>23.751999999999999</v>
      </c>
      <c r="I353" s="172">
        <v>9.6549999999999994</v>
      </c>
      <c r="J353" s="172">
        <v>7.6037999999999997</v>
      </c>
      <c r="K353" s="172">
        <v>14.650499999999999</v>
      </c>
      <c r="L353" s="172">
        <v>13.6196</v>
      </c>
      <c r="M353" s="172">
        <v>10.9724</v>
      </c>
      <c r="N353" s="172">
        <v>10.7126</v>
      </c>
      <c r="O353" s="172">
        <v>7.5176999999999996</v>
      </c>
      <c r="P353" s="172">
        <v>8.8923000000000005</v>
      </c>
      <c r="Q353" s="172">
        <v>9.2988999999999997</v>
      </c>
      <c r="R353" s="172">
        <v>10.4434</v>
      </c>
    </row>
    <row r="354" spans="1:18" x14ac:dyDescent="0.3">
      <c r="A354" s="168" t="s">
        <v>358</v>
      </c>
      <c r="B354" s="168" t="s">
        <v>404</v>
      </c>
      <c r="C354" s="168">
        <v>113526</v>
      </c>
      <c r="D354" s="171">
        <v>44015</v>
      </c>
      <c r="E354" s="172">
        <v>24.607199999999999</v>
      </c>
      <c r="F354" s="172">
        <v>-22.680499999999999</v>
      </c>
      <c r="G354" s="172">
        <v>22.488900000000001</v>
      </c>
      <c r="H354" s="172">
        <v>23.178599999999999</v>
      </c>
      <c r="I354" s="172">
        <v>9.0902999999999992</v>
      </c>
      <c r="J354" s="172">
        <v>7.0366999999999997</v>
      </c>
      <c r="K354" s="172">
        <v>14.071199999999999</v>
      </c>
      <c r="L354" s="172">
        <v>13.038</v>
      </c>
      <c r="M354" s="172">
        <v>10.423299999999999</v>
      </c>
      <c r="N354" s="172">
        <v>10.1844</v>
      </c>
      <c r="O354" s="172">
        <v>7.0640999999999998</v>
      </c>
      <c r="P354" s="172">
        <v>8.4651999999999994</v>
      </c>
      <c r="Q354" s="172">
        <v>8.2251999999999992</v>
      </c>
      <c r="R354" s="172">
        <v>9.9496000000000002</v>
      </c>
    </row>
    <row r="355" spans="1:18" x14ac:dyDescent="0.3">
      <c r="A355" s="168" t="s">
        <v>358</v>
      </c>
      <c r="B355" s="168" t="s">
        <v>58</v>
      </c>
      <c r="C355" s="168">
        <v>118284</v>
      </c>
      <c r="D355" s="171">
        <v>44015</v>
      </c>
      <c r="E355" s="172">
        <v>24.576699999999999</v>
      </c>
      <c r="F355" s="172">
        <v>-22.8569</v>
      </c>
      <c r="G355" s="172">
        <v>24.2562</v>
      </c>
      <c r="H355" s="172">
        <v>21.196100000000001</v>
      </c>
      <c r="I355" s="172">
        <v>11.6572</v>
      </c>
      <c r="J355" s="172">
        <v>11.720700000000001</v>
      </c>
      <c r="K355" s="172">
        <v>19.465299999999999</v>
      </c>
      <c r="L355" s="172">
        <v>14.7563</v>
      </c>
      <c r="M355" s="172">
        <v>11.141</v>
      </c>
      <c r="N355" s="172">
        <v>10.882899999999999</v>
      </c>
      <c r="O355" s="172">
        <v>7.4360999999999997</v>
      </c>
      <c r="P355" s="172">
        <v>8.9626999999999999</v>
      </c>
      <c r="Q355" s="172">
        <v>9.3488000000000007</v>
      </c>
      <c r="R355" s="172">
        <v>10.842499999999999</v>
      </c>
    </row>
    <row r="356" spans="1:18" x14ac:dyDescent="0.3">
      <c r="A356" s="168" t="s">
        <v>358</v>
      </c>
      <c r="B356" s="168" t="s">
        <v>89</v>
      </c>
      <c r="C356" s="168">
        <v>111962</v>
      </c>
      <c r="D356" s="171">
        <v>44015</v>
      </c>
      <c r="E356" s="172">
        <v>23.493500000000001</v>
      </c>
      <c r="F356" s="172">
        <v>-23.599799999999998</v>
      </c>
      <c r="G356" s="172">
        <v>23.452999999999999</v>
      </c>
      <c r="H356" s="172">
        <v>20.365100000000002</v>
      </c>
      <c r="I356" s="172">
        <v>10.808999999999999</v>
      </c>
      <c r="J356" s="172">
        <v>10.8627</v>
      </c>
      <c r="K356" s="172">
        <v>18.6416</v>
      </c>
      <c r="L356" s="172">
        <v>13.902100000000001</v>
      </c>
      <c r="M356" s="172">
        <v>10.258800000000001</v>
      </c>
      <c r="N356" s="172">
        <v>9.9840999999999998</v>
      </c>
      <c r="O356" s="172">
        <v>6.6178999999999997</v>
      </c>
      <c r="P356" s="172">
        <v>8.1981000000000002</v>
      </c>
      <c r="Q356" s="172">
        <v>7.9957000000000003</v>
      </c>
      <c r="R356" s="172">
        <v>9.9186999999999994</v>
      </c>
    </row>
    <row r="357" spans="1:18" x14ac:dyDescent="0.3">
      <c r="A357" s="168" t="s">
        <v>358</v>
      </c>
      <c r="B357" s="168" t="s">
        <v>59</v>
      </c>
      <c r="C357" s="168">
        <v>119239</v>
      </c>
      <c r="D357" s="171">
        <v>44015</v>
      </c>
      <c r="E357" s="172">
        <v>2639.7772</v>
      </c>
      <c r="F357" s="172">
        <v>-17.597300000000001</v>
      </c>
      <c r="G357" s="172">
        <v>18.075099999999999</v>
      </c>
      <c r="H357" s="172">
        <v>25.746600000000001</v>
      </c>
      <c r="I357" s="172">
        <v>14.861700000000001</v>
      </c>
      <c r="J357" s="172">
        <v>13.6061</v>
      </c>
      <c r="K357" s="172">
        <v>22.560700000000001</v>
      </c>
      <c r="L357" s="172">
        <v>18.156300000000002</v>
      </c>
      <c r="M357" s="172">
        <v>14.148099999999999</v>
      </c>
      <c r="N357" s="172">
        <v>17.2117</v>
      </c>
      <c r="O357" s="172">
        <v>9.0701000000000001</v>
      </c>
      <c r="P357" s="172">
        <v>9.3887999999999998</v>
      </c>
      <c r="Q357" s="172">
        <v>9.5153999999999996</v>
      </c>
      <c r="R357" s="172">
        <v>13.6533</v>
      </c>
    </row>
    <row r="358" spans="1:18" x14ac:dyDescent="0.3">
      <c r="A358" s="168" t="s">
        <v>358</v>
      </c>
      <c r="B358" s="168" t="s">
        <v>90</v>
      </c>
      <c r="C358" s="168">
        <v>105669</v>
      </c>
      <c r="D358" s="171">
        <v>44015</v>
      </c>
      <c r="E358" s="172">
        <v>2558.4677999999999</v>
      </c>
      <c r="F358" s="172">
        <v>-18.207599999999999</v>
      </c>
      <c r="G358" s="172">
        <v>17.464200000000002</v>
      </c>
      <c r="H358" s="172">
        <v>25.133600000000001</v>
      </c>
      <c r="I358" s="172">
        <v>14.248100000000001</v>
      </c>
      <c r="J358" s="172">
        <v>12.9893</v>
      </c>
      <c r="K358" s="172">
        <v>21.916799999999999</v>
      </c>
      <c r="L358" s="172">
        <v>17.451499999999999</v>
      </c>
      <c r="M358" s="172">
        <v>13.436299999999999</v>
      </c>
      <c r="N358" s="172">
        <v>16.468499999999999</v>
      </c>
      <c r="O358" s="172">
        <v>8.5200999999999993</v>
      </c>
      <c r="P358" s="172">
        <v>8.9050999999999991</v>
      </c>
      <c r="Q358" s="172">
        <v>7.3983999999999996</v>
      </c>
      <c r="R358" s="172">
        <v>12.9924</v>
      </c>
    </row>
    <row r="359" spans="1:18" x14ac:dyDescent="0.3">
      <c r="A359" s="168" t="s">
        <v>358</v>
      </c>
      <c r="B359" s="168" t="s">
        <v>60</v>
      </c>
      <c r="C359" s="168">
        <v>140237</v>
      </c>
      <c r="D359" s="171">
        <v>44015</v>
      </c>
      <c r="E359" s="172">
        <v>23.7517</v>
      </c>
      <c r="F359" s="172">
        <v>18.142499999999998</v>
      </c>
      <c r="G359" s="172">
        <v>13.8977</v>
      </c>
      <c r="H359" s="172">
        <v>8.5978999999999992</v>
      </c>
      <c r="I359" s="172">
        <v>7.5628000000000002</v>
      </c>
      <c r="J359" s="172">
        <v>7.6079999999999997</v>
      </c>
      <c r="K359" s="172">
        <v>8.8737999999999992</v>
      </c>
      <c r="L359" s="172">
        <v>10.4254</v>
      </c>
      <c r="M359" s="172">
        <v>8.9907000000000004</v>
      </c>
      <c r="N359" s="172">
        <v>9.9344000000000001</v>
      </c>
      <c r="O359" s="172">
        <v>8.6445000000000007</v>
      </c>
      <c r="P359" s="172">
        <v>8.6786999999999992</v>
      </c>
      <c r="Q359" s="172">
        <v>8.7041000000000004</v>
      </c>
      <c r="R359" s="172">
        <v>12.581</v>
      </c>
    </row>
    <row r="360" spans="1:18" x14ac:dyDescent="0.3">
      <c r="A360" s="168" t="s">
        <v>358</v>
      </c>
      <c r="B360" s="168" t="s">
        <v>405</v>
      </c>
      <c r="C360" s="168">
        <v>140230</v>
      </c>
      <c r="D360" s="171">
        <v>44015</v>
      </c>
      <c r="E360" s="172">
        <v>19.117599999999999</v>
      </c>
      <c r="F360" s="172">
        <v>17.382300000000001</v>
      </c>
      <c r="G360" s="172">
        <v>13.1242</v>
      </c>
      <c r="H360" s="172">
        <v>7.8395999999999999</v>
      </c>
      <c r="I360" s="172">
        <v>6.8091999999999997</v>
      </c>
      <c r="J360" s="172">
        <v>6.8544</v>
      </c>
      <c r="K360" s="172">
        <v>8.1103000000000005</v>
      </c>
      <c r="L360" s="172">
        <v>9.6423000000000005</v>
      </c>
      <c r="M360" s="172">
        <v>8.1852999999999998</v>
      </c>
      <c r="N360" s="172">
        <v>9.0664999999999996</v>
      </c>
      <c r="O360" s="172">
        <v>8.0533000000000001</v>
      </c>
      <c r="P360" s="172">
        <v>8.3134999999999994</v>
      </c>
      <c r="Q360" s="172">
        <v>5.5343999999999998</v>
      </c>
      <c r="R360" s="172">
        <v>11.772399999999999</v>
      </c>
    </row>
    <row r="361" spans="1:18" x14ac:dyDescent="0.3">
      <c r="A361" s="168" t="s">
        <v>358</v>
      </c>
      <c r="B361" s="168" t="s">
        <v>91</v>
      </c>
      <c r="C361" s="168">
        <v>140229</v>
      </c>
      <c r="D361" s="171">
        <v>44015</v>
      </c>
      <c r="E361" s="172">
        <v>22.337499999999999</v>
      </c>
      <c r="F361" s="172">
        <v>17.328900000000001</v>
      </c>
      <c r="G361" s="172">
        <v>13.1408</v>
      </c>
      <c r="H361" s="172">
        <v>7.8316999999999997</v>
      </c>
      <c r="I361" s="172">
        <v>6.7988999999999997</v>
      </c>
      <c r="J361" s="172">
        <v>6.8522999999999996</v>
      </c>
      <c r="K361" s="172">
        <v>8.1081000000000003</v>
      </c>
      <c r="L361" s="172">
        <v>9.6411999999999995</v>
      </c>
      <c r="M361" s="172">
        <v>8.1853999999999996</v>
      </c>
      <c r="N361" s="172">
        <v>9.0663</v>
      </c>
      <c r="O361" s="172">
        <v>7.9352999999999998</v>
      </c>
      <c r="P361" s="172">
        <v>7.8757999999999999</v>
      </c>
      <c r="Q361" s="172">
        <v>6.9119999999999999</v>
      </c>
      <c r="R361" s="172">
        <v>11.7723</v>
      </c>
    </row>
    <row r="362" spans="1:18" x14ac:dyDescent="0.3">
      <c r="A362" s="168" t="s">
        <v>358</v>
      </c>
      <c r="B362" s="168" t="s">
        <v>92</v>
      </c>
      <c r="C362" s="168">
        <v>100499</v>
      </c>
      <c r="D362" s="171">
        <v>44015</v>
      </c>
      <c r="E362" s="172">
        <v>66.427899999999994</v>
      </c>
      <c r="F362" s="172">
        <v>39.714700000000001</v>
      </c>
      <c r="G362" s="172">
        <v>43.176000000000002</v>
      </c>
      <c r="H362" s="172">
        <v>0.40039999999999998</v>
      </c>
      <c r="I362" s="172">
        <v>3.7023999999999999</v>
      </c>
      <c r="J362" s="172">
        <v>11.1417</v>
      </c>
      <c r="K362" s="172">
        <v>-3.1053000000000002</v>
      </c>
      <c r="L362" s="172">
        <v>-8.9169999999999998</v>
      </c>
      <c r="M362" s="172">
        <v>-4.0233999999999996</v>
      </c>
      <c r="N362" s="172">
        <v>-1.3408</v>
      </c>
      <c r="O362" s="172">
        <v>4.5339</v>
      </c>
      <c r="P362" s="172">
        <v>6.7237999999999998</v>
      </c>
      <c r="Q362" s="172">
        <v>8.4489999999999998</v>
      </c>
      <c r="R362" s="172">
        <v>3.6448</v>
      </c>
    </row>
    <row r="363" spans="1:18" x14ac:dyDescent="0.3">
      <c r="A363" s="168" t="s">
        <v>358</v>
      </c>
      <c r="B363" s="168" t="s">
        <v>61</v>
      </c>
      <c r="C363" s="168">
        <v>118495</v>
      </c>
      <c r="D363" s="171">
        <v>44015</v>
      </c>
      <c r="E363" s="172">
        <v>70.619</v>
      </c>
      <c r="F363" s="172">
        <v>40.514899999999997</v>
      </c>
      <c r="G363" s="172">
        <v>43.970700000000001</v>
      </c>
      <c r="H363" s="172">
        <v>1.1963999999999999</v>
      </c>
      <c r="I363" s="172">
        <v>4.5044000000000004</v>
      </c>
      <c r="J363" s="172">
        <v>11.9488</v>
      </c>
      <c r="K363" s="172">
        <v>-2.2776000000000001</v>
      </c>
      <c r="L363" s="172">
        <v>-8.1212</v>
      </c>
      <c r="M363" s="172">
        <v>-3.1911</v>
      </c>
      <c r="N363" s="172">
        <v>-0.4945</v>
      </c>
      <c r="O363" s="172">
        <v>5.4772999999999996</v>
      </c>
      <c r="P363" s="172">
        <v>7.6858000000000004</v>
      </c>
      <c r="Q363" s="172">
        <v>8.2391000000000005</v>
      </c>
      <c r="R363" s="172">
        <v>4.5730000000000004</v>
      </c>
    </row>
    <row r="364" spans="1:18" x14ac:dyDescent="0.3">
      <c r="A364" s="168" t="s">
        <v>358</v>
      </c>
      <c r="B364" s="168" t="s">
        <v>365</v>
      </c>
      <c r="C364" s="168">
        <v>147981</v>
      </c>
      <c r="D364" s="171"/>
      <c r="E364" s="172"/>
      <c r="F364" s="172"/>
      <c r="G364" s="172"/>
      <c r="H364" s="172"/>
      <c r="I364" s="172"/>
      <c r="J364" s="172"/>
      <c r="K364" s="172"/>
      <c r="L364" s="172"/>
      <c r="M364" s="172"/>
      <c r="N364" s="172"/>
      <c r="O364" s="172"/>
      <c r="P364" s="172"/>
      <c r="Q364" s="172"/>
      <c r="R364" s="172"/>
    </row>
    <row r="365" spans="1:18" x14ac:dyDescent="0.3">
      <c r="A365" s="168" t="s">
        <v>358</v>
      </c>
      <c r="B365" s="168" t="s">
        <v>361</v>
      </c>
      <c r="C365" s="168">
        <v>147982</v>
      </c>
      <c r="D365" s="171"/>
      <c r="E365" s="172"/>
      <c r="F365" s="172"/>
      <c r="G365" s="172"/>
      <c r="H365" s="172"/>
      <c r="I365" s="172"/>
      <c r="J365" s="172"/>
      <c r="K365" s="172"/>
      <c r="L365" s="172"/>
      <c r="M365" s="172"/>
      <c r="N365" s="172"/>
      <c r="O365" s="172"/>
      <c r="P365" s="172"/>
      <c r="Q365" s="172"/>
      <c r="R365" s="172"/>
    </row>
    <row r="366" spans="1:18" x14ac:dyDescent="0.3">
      <c r="A366" s="168" t="s">
        <v>358</v>
      </c>
      <c r="B366" s="168" t="s">
        <v>366</v>
      </c>
      <c r="C366" s="168">
        <v>147987</v>
      </c>
      <c r="D366" s="171"/>
      <c r="E366" s="172"/>
      <c r="F366" s="172"/>
      <c r="G366" s="172"/>
      <c r="H366" s="172"/>
      <c r="I366" s="172"/>
      <c r="J366" s="172"/>
      <c r="K366" s="172"/>
      <c r="L366" s="172"/>
      <c r="M366" s="172"/>
      <c r="N366" s="172"/>
      <c r="O366" s="172"/>
      <c r="P366" s="172"/>
      <c r="Q366" s="172"/>
      <c r="R366" s="172"/>
    </row>
    <row r="367" spans="1:18" x14ac:dyDescent="0.3">
      <c r="A367" s="168" t="s">
        <v>358</v>
      </c>
      <c r="B367" s="168" t="s">
        <v>362</v>
      </c>
      <c r="C367" s="168">
        <v>147988</v>
      </c>
      <c r="D367" s="171"/>
      <c r="E367" s="172"/>
      <c r="F367" s="172"/>
      <c r="G367" s="172"/>
      <c r="H367" s="172"/>
      <c r="I367" s="172"/>
      <c r="J367" s="172"/>
      <c r="K367" s="172"/>
      <c r="L367" s="172"/>
      <c r="M367" s="172"/>
      <c r="N367" s="172"/>
      <c r="O367" s="172"/>
      <c r="P367" s="172"/>
      <c r="Q367" s="172"/>
      <c r="R367" s="172"/>
    </row>
    <row r="368" spans="1:18" x14ac:dyDescent="0.3">
      <c r="A368" s="168" t="s">
        <v>358</v>
      </c>
      <c r="B368" s="168" t="s">
        <v>406</v>
      </c>
      <c r="C368" s="168">
        <v>148307</v>
      </c>
      <c r="D368" s="171"/>
      <c r="E368" s="172"/>
      <c r="F368" s="172"/>
      <c r="G368" s="172"/>
      <c r="H368" s="172"/>
      <c r="I368" s="172"/>
      <c r="J368" s="172"/>
      <c r="K368" s="172"/>
      <c r="L368" s="172"/>
      <c r="M368" s="172"/>
      <c r="N368" s="172"/>
      <c r="O368" s="172"/>
      <c r="P368" s="172"/>
      <c r="Q368" s="172"/>
      <c r="R368" s="172"/>
    </row>
    <row r="369" spans="1:18" x14ac:dyDescent="0.3">
      <c r="A369" s="168" t="s">
        <v>358</v>
      </c>
      <c r="B369" s="168" t="s">
        <v>407</v>
      </c>
      <c r="C369" s="168">
        <v>148308</v>
      </c>
      <c r="D369" s="171"/>
      <c r="E369" s="172"/>
      <c r="F369" s="172"/>
      <c r="G369" s="172"/>
      <c r="H369" s="172"/>
      <c r="I369" s="172"/>
      <c r="J369" s="172"/>
      <c r="K369" s="172"/>
      <c r="L369" s="172"/>
      <c r="M369" s="172"/>
      <c r="N369" s="172"/>
      <c r="O369" s="172"/>
      <c r="P369" s="172"/>
      <c r="Q369" s="172"/>
      <c r="R369" s="172"/>
    </row>
    <row r="370" spans="1:18" x14ac:dyDescent="0.3">
      <c r="A370" s="168" t="s">
        <v>358</v>
      </c>
      <c r="B370" s="168" t="s">
        <v>93</v>
      </c>
      <c r="C370" s="168">
        <v>101872</v>
      </c>
      <c r="D370" s="171">
        <v>44015</v>
      </c>
      <c r="E370" s="172">
        <v>65.707899999999995</v>
      </c>
      <c r="F370" s="172">
        <v>15.8383</v>
      </c>
      <c r="G370" s="172">
        <v>27.8566</v>
      </c>
      <c r="H370" s="172">
        <v>21.234400000000001</v>
      </c>
      <c r="I370" s="172">
        <v>17.785</v>
      </c>
      <c r="J370" s="172">
        <v>16.795200000000001</v>
      </c>
      <c r="K370" s="172">
        <v>13.069000000000001</v>
      </c>
      <c r="L370" s="172">
        <v>9.5421999999999993</v>
      </c>
      <c r="M370" s="172">
        <v>9.1686999999999994</v>
      </c>
      <c r="N370" s="172">
        <v>9.1358999999999995</v>
      </c>
      <c r="O370" s="172">
        <v>4.1626000000000003</v>
      </c>
      <c r="P370" s="172">
        <v>6.5339</v>
      </c>
      <c r="Q370" s="172">
        <v>8.4542000000000002</v>
      </c>
      <c r="R370" s="172">
        <v>6.1867000000000001</v>
      </c>
    </row>
    <row r="371" spans="1:18" x14ac:dyDescent="0.3">
      <c r="A371" s="168" t="s">
        <v>358</v>
      </c>
      <c r="B371" s="168" t="s">
        <v>62</v>
      </c>
      <c r="C371" s="168">
        <v>119075</v>
      </c>
      <c r="D371" s="171">
        <v>44015</v>
      </c>
      <c r="E371" s="172">
        <v>69.47</v>
      </c>
      <c r="F371" s="172">
        <v>16.400099999999998</v>
      </c>
      <c r="G371" s="172">
        <v>28.4207</v>
      </c>
      <c r="H371" s="172">
        <v>21.79</v>
      </c>
      <c r="I371" s="172">
        <v>18.341000000000001</v>
      </c>
      <c r="J371" s="172">
        <v>17.351199999999999</v>
      </c>
      <c r="K371" s="172">
        <v>13.782400000000001</v>
      </c>
      <c r="L371" s="172">
        <v>10.4421</v>
      </c>
      <c r="M371" s="172">
        <v>10.057700000000001</v>
      </c>
      <c r="N371" s="172">
        <v>9.9796999999999993</v>
      </c>
      <c r="O371" s="172">
        <v>4.8518999999999997</v>
      </c>
      <c r="P371" s="172">
        <v>7.2832999999999997</v>
      </c>
      <c r="Q371" s="172">
        <v>8.1906999999999996</v>
      </c>
      <c r="R371" s="172">
        <v>6.9066000000000001</v>
      </c>
    </row>
    <row r="372" spans="1:18" x14ac:dyDescent="0.3">
      <c r="A372" s="168" t="s">
        <v>358</v>
      </c>
      <c r="B372" s="168" t="s">
        <v>94</v>
      </c>
      <c r="C372" s="168"/>
      <c r="D372" s="171">
        <v>44015</v>
      </c>
      <c r="E372" s="172">
        <v>65.707899999999995</v>
      </c>
      <c r="F372" s="172">
        <v>15.8383</v>
      </c>
      <c r="G372" s="172">
        <v>27.8566</v>
      </c>
      <c r="H372" s="172">
        <v>21.234400000000001</v>
      </c>
      <c r="I372" s="172">
        <v>17.785</v>
      </c>
      <c r="J372" s="172">
        <v>16.795200000000001</v>
      </c>
      <c r="K372" s="172">
        <v>13.069000000000001</v>
      </c>
      <c r="L372" s="172">
        <v>9.5421999999999993</v>
      </c>
      <c r="M372" s="172">
        <v>9.1686999999999994</v>
      </c>
      <c r="N372" s="172">
        <v>9.1358999999999995</v>
      </c>
      <c r="O372" s="172">
        <v>4.1626000000000003</v>
      </c>
      <c r="P372" s="172">
        <v>6.5339</v>
      </c>
      <c r="Q372" s="172">
        <v>8.4542000000000002</v>
      </c>
      <c r="R372" s="172">
        <v>6.1867000000000001</v>
      </c>
    </row>
    <row r="373" spans="1:18" x14ac:dyDescent="0.3">
      <c r="A373" s="168" t="s">
        <v>358</v>
      </c>
      <c r="B373" s="168" t="s">
        <v>95</v>
      </c>
      <c r="C373" s="168"/>
      <c r="D373" s="171">
        <v>44015</v>
      </c>
      <c r="E373" s="172">
        <v>65.707899999999995</v>
      </c>
      <c r="F373" s="172">
        <v>15.8383</v>
      </c>
      <c r="G373" s="172">
        <v>27.8566</v>
      </c>
      <c r="H373" s="172">
        <v>21.234400000000001</v>
      </c>
      <c r="I373" s="172">
        <v>17.785</v>
      </c>
      <c r="J373" s="172">
        <v>16.795200000000001</v>
      </c>
      <c r="K373" s="172">
        <v>13.069000000000001</v>
      </c>
      <c r="L373" s="172">
        <v>9.5421999999999993</v>
      </c>
      <c r="M373" s="172">
        <v>9.1686999999999994</v>
      </c>
      <c r="N373" s="172">
        <v>9.1358999999999995</v>
      </c>
      <c r="O373" s="172">
        <v>4.1626000000000003</v>
      </c>
      <c r="P373" s="172">
        <v>6.5339</v>
      </c>
      <c r="Q373" s="172">
        <v>8.4542000000000002</v>
      </c>
      <c r="R373" s="172">
        <v>6.1867000000000001</v>
      </c>
    </row>
    <row r="374" spans="1:18" x14ac:dyDescent="0.3">
      <c r="A374" s="168" t="s">
        <v>358</v>
      </c>
      <c r="B374" s="168" t="s">
        <v>96</v>
      </c>
      <c r="C374" s="168">
        <v>106737</v>
      </c>
      <c r="D374" s="171">
        <v>44015</v>
      </c>
      <c r="E374" s="172">
        <v>27.730899999999998</v>
      </c>
      <c r="F374" s="172">
        <v>5.5289999999999999</v>
      </c>
      <c r="G374" s="172">
        <v>29.378599999999999</v>
      </c>
      <c r="H374" s="172">
        <v>26.648</v>
      </c>
      <c r="I374" s="172">
        <v>18.529699999999998</v>
      </c>
      <c r="J374" s="172">
        <v>18.5748</v>
      </c>
      <c r="K374" s="172">
        <v>15.291700000000001</v>
      </c>
      <c r="L374" s="172">
        <v>12.073</v>
      </c>
      <c r="M374" s="172">
        <v>9.5717999999999996</v>
      </c>
      <c r="N374" s="172">
        <v>10.388500000000001</v>
      </c>
      <c r="O374" s="172">
        <v>6.9227999999999996</v>
      </c>
      <c r="P374" s="172">
        <v>7.5979000000000001</v>
      </c>
      <c r="Q374" s="172">
        <v>8.3261000000000003</v>
      </c>
      <c r="R374" s="172">
        <v>10.862299999999999</v>
      </c>
    </row>
    <row r="375" spans="1:18" x14ac:dyDescent="0.3">
      <c r="A375" s="168" t="s">
        <v>358</v>
      </c>
      <c r="B375" s="168" t="s">
        <v>63</v>
      </c>
      <c r="C375" s="168">
        <v>120048</v>
      </c>
      <c r="D375" s="171">
        <v>44015</v>
      </c>
      <c r="E375" s="172">
        <v>29.366199999999999</v>
      </c>
      <c r="F375" s="172">
        <v>6.2157</v>
      </c>
      <c r="G375" s="172">
        <v>30.111699999999999</v>
      </c>
      <c r="H375" s="172">
        <v>27.416699999999999</v>
      </c>
      <c r="I375" s="172">
        <v>19.309699999999999</v>
      </c>
      <c r="J375" s="172">
        <v>19.361499999999999</v>
      </c>
      <c r="K375" s="172">
        <v>16.0976</v>
      </c>
      <c r="L375" s="172">
        <v>12.9041</v>
      </c>
      <c r="M375" s="172">
        <v>10.4099</v>
      </c>
      <c r="N375" s="172">
        <v>11.2499</v>
      </c>
      <c r="O375" s="172">
        <v>7.7367999999999997</v>
      </c>
      <c r="P375" s="172">
        <v>8.4106000000000005</v>
      </c>
      <c r="Q375" s="172">
        <v>8.3650000000000002</v>
      </c>
      <c r="R375" s="172">
        <v>11.711</v>
      </c>
    </row>
    <row r="376" spans="1:18" x14ac:dyDescent="0.3">
      <c r="A376" s="168" t="s">
        <v>358</v>
      </c>
      <c r="B376" s="168" t="s">
        <v>408</v>
      </c>
      <c r="C376" s="168">
        <v>106736</v>
      </c>
      <c r="D376" s="171">
        <v>44015</v>
      </c>
      <c r="E376" s="172">
        <v>26.7287</v>
      </c>
      <c r="F376" s="172">
        <v>5.3265000000000002</v>
      </c>
      <c r="G376" s="172">
        <v>29.156400000000001</v>
      </c>
      <c r="H376" s="172">
        <v>26.410599999999999</v>
      </c>
      <c r="I376" s="172">
        <v>18.2895</v>
      </c>
      <c r="J376" s="172">
        <v>18.3248</v>
      </c>
      <c r="K376" s="172">
        <v>15.0364</v>
      </c>
      <c r="L376" s="172">
        <v>11.822900000000001</v>
      </c>
      <c r="M376" s="172">
        <v>9.3173999999999992</v>
      </c>
      <c r="N376" s="172">
        <v>10.125999999999999</v>
      </c>
      <c r="O376" s="172">
        <v>6.6599000000000004</v>
      </c>
      <c r="P376" s="172">
        <v>7.3296000000000001</v>
      </c>
      <c r="Q376" s="172">
        <v>8.0138999999999996</v>
      </c>
      <c r="R376" s="172">
        <v>10.591100000000001</v>
      </c>
    </row>
    <row r="377" spans="1:18" x14ac:dyDescent="0.3">
      <c r="A377" s="168" t="s">
        <v>358</v>
      </c>
      <c r="B377" s="168" t="s">
        <v>97</v>
      </c>
      <c r="C377" s="168">
        <v>112096</v>
      </c>
      <c r="D377" s="171">
        <v>44015</v>
      </c>
      <c r="E377" s="172">
        <v>26.7226</v>
      </c>
      <c r="F377" s="172">
        <v>29.9374</v>
      </c>
      <c r="G377" s="172">
        <v>61.6389</v>
      </c>
      <c r="H377" s="172">
        <v>36.488500000000002</v>
      </c>
      <c r="I377" s="172">
        <v>22.019100000000002</v>
      </c>
      <c r="J377" s="172">
        <v>13.1623</v>
      </c>
      <c r="K377" s="172">
        <v>18.088200000000001</v>
      </c>
      <c r="L377" s="172">
        <v>14.148400000000001</v>
      </c>
      <c r="M377" s="172">
        <v>13.222799999999999</v>
      </c>
      <c r="N377" s="172">
        <v>12.4183</v>
      </c>
      <c r="O377" s="172">
        <v>8.1803000000000008</v>
      </c>
      <c r="P377" s="172">
        <v>9.8046000000000006</v>
      </c>
      <c r="Q377" s="172">
        <v>9.8551000000000002</v>
      </c>
      <c r="R377" s="172">
        <v>10.895</v>
      </c>
    </row>
    <row r="378" spans="1:18" x14ac:dyDescent="0.3">
      <c r="A378" s="168" t="s">
        <v>358</v>
      </c>
      <c r="B378" s="168" t="s">
        <v>64</v>
      </c>
      <c r="C378" s="168">
        <v>120603</v>
      </c>
      <c r="D378" s="171">
        <v>44015</v>
      </c>
      <c r="E378" s="172">
        <v>27.822199999999999</v>
      </c>
      <c r="F378" s="172">
        <v>30.5929</v>
      </c>
      <c r="G378" s="172">
        <v>62.326900000000002</v>
      </c>
      <c r="H378" s="172">
        <v>37.203000000000003</v>
      </c>
      <c r="I378" s="172">
        <v>22.723600000000001</v>
      </c>
      <c r="J378" s="172">
        <v>13.807499999999999</v>
      </c>
      <c r="K378" s="172">
        <v>18.7088</v>
      </c>
      <c r="L378" s="172">
        <v>14.8125</v>
      </c>
      <c r="M378" s="172">
        <v>13.9239</v>
      </c>
      <c r="N378" s="172">
        <v>13.145200000000001</v>
      </c>
      <c r="O378" s="172">
        <v>8.9318000000000008</v>
      </c>
      <c r="P378" s="172">
        <v>10.561400000000001</v>
      </c>
      <c r="Q378" s="172">
        <v>11.219099999999999</v>
      </c>
      <c r="R378" s="172">
        <v>11.644299999999999</v>
      </c>
    </row>
    <row r="379" spans="1:18" x14ac:dyDescent="0.3">
      <c r="A379" s="168" t="s">
        <v>358</v>
      </c>
      <c r="B379" s="168" t="s">
        <v>98</v>
      </c>
      <c r="C379" s="168">
        <v>116583</v>
      </c>
      <c r="D379" s="171">
        <v>44015</v>
      </c>
      <c r="E379" s="172">
        <v>16.511800000000001</v>
      </c>
      <c r="F379" s="172">
        <v>27.874099999999999</v>
      </c>
      <c r="G379" s="172">
        <v>38.437100000000001</v>
      </c>
      <c r="H379" s="172">
        <v>26.311199999999999</v>
      </c>
      <c r="I379" s="172">
        <v>15.5182</v>
      </c>
      <c r="J379" s="172">
        <v>17.027799999999999</v>
      </c>
      <c r="K379" s="172">
        <v>12.367599999999999</v>
      </c>
      <c r="L379" s="172">
        <v>10.7858</v>
      </c>
      <c r="M379" s="172">
        <v>10.338699999999999</v>
      </c>
      <c r="N379" s="172">
        <v>8.5113000000000003</v>
      </c>
      <c r="O379" s="172">
        <v>4.8060999999999998</v>
      </c>
      <c r="P379" s="172">
        <v>5.7190000000000003</v>
      </c>
      <c r="Q379" s="172">
        <v>6.1748000000000003</v>
      </c>
      <c r="R379" s="172">
        <v>7.8753000000000002</v>
      </c>
    </row>
    <row r="380" spans="1:18" x14ac:dyDescent="0.3">
      <c r="A380" s="168" t="s">
        <v>358</v>
      </c>
      <c r="B380" s="168" t="s">
        <v>65</v>
      </c>
      <c r="C380" s="168">
        <v>116811</v>
      </c>
      <c r="D380" s="171">
        <v>44015</v>
      </c>
      <c r="E380" s="172">
        <v>17.555499999999999</v>
      </c>
      <c r="F380" s="172">
        <v>28.714400000000001</v>
      </c>
      <c r="G380" s="172">
        <v>39.283200000000001</v>
      </c>
      <c r="H380" s="172">
        <v>27.109400000000001</v>
      </c>
      <c r="I380" s="172">
        <v>16.3186</v>
      </c>
      <c r="J380" s="172">
        <v>17.8188</v>
      </c>
      <c r="K380" s="172">
        <v>13.1723</v>
      </c>
      <c r="L380" s="172">
        <v>11.6089</v>
      </c>
      <c r="M380" s="172">
        <v>11.180999999999999</v>
      </c>
      <c r="N380" s="172">
        <v>9.3659999999999997</v>
      </c>
      <c r="O380" s="172">
        <v>5.9923000000000002</v>
      </c>
      <c r="P380" s="172">
        <v>6.8102999999999998</v>
      </c>
      <c r="Q380" s="172">
        <v>6.6322999999999999</v>
      </c>
      <c r="R380" s="172">
        <v>8.9184000000000001</v>
      </c>
    </row>
    <row r="381" spans="1:18" x14ac:dyDescent="0.3">
      <c r="A381" s="168" t="s">
        <v>358</v>
      </c>
      <c r="B381" s="168" t="s">
        <v>66</v>
      </c>
      <c r="C381" s="168">
        <v>118416</v>
      </c>
      <c r="D381" s="171">
        <v>44015</v>
      </c>
      <c r="E381" s="172">
        <v>28.232900000000001</v>
      </c>
      <c r="F381" s="172">
        <v>-5.5583</v>
      </c>
      <c r="G381" s="172">
        <v>21.801400000000001</v>
      </c>
      <c r="H381" s="172">
        <v>30.1295</v>
      </c>
      <c r="I381" s="172">
        <v>17.757899999999999</v>
      </c>
      <c r="J381" s="172">
        <v>18.7059</v>
      </c>
      <c r="K381" s="172">
        <v>24.446400000000001</v>
      </c>
      <c r="L381" s="172">
        <v>18.691400000000002</v>
      </c>
      <c r="M381" s="172">
        <v>14.964600000000001</v>
      </c>
      <c r="N381" s="172">
        <v>15.3398</v>
      </c>
      <c r="O381" s="172">
        <v>9.6929999999999996</v>
      </c>
      <c r="P381" s="172">
        <v>10.335100000000001</v>
      </c>
      <c r="Q381" s="172">
        <v>10.160399999999999</v>
      </c>
      <c r="R381" s="172">
        <v>14.3629</v>
      </c>
    </row>
    <row r="382" spans="1:18" x14ac:dyDescent="0.3">
      <c r="A382" s="168" t="s">
        <v>358</v>
      </c>
      <c r="B382" s="168" t="s">
        <v>99</v>
      </c>
      <c r="C382" s="168">
        <v>111524</v>
      </c>
      <c r="D382" s="171">
        <v>44015</v>
      </c>
      <c r="E382" s="172">
        <v>26.522400000000001</v>
      </c>
      <c r="F382" s="172">
        <v>-6.1917999999999997</v>
      </c>
      <c r="G382" s="172">
        <v>21.046299999999999</v>
      </c>
      <c r="H382" s="172">
        <v>29.339500000000001</v>
      </c>
      <c r="I382" s="172">
        <v>16.978100000000001</v>
      </c>
      <c r="J382" s="172">
        <v>17.925999999999998</v>
      </c>
      <c r="K382" s="172">
        <v>23.628499999999999</v>
      </c>
      <c r="L382" s="172">
        <v>17.832100000000001</v>
      </c>
      <c r="M382" s="172">
        <v>14.102399999999999</v>
      </c>
      <c r="N382" s="172">
        <v>14.4573</v>
      </c>
      <c r="O382" s="172">
        <v>8.8895999999999997</v>
      </c>
      <c r="P382" s="172">
        <v>9.4603999999999999</v>
      </c>
      <c r="Q382" s="172">
        <v>8.7766000000000002</v>
      </c>
      <c r="R382" s="172">
        <v>13.53</v>
      </c>
    </row>
    <row r="383" spans="1:18" x14ac:dyDescent="0.3">
      <c r="A383" s="168" t="s">
        <v>358</v>
      </c>
      <c r="B383" s="168" t="s">
        <v>67</v>
      </c>
      <c r="C383" s="168">
        <v>122715</v>
      </c>
      <c r="D383" s="171">
        <v>44015</v>
      </c>
      <c r="E383" s="172">
        <v>16.7562</v>
      </c>
      <c r="F383" s="172">
        <v>37.286999999999999</v>
      </c>
      <c r="G383" s="172">
        <v>45.112200000000001</v>
      </c>
      <c r="H383" s="172">
        <v>26.585599999999999</v>
      </c>
      <c r="I383" s="172">
        <v>25.3886</v>
      </c>
      <c r="J383" s="172">
        <v>19.2361</v>
      </c>
      <c r="K383" s="172">
        <v>6.47</v>
      </c>
      <c r="L383" s="172">
        <v>7.8788</v>
      </c>
      <c r="M383" s="172">
        <v>8.1306999999999992</v>
      </c>
      <c r="N383" s="172">
        <v>8.3346999999999998</v>
      </c>
      <c r="O383" s="172">
        <v>7.1376999999999997</v>
      </c>
      <c r="P383" s="172">
        <v>7.8487999999999998</v>
      </c>
      <c r="Q383" s="172">
        <v>7.6186999999999996</v>
      </c>
      <c r="R383" s="172">
        <v>8.1146999999999991</v>
      </c>
    </row>
    <row r="384" spans="1:18" x14ac:dyDescent="0.3">
      <c r="A384" s="168" t="s">
        <v>358</v>
      </c>
      <c r="B384" s="168" t="s">
        <v>100</v>
      </c>
      <c r="C384" s="168">
        <v>122612</v>
      </c>
      <c r="D384" s="171">
        <v>44015</v>
      </c>
      <c r="E384" s="172">
        <v>16.112300000000001</v>
      </c>
      <c r="F384" s="172">
        <v>36.735599999999998</v>
      </c>
      <c r="G384" s="172">
        <v>44.487400000000001</v>
      </c>
      <c r="H384" s="172">
        <v>25.9208</v>
      </c>
      <c r="I384" s="172">
        <v>24.730499999999999</v>
      </c>
      <c r="J384" s="172">
        <v>18.575800000000001</v>
      </c>
      <c r="K384" s="172">
        <v>5.8110999999999997</v>
      </c>
      <c r="L384" s="172">
        <v>7.2053000000000003</v>
      </c>
      <c r="M384" s="172">
        <v>7.4438000000000004</v>
      </c>
      <c r="N384" s="172">
        <v>7.6341000000000001</v>
      </c>
      <c r="O384" s="172">
        <v>6.4621000000000004</v>
      </c>
      <c r="P384" s="172">
        <v>7.2249999999999996</v>
      </c>
      <c r="Q384" s="172">
        <v>7.0205000000000002</v>
      </c>
      <c r="R384" s="172">
        <v>7.4150999999999998</v>
      </c>
    </row>
    <row r="385" spans="1:18" x14ac:dyDescent="0.3">
      <c r="A385" s="168" t="s">
        <v>358</v>
      </c>
      <c r="B385" s="168" t="s">
        <v>68</v>
      </c>
      <c r="C385" s="168">
        <v>145589</v>
      </c>
      <c r="D385" s="171">
        <v>44015</v>
      </c>
      <c r="E385" s="172">
        <v>1150.7735</v>
      </c>
      <c r="F385" s="172">
        <v>2.5693000000000001</v>
      </c>
      <c r="G385" s="172">
        <v>13.8659</v>
      </c>
      <c r="H385" s="172">
        <v>14.224299999999999</v>
      </c>
      <c r="I385" s="172">
        <v>8.5904000000000007</v>
      </c>
      <c r="J385" s="172">
        <v>7.3362999999999996</v>
      </c>
      <c r="K385" s="172">
        <v>10.3973</v>
      </c>
      <c r="L385" s="172">
        <v>7.5598999999999998</v>
      </c>
      <c r="M385" s="172">
        <v>6.7492000000000001</v>
      </c>
      <c r="N385" s="172">
        <v>8.1425000000000001</v>
      </c>
      <c r="O385" s="172"/>
      <c r="P385" s="172"/>
      <c r="Q385" s="172">
        <v>9.2902000000000005</v>
      </c>
      <c r="R385" s="172"/>
    </row>
    <row r="386" spans="1:18" x14ac:dyDescent="0.3">
      <c r="A386" s="168" t="s">
        <v>358</v>
      </c>
      <c r="B386" s="168" t="s">
        <v>101</v>
      </c>
      <c r="C386" s="168">
        <v>145590</v>
      </c>
      <c r="D386" s="171">
        <v>44015</v>
      </c>
      <c r="E386" s="172">
        <v>1141.4306999999999</v>
      </c>
      <c r="F386" s="172">
        <v>2.0434999999999999</v>
      </c>
      <c r="G386" s="172">
        <v>13.3375</v>
      </c>
      <c r="H386" s="172">
        <v>13.696199999999999</v>
      </c>
      <c r="I386" s="172">
        <v>8.0647000000000002</v>
      </c>
      <c r="J386" s="172">
        <v>6.8090000000000002</v>
      </c>
      <c r="K386" s="172">
        <v>9.8605</v>
      </c>
      <c r="L386" s="172">
        <v>7.0189000000000004</v>
      </c>
      <c r="M386" s="172">
        <v>6.2011000000000003</v>
      </c>
      <c r="N386" s="172">
        <v>7.5868000000000002</v>
      </c>
      <c r="O386" s="172"/>
      <c r="P386" s="172"/>
      <c r="Q386" s="172">
        <v>8.7279999999999998</v>
      </c>
      <c r="R386" s="172"/>
    </row>
    <row r="387" spans="1:18" x14ac:dyDescent="0.3">
      <c r="A387" s="168" t="s">
        <v>358</v>
      </c>
      <c r="B387" s="168" t="s">
        <v>69</v>
      </c>
      <c r="C387" s="168">
        <v>120435</v>
      </c>
      <c r="D387" s="171">
        <v>44015</v>
      </c>
      <c r="E387" s="172">
        <v>32.771299999999997</v>
      </c>
      <c r="F387" s="172">
        <v>10.0268</v>
      </c>
      <c r="G387" s="172">
        <v>33.729399999999998</v>
      </c>
      <c r="H387" s="172">
        <v>24.2013</v>
      </c>
      <c r="I387" s="172">
        <v>22.8399</v>
      </c>
      <c r="J387" s="172">
        <v>22.583200000000001</v>
      </c>
      <c r="K387" s="172">
        <v>16.083200000000001</v>
      </c>
      <c r="L387" s="172">
        <v>10.192600000000001</v>
      </c>
      <c r="M387" s="172">
        <v>8.5789000000000009</v>
      </c>
      <c r="N387" s="172">
        <v>8.1006999999999998</v>
      </c>
      <c r="O387" s="172">
        <v>7.9048999999999996</v>
      </c>
      <c r="P387" s="172">
        <v>8.3477999999999994</v>
      </c>
      <c r="Q387" s="172">
        <v>8.6013999999999999</v>
      </c>
      <c r="R387" s="172">
        <v>7.9507000000000003</v>
      </c>
    </row>
    <row r="388" spans="1:18" x14ac:dyDescent="0.3">
      <c r="A388" s="168" t="s">
        <v>358</v>
      </c>
      <c r="B388" s="168" t="s">
        <v>102</v>
      </c>
      <c r="C388" s="168">
        <v>101806</v>
      </c>
      <c r="D388" s="171">
        <v>44015</v>
      </c>
      <c r="E388" s="172">
        <v>31.4846</v>
      </c>
      <c r="F388" s="172">
        <v>9.2766999999999999</v>
      </c>
      <c r="G388" s="172">
        <v>32.974499999999999</v>
      </c>
      <c r="H388" s="172">
        <v>23.473299999999998</v>
      </c>
      <c r="I388" s="172">
        <v>22.096399999999999</v>
      </c>
      <c r="J388" s="172">
        <v>21.8398</v>
      </c>
      <c r="K388" s="172">
        <v>15.3253</v>
      </c>
      <c r="L388" s="172">
        <v>9.4807000000000006</v>
      </c>
      <c r="M388" s="172">
        <v>7.9226000000000001</v>
      </c>
      <c r="N388" s="172">
        <v>7.4667000000000003</v>
      </c>
      <c r="O388" s="172">
        <v>7.3353000000000002</v>
      </c>
      <c r="P388" s="172">
        <v>7.7279</v>
      </c>
      <c r="Q388" s="172">
        <v>6.9641999999999999</v>
      </c>
      <c r="R388" s="172">
        <v>7.3651999999999997</v>
      </c>
    </row>
    <row r="389" spans="1:18" x14ac:dyDescent="0.3">
      <c r="A389" s="168" t="s">
        <v>358</v>
      </c>
      <c r="B389" s="168" t="s">
        <v>70</v>
      </c>
      <c r="C389" s="168">
        <v>119755</v>
      </c>
      <c r="D389" s="171">
        <v>44015</v>
      </c>
      <c r="E389" s="172">
        <v>29.366</v>
      </c>
      <c r="F389" s="172">
        <v>13.0555</v>
      </c>
      <c r="G389" s="172">
        <v>31.860900000000001</v>
      </c>
      <c r="H389" s="172">
        <v>25.694900000000001</v>
      </c>
      <c r="I389" s="172">
        <v>24.618400000000001</v>
      </c>
      <c r="J389" s="172">
        <v>24.005700000000001</v>
      </c>
      <c r="K389" s="172">
        <v>19.883600000000001</v>
      </c>
      <c r="L389" s="172">
        <v>14.577400000000001</v>
      </c>
      <c r="M389" s="172">
        <v>12.493</v>
      </c>
      <c r="N389" s="172">
        <v>12.5162</v>
      </c>
      <c r="O389" s="172">
        <v>9.9230999999999998</v>
      </c>
      <c r="P389" s="172">
        <v>10.548400000000001</v>
      </c>
      <c r="Q389" s="172">
        <v>10.168799999999999</v>
      </c>
      <c r="R389" s="172">
        <v>12.824400000000001</v>
      </c>
    </row>
    <row r="390" spans="1:18" x14ac:dyDescent="0.3">
      <c r="A390" s="168" t="s">
        <v>358</v>
      </c>
      <c r="B390" s="168" t="s">
        <v>103</v>
      </c>
      <c r="C390" s="168">
        <v>108511</v>
      </c>
      <c r="D390" s="171">
        <v>44015</v>
      </c>
      <c r="E390" s="172">
        <v>28.042300000000001</v>
      </c>
      <c r="F390" s="172">
        <v>12.369400000000001</v>
      </c>
      <c r="G390" s="172">
        <v>31.2317</v>
      </c>
      <c r="H390" s="172">
        <v>25.073599999999999</v>
      </c>
      <c r="I390" s="172">
        <v>23.982199999999999</v>
      </c>
      <c r="J390" s="172">
        <v>23.3659</v>
      </c>
      <c r="K390" s="172">
        <v>19.212199999999999</v>
      </c>
      <c r="L390" s="172">
        <v>13.886699999999999</v>
      </c>
      <c r="M390" s="172">
        <v>11.786</v>
      </c>
      <c r="N390" s="172">
        <v>11.783099999999999</v>
      </c>
      <c r="O390" s="172">
        <v>9.2556999999999992</v>
      </c>
      <c r="P390" s="172">
        <v>9.8676999999999992</v>
      </c>
      <c r="Q390" s="172">
        <v>8.8879999999999999</v>
      </c>
      <c r="R390" s="172">
        <v>12.1068</v>
      </c>
    </row>
    <row r="391" spans="1:18" x14ac:dyDescent="0.3">
      <c r="A391" s="168" t="s">
        <v>358</v>
      </c>
      <c r="B391" s="168" t="s">
        <v>71</v>
      </c>
      <c r="C391" s="168">
        <v>119428</v>
      </c>
      <c r="D391" s="171">
        <v>44015</v>
      </c>
      <c r="E391" s="172">
        <v>24.0334</v>
      </c>
      <c r="F391" s="172">
        <v>-11.386799999999999</v>
      </c>
      <c r="G391" s="172">
        <v>25.059799999999999</v>
      </c>
      <c r="H391" s="172">
        <v>24.062899999999999</v>
      </c>
      <c r="I391" s="172">
        <v>15.364000000000001</v>
      </c>
      <c r="J391" s="172">
        <v>14.0724</v>
      </c>
      <c r="K391" s="172">
        <v>18.995100000000001</v>
      </c>
      <c r="L391" s="172">
        <v>14.5693</v>
      </c>
      <c r="M391" s="172">
        <v>12.1228</v>
      </c>
      <c r="N391" s="172">
        <v>12.353199999999999</v>
      </c>
      <c r="O391" s="172">
        <v>8.9391999999999996</v>
      </c>
      <c r="P391" s="172">
        <v>9.7163000000000004</v>
      </c>
      <c r="Q391" s="172">
        <v>9.6118000000000006</v>
      </c>
      <c r="R391" s="172">
        <v>11.8088</v>
      </c>
    </row>
    <row r="392" spans="1:18" x14ac:dyDescent="0.3">
      <c r="A392" s="168" t="s">
        <v>358</v>
      </c>
      <c r="B392" s="168" t="s">
        <v>104</v>
      </c>
      <c r="C392" s="168">
        <v>118053</v>
      </c>
      <c r="D392" s="171">
        <v>44015</v>
      </c>
      <c r="E392" s="172">
        <v>22.885999999999999</v>
      </c>
      <c r="F392" s="172">
        <v>-12.116899999999999</v>
      </c>
      <c r="G392" s="172">
        <v>24.396999999999998</v>
      </c>
      <c r="H392" s="172">
        <v>23.389399999999998</v>
      </c>
      <c r="I392" s="172">
        <v>14.6982</v>
      </c>
      <c r="J392" s="172">
        <v>13.4047</v>
      </c>
      <c r="K392" s="172">
        <v>18.303699999999999</v>
      </c>
      <c r="L392" s="172">
        <v>13.8629</v>
      </c>
      <c r="M392" s="172">
        <v>11.4093</v>
      </c>
      <c r="N392" s="172">
        <v>11.5909</v>
      </c>
      <c r="O392" s="172">
        <v>8.0894999999999992</v>
      </c>
      <c r="P392" s="172">
        <v>8.8672000000000004</v>
      </c>
      <c r="Q392" s="172">
        <v>6.1593</v>
      </c>
      <c r="R392" s="172">
        <v>10.9937</v>
      </c>
    </row>
    <row r="393" spans="1:18" x14ac:dyDescent="0.3">
      <c r="A393" s="168" t="s">
        <v>358</v>
      </c>
      <c r="B393" s="168" t="s">
        <v>72</v>
      </c>
      <c r="C393" s="168">
        <v>140769</v>
      </c>
      <c r="D393" s="171">
        <v>44015</v>
      </c>
      <c r="E393" s="172">
        <v>13.514799999999999</v>
      </c>
      <c r="F393" s="172">
        <v>-27.257100000000001</v>
      </c>
      <c r="G393" s="172">
        <v>32.767000000000003</v>
      </c>
      <c r="H393" s="172">
        <v>28.2788</v>
      </c>
      <c r="I393" s="172">
        <v>10.925700000000001</v>
      </c>
      <c r="J393" s="172">
        <v>5.8343999999999996</v>
      </c>
      <c r="K393" s="172">
        <v>16.474499999999999</v>
      </c>
      <c r="L393" s="172">
        <v>16.232800000000001</v>
      </c>
      <c r="M393" s="172">
        <v>13.075699999999999</v>
      </c>
      <c r="N393" s="172">
        <v>14.0807</v>
      </c>
      <c r="O393" s="172">
        <v>9.5579999999999998</v>
      </c>
      <c r="P393" s="172"/>
      <c r="Q393" s="172">
        <v>9.6195000000000004</v>
      </c>
      <c r="R393" s="172">
        <v>13.0519</v>
      </c>
    </row>
    <row r="394" spans="1:18" x14ac:dyDescent="0.3">
      <c r="A394" s="168" t="s">
        <v>358</v>
      </c>
      <c r="B394" s="168" t="s">
        <v>105</v>
      </c>
      <c r="C394" s="168">
        <v>140771</v>
      </c>
      <c r="D394" s="171">
        <v>44015</v>
      </c>
      <c r="E394" s="172">
        <v>12.946400000000001</v>
      </c>
      <c r="F394" s="172">
        <v>-28.4529</v>
      </c>
      <c r="G394" s="172">
        <v>31.753</v>
      </c>
      <c r="H394" s="172">
        <v>27.328800000000001</v>
      </c>
      <c r="I394" s="172">
        <v>9.9863</v>
      </c>
      <c r="J394" s="172">
        <v>4.9255000000000004</v>
      </c>
      <c r="K394" s="172">
        <v>15.5139</v>
      </c>
      <c r="L394" s="172">
        <v>15.2807</v>
      </c>
      <c r="M394" s="172">
        <v>12.016299999999999</v>
      </c>
      <c r="N394" s="172">
        <v>12.907400000000001</v>
      </c>
      <c r="O394" s="172">
        <v>8.1225000000000005</v>
      </c>
      <c r="P394" s="172"/>
      <c r="Q394" s="172">
        <v>8.1926000000000005</v>
      </c>
      <c r="R394" s="172">
        <v>11.708399999999999</v>
      </c>
    </row>
    <row r="395" spans="1:18" x14ac:dyDescent="0.3">
      <c r="A395" s="168" t="s">
        <v>358</v>
      </c>
      <c r="B395" s="168" t="s">
        <v>106</v>
      </c>
      <c r="C395" s="168">
        <v>102849</v>
      </c>
      <c r="D395" s="171">
        <v>44015</v>
      </c>
      <c r="E395" s="172">
        <v>28.146799999999999</v>
      </c>
      <c r="F395" s="172">
        <v>-21.5137</v>
      </c>
      <c r="G395" s="172">
        <v>7.3094999999999999</v>
      </c>
      <c r="H395" s="172">
        <v>13.018700000000001</v>
      </c>
      <c r="I395" s="172">
        <v>14.4085</v>
      </c>
      <c r="J395" s="172">
        <v>12.4983</v>
      </c>
      <c r="K395" s="172">
        <v>21.601500000000001</v>
      </c>
      <c r="L395" s="172">
        <v>14.8887</v>
      </c>
      <c r="M395" s="172">
        <v>10.805300000000001</v>
      </c>
      <c r="N395" s="172">
        <v>10.679399999999999</v>
      </c>
      <c r="O395" s="172">
        <v>6.9611000000000001</v>
      </c>
      <c r="P395" s="172">
        <v>8.3064999999999998</v>
      </c>
      <c r="Q395" s="172">
        <v>6.84</v>
      </c>
      <c r="R395" s="172">
        <v>10.594900000000001</v>
      </c>
    </row>
    <row r="396" spans="1:18" x14ac:dyDescent="0.3">
      <c r="A396" s="168" t="s">
        <v>358</v>
      </c>
      <c r="B396" s="168" t="s">
        <v>73</v>
      </c>
      <c r="C396" s="168">
        <v>118747</v>
      </c>
      <c r="D396" s="171">
        <v>44015</v>
      </c>
      <c r="E396" s="172">
        <v>29.5886</v>
      </c>
      <c r="F396" s="172">
        <v>-21.082100000000001</v>
      </c>
      <c r="G396" s="172">
        <v>7.7765000000000004</v>
      </c>
      <c r="H396" s="172">
        <v>13.445399999999999</v>
      </c>
      <c r="I396" s="172">
        <v>14.843</v>
      </c>
      <c r="J396" s="172">
        <v>12.9366</v>
      </c>
      <c r="K396" s="172">
        <v>22.0992</v>
      </c>
      <c r="L396" s="172">
        <v>15.5168</v>
      </c>
      <c r="M396" s="172">
        <v>11.4795</v>
      </c>
      <c r="N396" s="172">
        <v>11.3918</v>
      </c>
      <c r="O396" s="172">
        <v>7.6810999999999998</v>
      </c>
      <c r="P396" s="172">
        <v>9.0265000000000004</v>
      </c>
      <c r="Q396" s="172">
        <v>9.0968</v>
      </c>
      <c r="R396" s="172">
        <v>11.351699999999999</v>
      </c>
    </row>
    <row r="397" spans="1:18" x14ac:dyDescent="0.3">
      <c r="A397" s="168" t="s">
        <v>358</v>
      </c>
      <c r="B397" s="168" t="s">
        <v>107</v>
      </c>
      <c r="C397" s="168">
        <v>116485</v>
      </c>
      <c r="D397" s="171">
        <v>44015</v>
      </c>
      <c r="E397" s="172">
        <v>2032.0527</v>
      </c>
      <c r="F397" s="172">
        <v>-24.584399999999999</v>
      </c>
      <c r="G397" s="172">
        <v>20.87</v>
      </c>
      <c r="H397" s="172">
        <v>24.7683</v>
      </c>
      <c r="I397" s="172">
        <v>11.6599</v>
      </c>
      <c r="J397" s="172">
        <v>8.6957000000000004</v>
      </c>
      <c r="K397" s="172">
        <v>17.1234</v>
      </c>
      <c r="L397" s="172">
        <v>11.2707</v>
      </c>
      <c r="M397" s="172">
        <v>9.5962999999999994</v>
      </c>
      <c r="N397" s="172">
        <v>10.172800000000001</v>
      </c>
      <c r="O397" s="172">
        <v>7.8529</v>
      </c>
      <c r="P397" s="172">
        <v>8.8925000000000001</v>
      </c>
      <c r="Q397" s="172">
        <v>8.7215000000000007</v>
      </c>
      <c r="R397" s="172">
        <v>11.1671</v>
      </c>
    </row>
    <row r="398" spans="1:18" x14ac:dyDescent="0.3">
      <c r="A398" s="168" t="s">
        <v>358</v>
      </c>
      <c r="B398" s="168" t="s">
        <v>74</v>
      </c>
      <c r="C398" s="168">
        <v>120084</v>
      </c>
      <c r="D398" s="171">
        <v>44015</v>
      </c>
      <c r="E398" s="172">
        <v>2172.4499999999998</v>
      </c>
      <c r="F398" s="172">
        <v>-23.728200000000001</v>
      </c>
      <c r="G398" s="172">
        <v>21.7287</v>
      </c>
      <c r="H398" s="172">
        <v>25.684000000000001</v>
      </c>
      <c r="I398" s="172">
        <v>12.5967</v>
      </c>
      <c r="J398" s="172">
        <v>9.6480999999999995</v>
      </c>
      <c r="K398" s="172">
        <v>18.107900000000001</v>
      </c>
      <c r="L398" s="172">
        <v>12.2768</v>
      </c>
      <c r="M398" s="172">
        <v>10.6472</v>
      </c>
      <c r="N398" s="172">
        <v>11.029400000000001</v>
      </c>
      <c r="O398" s="172">
        <v>8.8369999999999997</v>
      </c>
      <c r="P398" s="172">
        <v>10.0357</v>
      </c>
      <c r="Q398" s="172">
        <v>9.5639000000000003</v>
      </c>
      <c r="R398" s="172">
        <v>12.039300000000001</v>
      </c>
    </row>
    <row r="399" spans="1:18" x14ac:dyDescent="0.3">
      <c r="A399" s="168" t="s">
        <v>358</v>
      </c>
      <c r="B399" s="168" t="s">
        <v>108</v>
      </c>
      <c r="C399" s="168">
        <v>100963</v>
      </c>
      <c r="D399" s="171">
        <v>44015</v>
      </c>
      <c r="E399" s="172">
        <v>30.603899999999999</v>
      </c>
      <c r="F399" s="172">
        <v>-3.8161</v>
      </c>
      <c r="G399" s="172">
        <v>20.029800000000002</v>
      </c>
      <c r="H399" s="172">
        <v>21.831499999999998</v>
      </c>
      <c r="I399" s="172">
        <v>16.382100000000001</v>
      </c>
      <c r="J399" s="172">
        <v>15.8352</v>
      </c>
      <c r="K399" s="172">
        <v>0.32400000000000001</v>
      </c>
      <c r="L399" s="172">
        <v>4.6025999999999998</v>
      </c>
      <c r="M399" s="172">
        <v>4.0002000000000004</v>
      </c>
      <c r="N399" s="172">
        <v>4.9459999999999997</v>
      </c>
      <c r="O399" s="172">
        <v>2.0082</v>
      </c>
      <c r="P399" s="172">
        <v>4.9573</v>
      </c>
      <c r="Q399" s="172">
        <v>6.7210000000000001</v>
      </c>
      <c r="R399" s="172">
        <v>2.282</v>
      </c>
    </row>
    <row r="400" spans="1:18" x14ac:dyDescent="0.3">
      <c r="A400" s="168" t="s">
        <v>358</v>
      </c>
      <c r="B400" s="168" t="s">
        <v>75</v>
      </c>
      <c r="C400" s="168">
        <v>119461</v>
      </c>
      <c r="D400" s="171">
        <v>44015</v>
      </c>
      <c r="E400" s="172">
        <v>32.240499999999997</v>
      </c>
      <c r="F400" s="172">
        <v>-3.3959999999999999</v>
      </c>
      <c r="G400" s="172">
        <v>20.450099999999999</v>
      </c>
      <c r="H400" s="172">
        <v>22.219100000000001</v>
      </c>
      <c r="I400" s="172">
        <v>16.773599999999998</v>
      </c>
      <c r="J400" s="172">
        <v>16.229299999999999</v>
      </c>
      <c r="K400" s="172">
        <v>0.71540000000000004</v>
      </c>
      <c r="L400" s="172">
        <v>4.9618000000000002</v>
      </c>
      <c r="M400" s="172">
        <v>4.3239000000000001</v>
      </c>
      <c r="N400" s="172">
        <v>5.2946</v>
      </c>
      <c r="O400" s="172">
        <v>2.6406000000000001</v>
      </c>
      <c r="P400" s="172">
        <v>5.6576000000000004</v>
      </c>
      <c r="Q400" s="172">
        <v>6.6966000000000001</v>
      </c>
      <c r="R400" s="172">
        <v>2.8148</v>
      </c>
    </row>
    <row r="401" spans="1:18" x14ac:dyDescent="0.3">
      <c r="A401" s="168" t="s">
        <v>358</v>
      </c>
      <c r="B401" s="168" t="s">
        <v>109</v>
      </c>
      <c r="C401" s="168">
        <v>100172</v>
      </c>
      <c r="D401" s="171">
        <v>44015</v>
      </c>
      <c r="E401" s="172">
        <v>63.253799999999998</v>
      </c>
      <c r="F401" s="172">
        <v>8.9463000000000008</v>
      </c>
      <c r="G401" s="172">
        <v>6.5048000000000004</v>
      </c>
      <c r="H401" s="172">
        <v>6.2394999999999996</v>
      </c>
      <c r="I401" s="172">
        <v>5.7377000000000002</v>
      </c>
      <c r="J401" s="172">
        <v>5.4038000000000004</v>
      </c>
      <c r="K401" s="172">
        <v>5.8682999999999996</v>
      </c>
      <c r="L401" s="172">
        <v>6.1852999999999998</v>
      </c>
      <c r="M401" s="172">
        <v>6.0326000000000004</v>
      </c>
      <c r="N401" s="172">
        <v>6.0361000000000002</v>
      </c>
      <c r="O401" s="172">
        <v>4.3235000000000001</v>
      </c>
      <c r="P401" s="172">
        <v>5.8387000000000002</v>
      </c>
      <c r="Q401" s="172">
        <v>8.6918000000000006</v>
      </c>
      <c r="R401" s="172">
        <v>6.9827000000000004</v>
      </c>
    </row>
    <row r="402" spans="1:18" x14ac:dyDescent="0.3">
      <c r="A402" s="168" t="s">
        <v>358</v>
      </c>
      <c r="B402" s="168" t="s">
        <v>76</v>
      </c>
      <c r="C402" s="168">
        <v>120830</v>
      </c>
      <c r="D402" s="171">
        <v>44015</v>
      </c>
      <c r="E402" s="172">
        <v>64.152100000000004</v>
      </c>
      <c r="F402" s="172">
        <v>9.1056000000000008</v>
      </c>
      <c r="G402" s="172">
        <v>6.6224999999999996</v>
      </c>
      <c r="H402" s="172">
        <v>6.3719999999999999</v>
      </c>
      <c r="I402" s="172">
        <v>5.8817000000000004</v>
      </c>
      <c r="J402" s="172">
        <v>5.5248999999999997</v>
      </c>
      <c r="K402" s="172">
        <v>5.9762000000000004</v>
      </c>
      <c r="L402" s="172">
        <v>6.2858000000000001</v>
      </c>
      <c r="M402" s="172">
        <v>6.1486000000000001</v>
      </c>
      <c r="N402" s="172">
        <v>6.1504000000000003</v>
      </c>
      <c r="O402" s="172">
        <v>4.5107999999999997</v>
      </c>
      <c r="P402" s="172">
        <v>5.9569000000000001</v>
      </c>
      <c r="Q402" s="172">
        <v>7.2436999999999996</v>
      </c>
      <c r="R402" s="172">
        <v>7.1333000000000002</v>
      </c>
    </row>
    <row r="403" spans="1:18" x14ac:dyDescent="0.3">
      <c r="A403" s="168" t="s">
        <v>358</v>
      </c>
      <c r="B403" s="168" t="s">
        <v>77</v>
      </c>
      <c r="C403" s="168">
        <v>134494</v>
      </c>
      <c r="D403" s="171">
        <v>44015</v>
      </c>
      <c r="E403" s="172">
        <v>15.869199999999999</v>
      </c>
      <c r="F403" s="172">
        <v>2.3001999999999998</v>
      </c>
      <c r="G403" s="172">
        <v>12.433</v>
      </c>
      <c r="H403" s="172">
        <v>10.733700000000001</v>
      </c>
      <c r="I403" s="172">
        <v>9.2492999999999999</v>
      </c>
      <c r="J403" s="172">
        <v>7.8475000000000001</v>
      </c>
      <c r="K403" s="172">
        <v>12.370799999999999</v>
      </c>
      <c r="L403" s="172">
        <v>12.8833</v>
      </c>
      <c r="M403" s="172">
        <v>10.6031</v>
      </c>
      <c r="N403" s="172">
        <v>11.156700000000001</v>
      </c>
      <c r="O403" s="172">
        <v>7.4908999999999999</v>
      </c>
      <c r="P403" s="172">
        <v>9.3077000000000005</v>
      </c>
      <c r="Q403" s="172">
        <v>9.4217999999999993</v>
      </c>
      <c r="R403" s="172">
        <v>10.8935</v>
      </c>
    </row>
    <row r="404" spans="1:18" x14ac:dyDescent="0.3">
      <c r="A404" s="168" t="s">
        <v>358</v>
      </c>
      <c r="B404" s="168" t="s">
        <v>110</v>
      </c>
      <c r="C404" s="168">
        <v>141061</v>
      </c>
      <c r="D404" s="171">
        <v>44015</v>
      </c>
      <c r="E404" s="172">
        <v>15.8127</v>
      </c>
      <c r="F404" s="172">
        <v>2.0775999999999999</v>
      </c>
      <c r="G404" s="172">
        <v>12.3232</v>
      </c>
      <c r="H404" s="172">
        <v>10.6066</v>
      </c>
      <c r="I404" s="172">
        <v>9.1331000000000007</v>
      </c>
      <c r="J404" s="172">
        <v>7.7354000000000003</v>
      </c>
      <c r="K404" s="172">
        <v>12.2439</v>
      </c>
      <c r="L404" s="172">
        <v>12.7341</v>
      </c>
      <c r="M404" s="172">
        <v>10.460599999999999</v>
      </c>
      <c r="N404" s="172">
        <v>11.014099999999999</v>
      </c>
      <c r="O404" s="172">
        <v>7.3705999999999996</v>
      </c>
      <c r="P404" s="172">
        <v>9.1918000000000006</v>
      </c>
      <c r="Q404" s="172">
        <v>9.3058999999999994</v>
      </c>
      <c r="R404" s="172">
        <v>10.7613</v>
      </c>
    </row>
    <row r="405" spans="1:18" x14ac:dyDescent="0.3">
      <c r="A405" s="168" t="s">
        <v>358</v>
      </c>
      <c r="B405" s="168" t="s">
        <v>78</v>
      </c>
      <c r="C405" s="168">
        <v>119671</v>
      </c>
      <c r="D405" s="171">
        <v>44015</v>
      </c>
      <c r="E405" s="172">
        <v>28.4496</v>
      </c>
      <c r="F405" s="172">
        <v>-19.7471</v>
      </c>
      <c r="G405" s="172">
        <v>28.9785</v>
      </c>
      <c r="H405" s="172">
        <v>23.140699999999999</v>
      </c>
      <c r="I405" s="172">
        <v>12.1622</v>
      </c>
      <c r="J405" s="172">
        <v>10.2163</v>
      </c>
      <c r="K405" s="172">
        <v>19.032399999999999</v>
      </c>
      <c r="L405" s="172">
        <v>15.4178</v>
      </c>
      <c r="M405" s="172">
        <v>13.499700000000001</v>
      </c>
      <c r="N405" s="172">
        <v>13.770200000000001</v>
      </c>
      <c r="O405" s="172">
        <v>9.2477999999999998</v>
      </c>
      <c r="P405" s="172">
        <v>10.376300000000001</v>
      </c>
      <c r="Q405" s="172">
        <v>9.5295000000000005</v>
      </c>
      <c r="R405" s="172">
        <v>13.3194</v>
      </c>
    </row>
    <row r="406" spans="1:18" x14ac:dyDescent="0.3">
      <c r="A406" s="168" t="s">
        <v>358</v>
      </c>
      <c r="B406" s="168" t="s">
        <v>111</v>
      </c>
      <c r="C406" s="168">
        <v>102205</v>
      </c>
      <c r="D406" s="171">
        <v>44015</v>
      </c>
      <c r="E406" s="172">
        <v>27.046700000000001</v>
      </c>
      <c r="F406" s="172">
        <v>-20.501100000000001</v>
      </c>
      <c r="G406" s="172">
        <v>28.270499999999998</v>
      </c>
      <c r="H406" s="172">
        <v>22.479199999999999</v>
      </c>
      <c r="I406" s="172">
        <v>11.511900000000001</v>
      </c>
      <c r="J406" s="172">
        <v>9.5754000000000001</v>
      </c>
      <c r="K406" s="172">
        <v>18.378599999999999</v>
      </c>
      <c r="L406" s="172">
        <v>14.764099999999999</v>
      </c>
      <c r="M406" s="172">
        <v>12.8377</v>
      </c>
      <c r="N406" s="172">
        <v>13.088100000000001</v>
      </c>
      <c r="O406" s="172">
        <v>8.4486000000000008</v>
      </c>
      <c r="P406" s="172">
        <v>9.6114999999999995</v>
      </c>
      <c r="Q406" s="172">
        <v>6.2225999999999999</v>
      </c>
      <c r="R406" s="172">
        <v>12.5496</v>
      </c>
    </row>
    <row r="407" spans="1:18" x14ac:dyDescent="0.3">
      <c r="A407" s="168" t="s">
        <v>358</v>
      </c>
      <c r="B407" s="168" t="s">
        <v>79</v>
      </c>
      <c r="C407" s="168">
        <v>119097</v>
      </c>
      <c r="D407" s="171">
        <v>44015</v>
      </c>
      <c r="E407" s="172">
        <v>33.747500000000002</v>
      </c>
      <c r="F407" s="172">
        <v>11.035299999999999</v>
      </c>
      <c r="G407" s="172">
        <v>40.331299999999999</v>
      </c>
      <c r="H407" s="172">
        <v>30.538799999999998</v>
      </c>
      <c r="I407" s="172">
        <v>18.039300000000001</v>
      </c>
      <c r="J407" s="172">
        <v>21.9817</v>
      </c>
      <c r="K407" s="172">
        <v>16.826000000000001</v>
      </c>
      <c r="L407" s="172">
        <v>13.3752</v>
      </c>
      <c r="M407" s="172">
        <v>11.264900000000001</v>
      </c>
      <c r="N407" s="172">
        <v>11.0587</v>
      </c>
      <c r="O407" s="172">
        <v>7.2752999999999997</v>
      </c>
      <c r="P407" s="172">
        <v>8.7042999999999999</v>
      </c>
      <c r="Q407" s="172">
        <v>9.6678999999999995</v>
      </c>
      <c r="R407" s="172">
        <v>10.048299999999999</v>
      </c>
    </row>
    <row r="408" spans="1:18" x14ac:dyDescent="0.3">
      <c r="A408" s="168" t="s">
        <v>358</v>
      </c>
      <c r="B408" s="168" t="s">
        <v>112</v>
      </c>
      <c r="C408" s="168">
        <v>101909</v>
      </c>
      <c r="D408" s="171">
        <v>44015</v>
      </c>
      <c r="E408" s="172">
        <v>31.260200000000001</v>
      </c>
      <c r="F408" s="172">
        <v>9.8106000000000009</v>
      </c>
      <c r="G408" s="172">
        <v>39.084699999999998</v>
      </c>
      <c r="H408" s="172">
        <v>29.253599999999999</v>
      </c>
      <c r="I408" s="172">
        <v>16.720099999999999</v>
      </c>
      <c r="J408" s="172">
        <v>20.669599999999999</v>
      </c>
      <c r="K408" s="172">
        <v>15.5572</v>
      </c>
      <c r="L408" s="172">
        <v>12.1675</v>
      </c>
      <c r="M408" s="172">
        <v>10.080299999999999</v>
      </c>
      <c r="N408" s="172">
        <v>9.8465000000000007</v>
      </c>
      <c r="O408" s="172">
        <v>6.1519000000000004</v>
      </c>
      <c r="P408" s="172">
        <v>7.5648</v>
      </c>
      <c r="Q408" s="172">
        <v>7.0007999999999999</v>
      </c>
      <c r="R408" s="172">
        <v>8.89</v>
      </c>
    </row>
    <row r="409" spans="1:18" x14ac:dyDescent="0.3">
      <c r="A409" s="168" t="s">
        <v>358</v>
      </c>
      <c r="B409" s="168" t="s">
        <v>113</v>
      </c>
      <c r="C409" s="168">
        <v>116555</v>
      </c>
      <c r="D409" s="171">
        <v>44015</v>
      </c>
      <c r="E409" s="172">
        <v>18.421299999999999</v>
      </c>
      <c r="F409" s="172">
        <v>12.0906</v>
      </c>
      <c r="G409" s="172">
        <v>29.727399999999999</v>
      </c>
      <c r="H409" s="172">
        <v>26.2578</v>
      </c>
      <c r="I409" s="172">
        <v>20.1526</v>
      </c>
      <c r="J409" s="172">
        <v>17.791799999999999</v>
      </c>
      <c r="K409" s="172">
        <v>18.328700000000001</v>
      </c>
      <c r="L409" s="172">
        <v>14.6769</v>
      </c>
      <c r="M409" s="172">
        <v>12.1195</v>
      </c>
      <c r="N409" s="172">
        <v>11.8932</v>
      </c>
      <c r="O409" s="172">
        <v>7.4044999999999996</v>
      </c>
      <c r="P409" s="172">
        <v>7.5228000000000002</v>
      </c>
      <c r="Q409" s="172">
        <v>7.5515999999999996</v>
      </c>
      <c r="R409" s="172">
        <v>11.121</v>
      </c>
    </row>
    <row r="410" spans="1:18" x14ac:dyDescent="0.3">
      <c r="A410" s="168" t="s">
        <v>358</v>
      </c>
      <c r="B410" s="168" t="s">
        <v>80</v>
      </c>
      <c r="C410" s="168">
        <v>119311</v>
      </c>
      <c r="D410" s="171">
        <v>44015</v>
      </c>
      <c r="E410" s="172">
        <v>19.2178</v>
      </c>
      <c r="F410" s="172">
        <v>12.1594</v>
      </c>
      <c r="G410" s="172">
        <v>29.828399999999998</v>
      </c>
      <c r="H410" s="172">
        <v>26.369900000000001</v>
      </c>
      <c r="I410" s="172">
        <v>20.275300000000001</v>
      </c>
      <c r="J410" s="172">
        <v>17.982199999999999</v>
      </c>
      <c r="K410" s="172">
        <v>18.680299999999999</v>
      </c>
      <c r="L410" s="172">
        <v>14.9354</v>
      </c>
      <c r="M410" s="172">
        <v>12.457599999999999</v>
      </c>
      <c r="N410" s="172">
        <v>12.2004</v>
      </c>
      <c r="O410" s="172">
        <v>7.7298999999999998</v>
      </c>
      <c r="P410" s="172">
        <v>8.1043000000000003</v>
      </c>
      <c r="Q410" s="172">
        <v>7.9408000000000003</v>
      </c>
      <c r="R410" s="172">
        <v>11.393599999999999</v>
      </c>
    </row>
    <row r="411" spans="1:18" x14ac:dyDescent="0.3">
      <c r="A411" s="168" t="s">
        <v>358</v>
      </c>
      <c r="B411" s="168" t="s">
        <v>363</v>
      </c>
      <c r="C411" s="168">
        <v>148118</v>
      </c>
      <c r="D411" s="171">
        <v>44015</v>
      </c>
      <c r="E411" s="172">
        <v>0.38600000000000001</v>
      </c>
      <c r="F411" s="172">
        <v>9.4583999999999993</v>
      </c>
      <c r="G411" s="172">
        <v>9.4633000000000003</v>
      </c>
      <c r="H411" s="172">
        <v>8.1176999999999992</v>
      </c>
      <c r="I411" s="172">
        <v>8.8102</v>
      </c>
      <c r="J411" s="172">
        <v>8.5702999999999996</v>
      </c>
      <c r="K411" s="172">
        <v>8.8141999999999996</v>
      </c>
      <c r="L411" s="172"/>
      <c r="M411" s="172"/>
      <c r="N411" s="172"/>
      <c r="O411" s="172"/>
      <c r="P411" s="172"/>
      <c r="Q411" s="172">
        <v>8.8427000000000007</v>
      </c>
      <c r="R411" s="172"/>
    </row>
    <row r="412" spans="1:18" x14ac:dyDescent="0.3">
      <c r="A412" s="168" t="s">
        <v>358</v>
      </c>
      <c r="B412" s="168" t="s">
        <v>367</v>
      </c>
      <c r="C412" s="168">
        <v>148117</v>
      </c>
      <c r="D412" s="171">
        <v>44015</v>
      </c>
      <c r="E412" s="172">
        <v>0.36880000000000002</v>
      </c>
      <c r="F412" s="172">
        <v>9.8995999999999995</v>
      </c>
      <c r="G412" s="172">
        <v>6.6016000000000004</v>
      </c>
      <c r="H412" s="172">
        <v>8.4969000000000001</v>
      </c>
      <c r="I412" s="172">
        <v>8.5107999999999997</v>
      </c>
      <c r="J412" s="172">
        <v>8.6382999999999992</v>
      </c>
      <c r="K412" s="172">
        <v>8.7798999999999996</v>
      </c>
      <c r="L412" s="172"/>
      <c r="M412" s="172"/>
      <c r="N412" s="172"/>
      <c r="O412" s="172"/>
      <c r="P412" s="172"/>
      <c r="Q412" s="172">
        <v>8.8062000000000005</v>
      </c>
      <c r="R412" s="172"/>
    </row>
    <row r="413" spans="1:18" x14ac:dyDescent="0.3">
      <c r="A413" s="168" t="s">
        <v>358</v>
      </c>
      <c r="B413" s="168" t="s">
        <v>81</v>
      </c>
      <c r="C413" s="168">
        <v>120762</v>
      </c>
      <c r="D413" s="171">
        <v>44015</v>
      </c>
      <c r="E413" s="172">
        <v>21.729900000000001</v>
      </c>
      <c r="F413" s="172">
        <v>-8.0608000000000004</v>
      </c>
      <c r="G413" s="172">
        <v>24.742000000000001</v>
      </c>
      <c r="H413" s="172">
        <v>22.823599999999999</v>
      </c>
      <c r="I413" s="172">
        <v>20.386700000000001</v>
      </c>
      <c r="J413" s="172">
        <v>19.986899999999999</v>
      </c>
      <c r="K413" s="172">
        <v>23.680599999999998</v>
      </c>
      <c r="L413" s="172">
        <v>8.1511999999999993</v>
      </c>
      <c r="M413" s="172">
        <v>6.9344999999999999</v>
      </c>
      <c r="N413" s="172">
        <v>7.0251000000000001</v>
      </c>
      <c r="O413" s="172">
        <v>2.4529000000000001</v>
      </c>
      <c r="P413" s="172">
        <v>6.2423000000000002</v>
      </c>
      <c r="Q413" s="172">
        <v>7.6115000000000004</v>
      </c>
      <c r="R413" s="172">
        <v>2.2978000000000001</v>
      </c>
    </row>
    <row r="414" spans="1:18" x14ac:dyDescent="0.3">
      <c r="A414" s="168" t="s">
        <v>358</v>
      </c>
      <c r="B414" s="168" t="s">
        <v>114</v>
      </c>
      <c r="C414" s="168">
        <v>113077</v>
      </c>
      <c r="D414" s="171">
        <v>44015</v>
      </c>
      <c r="E414" s="172">
        <v>20.717199999999998</v>
      </c>
      <c r="F414" s="172">
        <v>-8.8070000000000004</v>
      </c>
      <c r="G414" s="172">
        <v>24.126000000000001</v>
      </c>
      <c r="H414" s="172">
        <v>22.217700000000001</v>
      </c>
      <c r="I414" s="172">
        <v>19.7807</v>
      </c>
      <c r="J414" s="172">
        <v>19.384499999999999</v>
      </c>
      <c r="K414" s="172">
        <v>23.053100000000001</v>
      </c>
      <c r="L414" s="172">
        <v>7.5330000000000004</v>
      </c>
      <c r="M414" s="172">
        <v>6.3124000000000002</v>
      </c>
      <c r="N414" s="172">
        <v>6.3827999999999996</v>
      </c>
      <c r="O414" s="172">
        <v>1.7533000000000001</v>
      </c>
      <c r="P414" s="172">
        <v>5.5118</v>
      </c>
      <c r="Q414" s="172">
        <v>7.5278</v>
      </c>
      <c r="R414" s="172">
        <v>1.6249</v>
      </c>
    </row>
    <row r="415" spans="1:18" x14ac:dyDescent="0.3">
      <c r="A415" s="173" t="s">
        <v>27</v>
      </c>
      <c r="B415" s="168"/>
      <c r="C415" s="168"/>
      <c r="D415" s="168"/>
      <c r="E415" s="168"/>
      <c r="F415" s="174">
        <v>2.9432283582089558</v>
      </c>
      <c r="G415" s="174">
        <v>28.902008955223874</v>
      </c>
      <c r="H415" s="174">
        <v>22.191459701492541</v>
      </c>
      <c r="I415" s="174">
        <v>15.63148507462687</v>
      </c>
      <c r="J415" s="174">
        <v>14.201801492537314</v>
      </c>
      <c r="K415" s="174">
        <v>12.974267164179105</v>
      </c>
      <c r="L415" s="174">
        <v>8.5671876923076944</v>
      </c>
      <c r="M415" s="174">
        <v>9.2248483870967686</v>
      </c>
      <c r="N415" s="174">
        <v>9.6654548387096746</v>
      </c>
      <c r="O415" s="174">
        <v>6.6790766666666652</v>
      </c>
      <c r="P415" s="174">
        <v>7.9997689655172417</v>
      </c>
      <c r="Q415" s="174">
        <v>6.1449343283582083</v>
      </c>
      <c r="R415" s="174">
        <v>9.2694383333333352</v>
      </c>
    </row>
    <row r="416" spans="1:18" x14ac:dyDescent="0.3">
      <c r="A416" s="173" t="s">
        <v>409</v>
      </c>
      <c r="B416" s="168"/>
      <c r="C416" s="168"/>
      <c r="D416" s="168"/>
      <c r="E416" s="168"/>
      <c r="F416" s="174">
        <v>2.5693000000000001</v>
      </c>
      <c r="G416" s="174">
        <v>24.2562</v>
      </c>
      <c r="H416" s="174">
        <v>22.823599999999999</v>
      </c>
      <c r="I416" s="174">
        <v>14.861700000000001</v>
      </c>
      <c r="J416" s="174">
        <v>13.807499999999999</v>
      </c>
      <c r="K416" s="174">
        <v>14.782999999999999</v>
      </c>
      <c r="L416" s="174">
        <v>11.822900000000001</v>
      </c>
      <c r="M416" s="174">
        <v>10.224</v>
      </c>
      <c r="N416" s="174">
        <v>10.05505</v>
      </c>
      <c r="O416" s="174">
        <v>7.3529499999999999</v>
      </c>
      <c r="P416" s="174">
        <v>8.1511999999999993</v>
      </c>
      <c r="Q416" s="174">
        <v>8.3261000000000003</v>
      </c>
      <c r="R416" s="174">
        <v>10.593</v>
      </c>
    </row>
    <row r="417" spans="1:18" x14ac:dyDescent="0.3">
      <c r="A417" s="117"/>
      <c r="B417" s="117"/>
      <c r="C417" s="117"/>
      <c r="D417" s="117"/>
      <c r="E417" s="117"/>
      <c r="F417" s="117"/>
      <c r="G417" s="117"/>
      <c r="H417" s="117"/>
      <c r="I417" s="117"/>
      <c r="J417" s="117"/>
      <c r="K417" s="117"/>
      <c r="L417" s="117"/>
      <c r="M417" s="117"/>
      <c r="N417" s="117"/>
      <c r="O417" s="117"/>
      <c r="P417" s="117"/>
      <c r="Q417" s="117"/>
      <c r="R417" s="117"/>
    </row>
    <row r="418" spans="1:18" x14ac:dyDescent="0.3">
      <c r="A418" s="170" t="s">
        <v>384</v>
      </c>
      <c r="B418" s="170"/>
      <c r="C418" s="170"/>
      <c r="D418" s="170"/>
      <c r="E418" s="170"/>
      <c r="F418" s="170"/>
      <c r="G418" s="170"/>
      <c r="H418" s="170"/>
      <c r="I418" s="170"/>
      <c r="J418" s="170"/>
      <c r="K418" s="170"/>
      <c r="L418" s="170"/>
      <c r="M418" s="170"/>
      <c r="N418" s="170"/>
      <c r="O418" s="170"/>
      <c r="P418" s="170"/>
      <c r="Q418" s="170"/>
      <c r="R418" s="170"/>
    </row>
    <row r="419" spans="1:18" x14ac:dyDescent="0.3">
      <c r="A419" s="168" t="s">
        <v>368</v>
      </c>
      <c r="B419" s="168" t="s">
        <v>266</v>
      </c>
      <c r="C419" s="168">
        <v>104331</v>
      </c>
      <c r="D419" s="171">
        <v>44015</v>
      </c>
      <c r="E419" s="172">
        <v>36.82</v>
      </c>
      <c r="F419" s="172">
        <v>-0.27089999999999997</v>
      </c>
      <c r="G419" s="172">
        <v>1.9097999999999999</v>
      </c>
      <c r="H419" s="172">
        <v>0.51870000000000005</v>
      </c>
      <c r="I419" s="172">
        <v>3.2528999999999999</v>
      </c>
      <c r="J419" s="172">
        <v>5.5922000000000001</v>
      </c>
      <c r="K419" s="172">
        <v>26.442299999999999</v>
      </c>
      <c r="L419" s="172">
        <v>-8.1336999999999993</v>
      </c>
      <c r="M419" s="172">
        <v>-0.27089999999999997</v>
      </c>
      <c r="N419" s="172">
        <v>-4.6608000000000001</v>
      </c>
      <c r="O419" s="172">
        <v>2.1516000000000002</v>
      </c>
      <c r="P419" s="172">
        <v>6.0426000000000002</v>
      </c>
      <c r="Q419" s="172">
        <v>9.9367999999999999</v>
      </c>
      <c r="R419" s="172">
        <v>-2.8188</v>
      </c>
    </row>
    <row r="420" spans="1:18" x14ac:dyDescent="0.3">
      <c r="A420" s="168" t="s">
        <v>368</v>
      </c>
      <c r="B420" s="168" t="s">
        <v>163</v>
      </c>
      <c r="C420" s="168">
        <v>119661</v>
      </c>
      <c r="D420" s="171">
        <v>44015</v>
      </c>
      <c r="E420" s="172">
        <v>39.53</v>
      </c>
      <c r="F420" s="172">
        <v>-0.25230000000000002</v>
      </c>
      <c r="G420" s="172">
        <v>1.9339999999999999</v>
      </c>
      <c r="H420" s="172">
        <v>0.53410000000000002</v>
      </c>
      <c r="I420" s="172">
        <v>3.2654000000000001</v>
      </c>
      <c r="J420" s="172">
        <v>5.6387</v>
      </c>
      <c r="K420" s="172">
        <v>26.658100000000001</v>
      </c>
      <c r="L420" s="172">
        <v>-7.8339999999999996</v>
      </c>
      <c r="M420" s="172">
        <v>0.22819999999999999</v>
      </c>
      <c r="N420" s="172">
        <v>-4.0068000000000001</v>
      </c>
      <c r="O420" s="172">
        <v>3.0594999999999999</v>
      </c>
      <c r="P420" s="172">
        <v>7.0789999999999997</v>
      </c>
      <c r="Q420" s="172">
        <v>13.302099999999999</v>
      </c>
      <c r="R420" s="172">
        <v>-2.0686</v>
      </c>
    </row>
    <row r="421" spans="1:18" x14ac:dyDescent="0.3">
      <c r="A421" s="168" t="s">
        <v>368</v>
      </c>
      <c r="B421" s="168" t="s">
        <v>403</v>
      </c>
      <c r="C421" s="168"/>
      <c r="D421" s="171">
        <v>44015</v>
      </c>
      <c r="E421" s="172">
        <v>30.05</v>
      </c>
      <c r="F421" s="172">
        <v>-0.26550000000000001</v>
      </c>
      <c r="G421" s="172">
        <v>1.9335</v>
      </c>
      <c r="H421" s="172">
        <v>0.56889999999999996</v>
      </c>
      <c r="I421" s="172">
        <v>3.2290999999999999</v>
      </c>
      <c r="J421" s="172">
        <v>5.5496999999999996</v>
      </c>
      <c r="K421" s="172">
        <v>26.313600000000001</v>
      </c>
      <c r="L421" s="172">
        <v>-7.3388999999999998</v>
      </c>
      <c r="M421" s="172">
        <v>0.56889999999999996</v>
      </c>
      <c r="N421" s="172">
        <v>-3.4073000000000002</v>
      </c>
      <c r="O421" s="172">
        <v>2.9348999999999998</v>
      </c>
      <c r="P421" s="172">
        <v>6.7298999999999998</v>
      </c>
      <c r="Q421" s="172">
        <v>9.4463000000000008</v>
      </c>
      <c r="R421" s="172">
        <v>-1.8263</v>
      </c>
    </row>
    <row r="422" spans="1:18" x14ac:dyDescent="0.3">
      <c r="A422" s="168" t="s">
        <v>368</v>
      </c>
      <c r="B422" s="168" t="s">
        <v>267</v>
      </c>
      <c r="C422" s="168">
        <v>107745</v>
      </c>
      <c r="D422" s="171">
        <v>44015</v>
      </c>
      <c r="E422" s="172">
        <v>30.05</v>
      </c>
      <c r="F422" s="172">
        <v>-0.26550000000000001</v>
      </c>
      <c r="G422" s="172">
        <v>1.9335</v>
      </c>
      <c r="H422" s="172">
        <v>0.56889999999999996</v>
      </c>
      <c r="I422" s="172">
        <v>3.2290999999999999</v>
      </c>
      <c r="J422" s="172">
        <v>5.5496999999999996</v>
      </c>
      <c r="K422" s="172">
        <v>26.313600000000001</v>
      </c>
      <c r="L422" s="172">
        <v>-7.3388999999999998</v>
      </c>
      <c r="M422" s="172">
        <v>0.56889999999999996</v>
      </c>
      <c r="N422" s="172">
        <v>-3.4073000000000002</v>
      </c>
      <c r="O422" s="172">
        <v>2.9348999999999998</v>
      </c>
      <c r="P422" s="172">
        <v>6.7298999999999998</v>
      </c>
      <c r="Q422" s="172">
        <v>9.4463000000000008</v>
      </c>
      <c r="R422" s="172">
        <v>-1.8263</v>
      </c>
    </row>
    <row r="423" spans="1:18" x14ac:dyDescent="0.3">
      <c r="A423" s="168" t="s">
        <v>368</v>
      </c>
      <c r="B423" s="168" t="s">
        <v>164</v>
      </c>
      <c r="C423" s="168">
        <v>119544</v>
      </c>
      <c r="D423" s="171">
        <v>44015</v>
      </c>
      <c r="E423" s="172">
        <v>32.200000000000003</v>
      </c>
      <c r="F423" s="172">
        <v>-0.2787</v>
      </c>
      <c r="G423" s="172">
        <v>1.8987000000000001</v>
      </c>
      <c r="H423" s="172">
        <v>0.56210000000000004</v>
      </c>
      <c r="I423" s="172">
        <v>3.2382</v>
      </c>
      <c r="J423" s="172">
        <v>5.6083999999999996</v>
      </c>
      <c r="K423" s="172">
        <v>26.6221</v>
      </c>
      <c r="L423" s="172">
        <v>-6.9095000000000004</v>
      </c>
      <c r="M423" s="172">
        <v>1.3216000000000001</v>
      </c>
      <c r="N423" s="172">
        <v>-2.4538000000000002</v>
      </c>
      <c r="O423" s="172">
        <v>4.0274000000000001</v>
      </c>
      <c r="P423" s="172">
        <v>7.7996999999999996</v>
      </c>
      <c r="Q423" s="172">
        <v>14.090400000000001</v>
      </c>
      <c r="R423" s="172">
        <v>-0.82699999999999996</v>
      </c>
    </row>
    <row r="424" spans="1:18" x14ac:dyDescent="0.3">
      <c r="A424" s="168" t="s">
        <v>368</v>
      </c>
      <c r="B424" s="168" t="s">
        <v>165</v>
      </c>
      <c r="C424" s="168">
        <v>120503</v>
      </c>
      <c r="D424" s="171">
        <v>44015</v>
      </c>
      <c r="E424" s="172">
        <v>47.578499999999998</v>
      </c>
      <c r="F424" s="172">
        <v>-0.1075</v>
      </c>
      <c r="G424" s="172">
        <v>1.145</v>
      </c>
      <c r="H424" s="172">
        <v>0.85750000000000004</v>
      </c>
      <c r="I424" s="172">
        <v>2.2313999999999998</v>
      </c>
      <c r="J424" s="172">
        <v>2.1141999999999999</v>
      </c>
      <c r="K424" s="172">
        <v>21.195599999999999</v>
      </c>
      <c r="L424" s="172">
        <v>-10.7966</v>
      </c>
      <c r="M424" s="172">
        <v>-4.9137000000000004</v>
      </c>
      <c r="N424" s="172">
        <v>-5.1832000000000003</v>
      </c>
      <c r="O424" s="172">
        <v>7.0803000000000003</v>
      </c>
      <c r="P424" s="172">
        <v>8.2333999999999996</v>
      </c>
      <c r="Q424" s="172">
        <v>16.710699999999999</v>
      </c>
      <c r="R424" s="172">
        <v>1.6468</v>
      </c>
    </row>
    <row r="425" spans="1:18" x14ac:dyDescent="0.3">
      <c r="A425" s="168" t="s">
        <v>368</v>
      </c>
      <c r="B425" s="168" t="s">
        <v>268</v>
      </c>
      <c r="C425" s="168">
        <v>112323</v>
      </c>
      <c r="D425" s="171">
        <v>44015</v>
      </c>
      <c r="E425" s="172">
        <v>43.852400000000003</v>
      </c>
      <c r="F425" s="172">
        <v>-0.11</v>
      </c>
      <c r="G425" s="172">
        <v>1.1378999999999999</v>
      </c>
      <c r="H425" s="172">
        <v>0.84160000000000001</v>
      </c>
      <c r="I425" s="172">
        <v>2.1993</v>
      </c>
      <c r="J425" s="172">
        <v>2.0461999999999998</v>
      </c>
      <c r="K425" s="172">
        <v>20.953499999999998</v>
      </c>
      <c r="L425" s="172">
        <v>-11.140700000000001</v>
      </c>
      <c r="M425" s="172">
        <v>-5.4631999999999996</v>
      </c>
      <c r="N425" s="172">
        <v>-5.9279999999999999</v>
      </c>
      <c r="O425" s="172">
        <v>6.0640000000000001</v>
      </c>
      <c r="P425" s="172">
        <v>7.1425999999999998</v>
      </c>
      <c r="Q425" s="172">
        <v>15.090299999999999</v>
      </c>
      <c r="R425" s="172">
        <v>0.73329999999999995</v>
      </c>
    </row>
    <row r="426" spans="1:18" x14ac:dyDescent="0.3">
      <c r="A426" s="168" t="s">
        <v>368</v>
      </c>
      <c r="B426" s="168" t="s">
        <v>269</v>
      </c>
      <c r="C426" s="168">
        <v>134044</v>
      </c>
      <c r="D426" s="171">
        <v>44015</v>
      </c>
      <c r="E426" s="172">
        <v>39.64</v>
      </c>
      <c r="F426" s="172">
        <v>0.60909999999999997</v>
      </c>
      <c r="G426" s="172">
        <v>2.3231999999999999</v>
      </c>
      <c r="H426" s="172">
        <v>1.5889</v>
      </c>
      <c r="I426" s="172">
        <v>2.2176</v>
      </c>
      <c r="J426" s="172">
        <v>5.0343999999999998</v>
      </c>
      <c r="K426" s="172">
        <v>27.459800000000001</v>
      </c>
      <c r="L426" s="172">
        <v>-11.832700000000001</v>
      </c>
      <c r="M426" s="172">
        <v>-7.3182</v>
      </c>
      <c r="N426" s="172">
        <v>-10.961399999999999</v>
      </c>
      <c r="O426" s="172">
        <v>-3.0175000000000001</v>
      </c>
      <c r="P426" s="172">
        <v>1.6847000000000001</v>
      </c>
      <c r="Q426" s="172">
        <v>0.36299999999999999</v>
      </c>
      <c r="R426" s="172">
        <v>-6.0004999999999997</v>
      </c>
    </row>
    <row r="427" spans="1:18" x14ac:dyDescent="0.3">
      <c r="A427" s="168" t="s">
        <v>368</v>
      </c>
      <c r="B427" s="168" t="s">
        <v>166</v>
      </c>
      <c r="C427" s="168">
        <v>134045</v>
      </c>
      <c r="D427" s="171">
        <v>44015</v>
      </c>
      <c r="E427" s="172">
        <v>42.93</v>
      </c>
      <c r="F427" s="172">
        <v>0.60929999999999995</v>
      </c>
      <c r="G427" s="172">
        <v>2.3361000000000001</v>
      </c>
      <c r="H427" s="172">
        <v>1.5853999999999999</v>
      </c>
      <c r="I427" s="172">
        <v>2.2385999999999999</v>
      </c>
      <c r="J427" s="172">
        <v>5.0660999999999996</v>
      </c>
      <c r="K427" s="172">
        <v>27.6539</v>
      </c>
      <c r="L427" s="172">
        <v>-11.557499999999999</v>
      </c>
      <c r="M427" s="172">
        <v>-6.8358999999999996</v>
      </c>
      <c r="N427" s="172">
        <v>-10.3383</v>
      </c>
      <c r="O427" s="172">
        <v>-2.1818</v>
      </c>
      <c r="P427" s="172">
        <v>2.5588000000000002</v>
      </c>
      <c r="Q427" s="172">
        <v>1.2670999999999999</v>
      </c>
      <c r="R427" s="172">
        <v>-5.2636000000000003</v>
      </c>
    </row>
    <row r="428" spans="1:18" x14ac:dyDescent="0.3">
      <c r="A428" s="168" t="s">
        <v>368</v>
      </c>
      <c r="B428" s="168" t="s">
        <v>270</v>
      </c>
      <c r="C428" s="168">
        <v>113463</v>
      </c>
      <c r="D428" s="171">
        <v>44015</v>
      </c>
      <c r="E428" s="172">
        <v>38.008000000000003</v>
      </c>
      <c r="F428" s="172">
        <v>0.6754</v>
      </c>
      <c r="G428" s="172">
        <v>2.0787</v>
      </c>
      <c r="H428" s="172">
        <v>1.7209000000000001</v>
      </c>
      <c r="I428" s="172">
        <v>3.3894000000000002</v>
      </c>
      <c r="J428" s="172">
        <v>4.5583</v>
      </c>
      <c r="K428" s="172">
        <v>24.547000000000001</v>
      </c>
      <c r="L428" s="172">
        <v>-8.2707999999999995</v>
      </c>
      <c r="M428" s="172">
        <v>-2.7555000000000001</v>
      </c>
      <c r="N428" s="172">
        <v>-3.6846000000000001</v>
      </c>
      <c r="O428" s="172">
        <v>2.5047000000000001</v>
      </c>
      <c r="P428" s="172">
        <v>4.3563000000000001</v>
      </c>
      <c r="Q428" s="172">
        <v>9.6447000000000003</v>
      </c>
      <c r="R428" s="172">
        <v>2.1707000000000001</v>
      </c>
    </row>
    <row r="429" spans="1:18" x14ac:dyDescent="0.3">
      <c r="A429" s="168" t="s">
        <v>368</v>
      </c>
      <c r="B429" s="168" t="s">
        <v>167</v>
      </c>
      <c r="C429" s="168">
        <v>120147</v>
      </c>
      <c r="D429" s="171">
        <v>44015</v>
      </c>
      <c r="E429" s="172">
        <v>40.249000000000002</v>
      </c>
      <c r="F429" s="172">
        <v>0.67789999999999995</v>
      </c>
      <c r="G429" s="172">
        <v>2.09</v>
      </c>
      <c r="H429" s="172">
        <v>1.7442</v>
      </c>
      <c r="I429" s="172">
        <v>3.4386000000000001</v>
      </c>
      <c r="J429" s="172">
        <v>4.6651999999999996</v>
      </c>
      <c r="K429" s="172">
        <v>24.907699999999998</v>
      </c>
      <c r="L429" s="172">
        <v>-7.726</v>
      </c>
      <c r="M429" s="172">
        <v>-1.8867</v>
      </c>
      <c r="N429" s="172">
        <v>-2.5329999999999999</v>
      </c>
      <c r="O429" s="172">
        <v>3.702</v>
      </c>
      <c r="P429" s="172">
        <v>5.4001999999999999</v>
      </c>
      <c r="Q429" s="172">
        <v>12.142799999999999</v>
      </c>
      <c r="R429" s="172">
        <v>3.355</v>
      </c>
    </row>
    <row r="430" spans="1:18" x14ac:dyDescent="0.3">
      <c r="A430" s="168" t="s">
        <v>368</v>
      </c>
      <c r="B430" s="168" t="s">
        <v>168</v>
      </c>
      <c r="C430" s="168">
        <v>141950</v>
      </c>
      <c r="D430" s="171">
        <v>44015</v>
      </c>
      <c r="E430" s="172">
        <v>8.8800000000000008</v>
      </c>
      <c r="F430" s="172">
        <v>0.45250000000000001</v>
      </c>
      <c r="G430" s="172">
        <v>1.6017999999999999</v>
      </c>
      <c r="H430" s="172">
        <v>0.79459999999999997</v>
      </c>
      <c r="I430" s="172">
        <v>2.069</v>
      </c>
      <c r="J430" s="172">
        <v>2.8969</v>
      </c>
      <c r="K430" s="172">
        <v>20.325199999999999</v>
      </c>
      <c r="L430" s="172">
        <v>-3.5831</v>
      </c>
      <c r="M430" s="172">
        <v>3.9813000000000001</v>
      </c>
      <c r="N430" s="172">
        <v>3.1358999999999999</v>
      </c>
      <c r="O430" s="172"/>
      <c r="P430" s="172"/>
      <c r="Q430" s="172">
        <v>-4.8887</v>
      </c>
      <c r="R430" s="172">
        <v>-3.4658000000000002</v>
      </c>
    </row>
    <row r="431" spans="1:18" x14ac:dyDescent="0.3">
      <c r="A431" s="168" t="s">
        <v>368</v>
      </c>
      <c r="B431" s="168" t="s">
        <v>271</v>
      </c>
      <c r="C431" s="168">
        <v>141952</v>
      </c>
      <c r="D431" s="171">
        <v>44015</v>
      </c>
      <c r="E431" s="172">
        <v>8.7100000000000009</v>
      </c>
      <c r="F431" s="172">
        <v>0.46139999999999998</v>
      </c>
      <c r="G431" s="172">
        <v>1.6335999999999999</v>
      </c>
      <c r="H431" s="172">
        <v>0.81020000000000003</v>
      </c>
      <c r="I431" s="172">
        <v>2.1101999999999999</v>
      </c>
      <c r="J431" s="172">
        <v>2.8334999999999999</v>
      </c>
      <c r="K431" s="172">
        <v>20.137899999999998</v>
      </c>
      <c r="L431" s="172">
        <v>-3.9691000000000001</v>
      </c>
      <c r="M431" s="172">
        <v>3.4441999999999999</v>
      </c>
      <c r="N431" s="172">
        <v>2.3502000000000001</v>
      </c>
      <c r="O431" s="172"/>
      <c r="P431" s="172"/>
      <c r="Q431" s="172">
        <v>-5.6612999999999998</v>
      </c>
      <c r="R431" s="172">
        <v>-4.2423999999999999</v>
      </c>
    </row>
    <row r="432" spans="1:18" x14ac:dyDescent="0.3">
      <c r="A432" s="168" t="s">
        <v>368</v>
      </c>
      <c r="B432" s="168" t="s">
        <v>169</v>
      </c>
      <c r="C432" s="168">
        <v>144315</v>
      </c>
      <c r="D432" s="171">
        <v>44015</v>
      </c>
      <c r="E432" s="172">
        <v>10.7</v>
      </c>
      <c r="F432" s="172">
        <v>0.28120000000000001</v>
      </c>
      <c r="G432" s="172">
        <v>1.6144000000000001</v>
      </c>
      <c r="H432" s="172">
        <v>0.75329999999999997</v>
      </c>
      <c r="I432" s="172">
        <v>2.4904000000000002</v>
      </c>
      <c r="J432" s="172">
        <v>2.5886999999999998</v>
      </c>
      <c r="K432" s="172">
        <v>19.419599999999999</v>
      </c>
      <c r="L432" s="172">
        <v>-8.3118999999999996</v>
      </c>
      <c r="M432" s="172">
        <v>-1.2915000000000001</v>
      </c>
      <c r="N432" s="172">
        <v>-1.2915000000000001</v>
      </c>
      <c r="O432" s="172"/>
      <c r="P432" s="172"/>
      <c r="Q432" s="172">
        <v>4.0435999999999996</v>
      </c>
      <c r="R432" s="172"/>
    </row>
    <row r="433" spans="1:18" x14ac:dyDescent="0.3">
      <c r="A433" s="168" t="s">
        <v>368</v>
      </c>
      <c r="B433" s="168" t="s">
        <v>272</v>
      </c>
      <c r="C433" s="168">
        <v>144314</v>
      </c>
      <c r="D433" s="171">
        <v>44015</v>
      </c>
      <c r="E433" s="172">
        <v>10.5</v>
      </c>
      <c r="F433" s="172">
        <v>0.38240000000000002</v>
      </c>
      <c r="G433" s="172">
        <v>1.5474000000000001</v>
      </c>
      <c r="H433" s="172">
        <v>0.76780000000000004</v>
      </c>
      <c r="I433" s="172">
        <v>2.4390000000000001</v>
      </c>
      <c r="J433" s="172">
        <v>2.4390000000000001</v>
      </c>
      <c r="K433" s="172">
        <v>19.182700000000001</v>
      </c>
      <c r="L433" s="172">
        <v>-8.7750000000000004</v>
      </c>
      <c r="M433" s="172">
        <v>-2.0522</v>
      </c>
      <c r="N433" s="172">
        <v>-2.3256000000000001</v>
      </c>
      <c r="O433" s="172"/>
      <c r="P433" s="172"/>
      <c r="Q433" s="172">
        <v>2.8997000000000002</v>
      </c>
      <c r="R433" s="172"/>
    </row>
    <row r="434" spans="1:18" x14ac:dyDescent="0.3">
      <c r="A434" s="168" t="s">
        <v>368</v>
      </c>
      <c r="B434" s="168" t="s">
        <v>170</v>
      </c>
      <c r="C434" s="168">
        <v>119351</v>
      </c>
      <c r="D434" s="171">
        <v>44015</v>
      </c>
      <c r="E434" s="172">
        <v>57.9</v>
      </c>
      <c r="F434" s="172">
        <v>0.55569999999999997</v>
      </c>
      <c r="G434" s="172">
        <v>1.9187000000000001</v>
      </c>
      <c r="H434" s="172">
        <v>1.2946</v>
      </c>
      <c r="I434" s="172">
        <v>2.0264000000000002</v>
      </c>
      <c r="J434" s="172">
        <v>3.8378999999999999</v>
      </c>
      <c r="K434" s="172">
        <v>20.750800000000002</v>
      </c>
      <c r="L434" s="172">
        <v>-4.8167</v>
      </c>
      <c r="M434" s="172">
        <v>2.6596000000000002</v>
      </c>
      <c r="N434" s="172">
        <v>2.9883000000000002</v>
      </c>
      <c r="O434" s="172">
        <v>5.8018999999999998</v>
      </c>
      <c r="P434" s="172">
        <v>7.6845999999999997</v>
      </c>
      <c r="Q434" s="172">
        <v>12.8401</v>
      </c>
      <c r="R434" s="172">
        <v>0.2858</v>
      </c>
    </row>
    <row r="435" spans="1:18" x14ac:dyDescent="0.3">
      <c r="A435" s="168" t="s">
        <v>368</v>
      </c>
      <c r="B435" s="168" t="s">
        <v>273</v>
      </c>
      <c r="C435" s="168">
        <v>111710</v>
      </c>
      <c r="D435" s="171">
        <v>44015</v>
      </c>
      <c r="E435" s="172">
        <v>52.54</v>
      </c>
      <c r="F435" s="172">
        <v>0.55500000000000005</v>
      </c>
      <c r="G435" s="172">
        <v>1.9205000000000001</v>
      </c>
      <c r="H435" s="172">
        <v>1.2722</v>
      </c>
      <c r="I435" s="172">
        <v>1.9798</v>
      </c>
      <c r="J435" s="172">
        <v>3.7519999999999998</v>
      </c>
      <c r="K435" s="172">
        <v>20.421700000000001</v>
      </c>
      <c r="L435" s="172">
        <v>-5.3333000000000004</v>
      </c>
      <c r="M435" s="172">
        <v>1.8217000000000001</v>
      </c>
      <c r="N435" s="172">
        <v>1.8612</v>
      </c>
      <c r="O435" s="172">
        <v>4.5340999999999996</v>
      </c>
      <c r="P435" s="172">
        <v>6.2655000000000003</v>
      </c>
      <c r="Q435" s="172">
        <v>15.7256</v>
      </c>
      <c r="R435" s="172">
        <v>-0.86299999999999999</v>
      </c>
    </row>
    <row r="436" spans="1:18" x14ac:dyDescent="0.3">
      <c r="A436" s="168" t="s">
        <v>368</v>
      </c>
      <c r="B436" s="168" t="s">
        <v>410</v>
      </c>
      <c r="C436" s="168">
        <v>111709</v>
      </c>
      <c r="D436" s="171">
        <v>44015</v>
      </c>
      <c r="E436" s="172">
        <v>55.93</v>
      </c>
      <c r="F436" s="172">
        <v>0.55740000000000001</v>
      </c>
      <c r="G436" s="172">
        <v>1.9133</v>
      </c>
      <c r="H436" s="172">
        <v>1.2858000000000001</v>
      </c>
      <c r="I436" s="172">
        <v>2.0062000000000002</v>
      </c>
      <c r="J436" s="172">
        <v>3.8048000000000002</v>
      </c>
      <c r="K436" s="172">
        <v>20.590800000000002</v>
      </c>
      <c r="L436" s="172">
        <v>-5.0263</v>
      </c>
      <c r="M436" s="172">
        <v>2.3235000000000001</v>
      </c>
      <c r="N436" s="172">
        <v>2.5297999999999998</v>
      </c>
      <c r="O436" s="172">
        <v>5.3262999999999998</v>
      </c>
      <c r="P436" s="172">
        <v>7.0551000000000004</v>
      </c>
      <c r="Q436" s="172">
        <v>16.3644</v>
      </c>
      <c r="R436" s="172">
        <v>-0.14249999999999999</v>
      </c>
    </row>
    <row r="437" spans="1:18" x14ac:dyDescent="0.3">
      <c r="A437" s="168" t="s">
        <v>368</v>
      </c>
      <c r="B437" s="168" t="s">
        <v>171</v>
      </c>
      <c r="C437" s="168">
        <v>118285</v>
      </c>
      <c r="D437" s="171">
        <v>44015</v>
      </c>
      <c r="E437" s="172">
        <v>67.34</v>
      </c>
      <c r="F437" s="172">
        <v>0.5675</v>
      </c>
      <c r="G437" s="172">
        <v>1.7067000000000001</v>
      </c>
      <c r="H437" s="172">
        <v>1.3698999999999999</v>
      </c>
      <c r="I437" s="172">
        <v>3.3138999999999998</v>
      </c>
      <c r="J437" s="172">
        <v>3.7755999999999998</v>
      </c>
      <c r="K437" s="172">
        <v>24.519200000000001</v>
      </c>
      <c r="L437" s="172">
        <v>-6.0285000000000002</v>
      </c>
      <c r="M437" s="172">
        <v>0.32779999999999998</v>
      </c>
      <c r="N437" s="172">
        <v>-4.3330000000000002</v>
      </c>
      <c r="O437" s="172">
        <v>6.5686</v>
      </c>
      <c r="P437" s="172">
        <v>7.2306999999999997</v>
      </c>
      <c r="Q437" s="172">
        <v>11.4368</v>
      </c>
      <c r="R437" s="172">
        <v>4.4981999999999998</v>
      </c>
    </row>
    <row r="438" spans="1:18" x14ac:dyDescent="0.3">
      <c r="A438" s="168" t="s">
        <v>368</v>
      </c>
      <c r="B438" s="168" t="s">
        <v>274</v>
      </c>
      <c r="C438" s="168">
        <v>111722</v>
      </c>
      <c r="D438" s="171">
        <v>44015</v>
      </c>
      <c r="E438" s="172">
        <v>64.069999999999993</v>
      </c>
      <c r="F438" s="172">
        <v>0.54930000000000001</v>
      </c>
      <c r="G438" s="172">
        <v>1.6983999999999999</v>
      </c>
      <c r="H438" s="172">
        <v>1.3445</v>
      </c>
      <c r="I438" s="172">
        <v>3.2721</v>
      </c>
      <c r="J438" s="172">
        <v>3.6730999999999998</v>
      </c>
      <c r="K438" s="172">
        <v>24.2148</v>
      </c>
      <c r="L438" s="172">
        <v>-6.4945000000000004</v>
      </c>
      <c r="M438" s="172">
        <v>-0.4042</v>
      </c>
      <c r="N438" s="172">
        <v>-5.2778999999999998</v>
      </c>
      <c r="O438" s="172">
        <v>5.6257999999999999</v>
      </c>
      <c r="P438" s="172">
        <v>6.3898999999999999</v>
      </c>
      <c r="Q438" s="172">
        <v>17.235499999999998</v>
      </c>
      <c r="R438" s="172">
        <v>3.5556999999999999</v>
      </c>
    </row>
    <row r="439" spans="1:18" x14ac:dyDescent="0.3">
      <c r="A439" s="168" t="s">
        <v>368</v>
      </c>
      <c r="B439" s="168" t="s">
        <v>172</v>
      </c>
      <c r="C439" s="168">
        <v>119242</v>
      </c>
      <c r="D439" s="171">
        <v>44015</v>
      </c>
      <c r="E439" s="172">
        <v>48.356000000000002</v>
      </c>
      <c r="F439" s="172">
        <v>0.63680000000000003</v>
      </c>
      <c r="G439" s="172">
        <v>2.1396999999999999</v>
      </c>
      <c r="H439" s="172">
        <v>1.5925</v>
      </c>
      <c r="I439" s="172">
        <v>2.8151000000000002</v>
      </c>
      <c r="J439" s="172">
        <v>5.8906000000000001</v>
      </c>
      <c r="K439" s="172">
        <v>30.872299999999999</v>
      </c>
      <c r="L439" s="172">
        <v>-11.767200000000001</v>
      </c>
      <c r="M439" s="172">
        <v>-5.6136999999999997</v>
      </c>
      <c r="N439" s="172">
        <v>-6.5404</v>
      </c>
      <c r="O439" s="172">
        <v>3.5135999999999998</v>
      </c>
      <c r="P439" s="172">
        <v>8.0265000000000004</v>
      </c>
      <c r="Q439" s="172">
        <v>13.3019</v>
      </c>
      <c r="R439" s="172">
        <v>2.6659000000000002</v>
      </c>
    </row>
    <row r="440" spans="1:18" x14ac:dyDescent="0.3">
      <c r="A440" s="168" t="s">
        <v>368</v>
      </c>
      <c r="B440" s="168" t="s">
        <v>275</v>
      </c>
      <c r="C440" s="168">
        <v>104772</v>
      </c>
      <c r="D440" s="171">
        <v>44015</v>
      </c>
      <c r="E440" s="172">
        <v>45.656999999999996</v>
      </c>
      <c r="F440" s="172">
        <v>0.63260000000000005</v>
      </c>
      <c r="G440" s="172">
        <v>2.1295000000000002</v>
      </c>
      <c r="H440" s="172">
        <v>1.5729</v>
      </c>
      <c r="I440" s="172">
        <v>2.7755000000000001</v>
      </c>
      <c r="J440" s="172">
        <v>5.8051000000000004</v>
      </c>
      <c r="K440" s="172">
        <v>30.553000000000001</v>
      </c>
      <c r="L440" s="172">
        <v>-12.179500000000001</v>
      </c>
      <c r="M440" s="172">
        <v>-6.2927</v>
      </c>
      <c r="N440" s="172">
        <v>-7.4420000000000002</v>
      </c>
      <c r="O440" s="172">
        <v>2.4647999999999999</v>
      </c>
      <c r="P440" s="172">
        <v>7.0038</v>
      </c>
      <c r="Q440" s="172">
        <v>11.937799999999999</v>
      </c>
      <c r="R440" s="172">
        <v>1.6693</v>
      </c>
    </row>
    <row r="441" spans="1:18" x14ac:dyDescent="0.3">
      <c r="A441" s="168" t="s">
        <v>368</v>
      </c>
      <c r="B441" s="168" t="s">
        <v>173</v>
      </c>
      <c r="C441" s="168">
        <v>118620</v>
      </c>
      <c r="D441" s="171">
        <v>44015</v>
      </c>
      <c r="E441" s="172">
        <v>45.6</v>
      </c>
      <c r="F441" s="172">
        <v>0.59560000000000002</v>
      </c>
      <c r="G441" s="172">
        <v>2.2650999999999999</v>
      </c>
      <c r="H441" s="172">
        <v>1.6269</v>
      </c>
      <c r="I441" s="172">
        <v>2.9578000000000002</v>
      </c>
      <c r="J441" s="172">
        <v>4.8034999999999997</v>
      </c>
      <c r="K441" s="172">
        <v>24.794699999999999</v>
      </c>
      <c r="L441" s="172">
        <v>-12.843999999999999</v>
      </c>
      <c r="M441" s="172">
        <v>-7.2228000000000003</v>
      </c>
      <c r="N441" s="172">
        <v>-10.395</v>
      </c>
      <c r="O441" s="172">
        <v>0.99070000000000003</v>
      </c>
      <c r="P441" s="172">
        <v>3.9622000000000002</v>
      </c>
      <c r="Q441" s="172">
        <v>10.4102</v>
      </c>
      <c r="R441" s="172">
        <v>-2.2536999999999998</v>
      </c>
    </row>
    <row r="442" spans="1:18" x14ac:dyDescent="0.3">
      <c r="A442" s="168" t="s">
        <v>368</v>
      </c>
      <c r="B442" s="168" t="s">
        <v>276</v>
      </c>
      <c r="C442" s="168">
        <v>111638</v>
      </c>
      <c r="D442" s="171">
        <v>44015</v>
      </c>
      <c r="E442" s="172">
        <v>41.95</v>
      </c>
      <c r="F442" s="172">
        <v>0.57540000000000002</v>
      </c>
      <c r="G442" s="172">
        <v>2.2172999999999998</v>
      </c>
      <c r="H442" s="172">
        <v>1.5738000000000001</v>
      </c>
      <c r="I442" s="172">
        <v>2.8691</v>
      </c>
      <c r="J442" s="172">
        <v>4.6395999999999997</v>
      </c>
      <c r="K442" s="172">
        <v>24.259499999999999</v>
      </c>
      <c r="L442" s="172">
        <v>-13.612</v>
      </c>
      <c r="M442" s="172">
        <v>-8.4260999999999999</v>
      </c>
      <c r="N442" s="172">
        <v>-11.9437</v>
      </c>
      <c r="O442" s="172">
        <v>-0.57289999999999996</v>
      </c>
      <c r="P442" s="172">
        <v>2.6903000000000001</v>
      </c>
      <c r="Q442" s="172">
        <v>13.2608</v>
      </c>
      <c r="R442" s="172">
        <v>-3.9117000000000002</v>
      </c>
    </row>
    <row r="443" spans="1:18" x14ac:dyDescent="0.3">
      <c r="A443" s="168" t="s">
        <v>368</v>
      </c>
      <c r="B443" s="168" t="s">
        <v>174</v>
      </c>
      <c r="C443" s="168">
        <v>135654</v>
      </c>
      <c r="D443" s="171">
        <v>44015</v>
      </c>
      <c r="E443" s="172">
        <v>13.8848</v>
      </c>
      <c r="F443" s="172">
        <v>0.7298</v>
      </c>
      <c r="G443" s="172">
        <v>1.3089999999999999</v>
      </c>
      <c r="H443" s="172">
        <v>1.2181</v>
      </c>
      <c r="I443" s="172">
        <v>3.7425999999999999</v>
      </c>
      <c r="J443" s="172">
        <v>6.6125999999999996</v>
      </c>
      <c r="K443" s="172">
        <v>29.344999999999999</v>
      </c>
      <c r="L443" s="172">
        <v>-13.1081</v>
      </c>
      <c r="M443" s="172">
        <v>-8.27</v>
      </c>
      <c r="N443" s="172">
        <v>-10.735099999999999</v>
      </c>
      <c r="O443" s="172">
        <v>0.74439999999999995</v>
      </c>
      <c r="P443" s="172"/>
      <c r="Q443" s="172">
        <v>7.5446999999999997</v>
      </c>
      <c r="R443" s="172">
        <v>-1.5161</v>
      </c>
    </row>
    <row r="444" spans="1:18" x14ac:dyDescent="0.3">
      <c r="A444" s="168" t="s">
        <v>368</v>
      </c>
      <c r="B444" s="168" t="s">
        <v>277</v>
      </c>
      <c r="C444" s="168">
        <v>135655</v>
      </c>
      <c r="D444" s="171">
        <v>44015</v>
      </c>
      <c r="E444" s="172">
        <v>12.9018</v>
      </c>
      <c r="F444" s="172">
        <v>0.72450000000000003</v>
      </c>
      <c r="G444" s="172">
        <v>1.2947</v>
      </c>
      <c r="H444" s="172">
        <v>1.1834</v>
      </c>
      <c r="I444" s="172">
        <v>3.6722000000000001</v>
      </c>
      <c r="J444" s="172">
        <v>6.4706999999999999</v>
      </c>
      <c r="K444" s="172">
        <v>28.8415</v>
      </c>
      <c r="L444" s="172">
        <v>-13.752800000000001</v>
      </c>
      <c r="M444" s="172">
        <v>-9.2744999999999997</v>
      </c>
      <c r="N444" s="172">
        <v>-12.073499999999999</v>
      </c>
      <c r="O444" s="172">
        <v>-0.88639999999999997</v>
      </c>
      <c r="P444" s="172"/>
      <c r="Q444" s="172">
        <v>5.8087999999999997</v>
      </c>
      <c r="R444" s="172">
        <v>-3.157</v>
      </c>
    </row>
    <row r="445" spans="1:18" x14ac:dyDescent="0.3">
      <c r="A445" s="168" t="s">
        <v>368</v>
      </c>
      <c r="B445" s="168" t="s">
        <v>278</v>
      </c>
      <c r="C445" s="168">
        <v>100526</v>
      </c>
      <c r="D445" s="171">
        <v>44015</v>
      </c>
      <c r="E445" s="172">
        <v>476.87119999999999</v>
      </c>
      <c r="F445" s="172">
        <v>0.57640000000000002</v>
      </c>
      <c r="G445" s="172">
        <v>2.4165000000000001</v>
      </c>
      <c r="H445" s="172">
        <v>1.1241000000000001</v>
      </c>
      <c r="I445" s="172">
        <v>3.0817999999999999</v>
      </c>
      <c r="J445" s="172">
        <v>5.3324999999999996</v>
      </c>
      <c r="K445" s="172">
        <v>28.7136</v>
      </c>
      <c r="L445" s="172">
        <v>-17.7334</v>
      </c>
      <c r="M445" s="172">
        <v>-13.3278</v>
      </c>
      <c r="N445" s="172">
        <v>-17.698499999999999</v>
      </c>
      <c r="O445" s="172">
        <v>-2.3227000000000002</v>
      </c>
      <c r="P445" s="172">
        <v>2.0442</v>
      </c>
      <c r="Q445" s="172">
        <v>19.948899999999998</v>
      </c>
      <c r="R445" s="172">
        <v>-6.7290000000000001</v>
      </c>
    </row>
    <row r="446" spans="1:18" x14ac:dyDescent="0.3">
      <c r="A446" s="168" t="s">
        <v>368</v>
      </c>
      <c r="B446" s="168" t="s">
        <v>175</v>
      </c>
      <c r="C446" s="168">
        <v>118540</v>
      </c>
      <c r="D446" s="171">
        <v>44015</v>
      </c>
      <c r="E446" s="172">
        <v>509.87490000000003</v>
      </c>
      <c r="F446" s="172">
        <v>0.57889999999999997</v>
      </c>
      <c r="G446" s="172">
        <v>2.4243999999999999</v>
      </c>
      <c r="H446" s="172">
        <v>1.1418999999999999</v>
      </c>
      <c r="I446" s="172">
        <v>3.1194000000000002</v>
      </c>
      <c r="J446" s="172">
        <v>5.4147999999999996</v>
      </c>
      <c r="K446" s="172">
        <v>29.0197</v>
      </c>
      <c r="L446" s="172">
        <v>-17.3369</v>
      </c>
      <c r="M446" s="172">
        <v>-12.6816</v>
      </c>
      <c r="N446" s="172">
        <v>-16.884699999999999</v>
      </c>
      <c r="O446" s="172">
        <v>-1.3573999999999999</v>
      </c>
      <c r="P446" s="172">
        <v>3.0526</v>
      </c>
      <c r="Q446" s="172">
        <v>10.398199999999999</v>
      </c>
      <c r="R446" s="172">
        <v>-5.8208000000000002</v>
      </c>
    </row>
    <row r="447" spans="1:18" x14ac:dyDescent="0.3">
      <c r="A447" s="168" t="s">
        <v>368</v>
      </c>
      <c r="B447" s="168" t="s">
        <v>279</v>
      </c>
      <c r="C447" s="168">
        <v>100998</v>
      </c>
      <c r="D447" s="171">
        <v>44015</v>
      </c>
      <c r="E447" s="172">
        <v>317.43799999999999</v>
      </c>
      <c r="F447" s="172">
        <v>0.1827</v>
      </c>
      <c r="G447" s="172">
        <v>2.8315999999999999</v>
      </c>
      <c r="H447" s="172">
        <v>1.8419000000000001</v>
      </c>
      <c r="I447" s="172">
        <v>3.4937</v>
      </c>
      <c r="J447" s="172">
        <v>6.0967000000000002</v>
      </c>
      <c r="K447" s="172">
        <v>30.3047</v>
      </c>
      <c r="L447" s="172">
        <v>-16.1005</v>
      </c>
      <c r="M447" s="172">
        <v>-10.0031</v>
      </c>
      <c r="N447" s="172">
        <v>-14.593500000000001</v>
      </c>
      <c r="O447" s="172">
        <v>0.82479999999999998</v>
      </c>
      <c r="P447" s="172">
        <v>5.7697000000000003</v>
      </c>
      <c r="Q447" s="172">
        <v>19.387699999999999</v>
      </c>
      <c r="R447" s="172">
        <v>-1.8067</v>
      </c>
    </row>
    <row r="448" spans="1:18" x14ac:dyDescent="0.3">
      <c r="A448" s="168" t="s">
        <v>368</v>
      </c>
      <c r="B448" s="168" t="s">
        <v>176</v>
      </c>
      <c r="C448" s="168">
        <v>118929</v>
      </c>
      <c r="D448" s="171">
        <v>44015</v>
      </c>
      <c r="E448" s="172">
        <v>331.34699999999998</v>
      </c>
      <c r="F448" s="172">
        <v>0.18379999999999999</v>
      </c>
      <c r="G448" s="172">
        <v>2.8357000000000001</v>
      </c>
      <c r="H448" s="172">
        <v>1.8513999999999999</v>
      </c>
      <c r="I448" s="172">
        <v>3.5133000000000001</v>
      </c>
      <c r="J448" s="172">
        <v>6.1401000000000003</v>
      </c>
      <c r="K448" s="172">
        <v>30.466999999999999</v>
      </c>
      <c r="L448" s="172">
        <v>-15.8917</v>
      </c>
      <c r="M448" s="172">
        <v>-9.6656999999999993</v>
      </c>
      <c r="N448" s="172">
        <v>-14.1655</v>
      </c>
      <c r="O448" s="172">
        <v>1.4037999999999999</v>
      </c>
      <c r="P448" s="172">
        <v>6.4086999999999996</v>
      </c>
      <c r="Q448" s="172">
        <v>11.4512</v>
      </c>
      <c r="R448" s="172">
        <v>-1.3106</v>
      </c>
    </row>
    <row r="449" spans="1:18" x14ac:dyDescent="0.3">
      <c r="A449" s="168" t="s">
        <v>368</v>
      </c>
      <c r="B449" s="168" t="s">
        <v>280</v>
      </c>
      <c r="C449" s="168">
        <v>101979</v>
      </c>
      <c r="D449" s="171">
        <v>44015</v>
      </c>
      <c r="E449" s="172">
        <v>1418.2303768515301</v>
      </c>
      <c r="F449" s="172">
        <v>0.60199999999999998</v>
      </c>
      <c r="G449" s="172">
        <v>2.3056999999999999</v>
      </c>
      <c r="H449" s="172">
        <v>0.8125</v>
      </c>
      <c r="I449" s="172">
        <v>3.1322999999999999</v>
      </c>
      <c r="J449" s="172">
        <v>6.0057</v>
      </c>
      <c r="K449" s="172">
        <v>27.7683</v>
      </c>
      <c r="L449" s="172">
        <v>-16.847300000000001</v>
      </c>
      <c r="M449" s="172">
        <v>-11.915699999999999</v>
      </c>
      <c r="N449" s="172">
        <v>-18.657499999999999</v>
      </c>
      <c r="O449" s="172">
        <v>-3.8673999999999999</v>
      </c>
      <c r="P449" s="172">
        <v>1.9511000000000001</v>
      </c>
      <c r="Q449" s="172">
        <v>22.6434</v>
      </c>
      <c r="R449" s="172">
        <v>-6.1582999999999997</v>
      </c>
    </row>
    <row r="450" spans="1:18" x14ac:dyDescent="0.3">
      <c r="A450" s="168" t="s">
        <v>368</v>
      </c>
      <c r="B450" s="168" t="s">
        <v>177</v>
      </c>
      <c r="C450" s="168">
        <v>119060</v>
      </c>
      <c r="D450" s="171">
        <v>44015</v>
      </c>
      <c r="E450" s="172">
        <v>455.24599999999998</v>
      </c>
      <c r="F450" s="172">
        <v>0.60419999999999996</v>
      </c>
      <c r="G450" s="172">
        <v>2.3113999999999999</v>
      </c>
      <c r="H450" s="172">
        <v>0.82540000000000002</v>
      </c>
      <c r="I450" s="172">
        <v>3.1583000000000001</v>
      </c>
      <c r="J450" s="172">
        <v>6.0628000000000002</v>
      </c>
      <c r="K450" s="172">
        <v>27.942799999999998</v>
      </c>
      <c r="L450" s="172">
        <v>-16.6219</v>
      </c>
      <c r="M450" s="172">
        <v>-11.547800000000001</v>
      </c>
      <c r="N450" s="172">
        <v>-18.199100000000001</v>
      </c>
      <c r="O450" s="172">
        <v>-3.2361</v>
      </c>
      <c r="P450" s="172">
        <v>2.613</v>
      </c>
      <c r="Q450" s="172">
        <v>8.6608000000000001</v>
      </c>
      <c r="R450" s="172">
        <v>-5.5933000000000002</v>
      </c>
    </row>
    <row r="451" spans="1:18" x14ac:dyDescent="0.3">
      <c r="A451" s="168" t="s">
        <v>368</v>
      </c>
      <c r="B451" s="168" t="s">
        <v>281</v>
      </c>
      <c r="C451" s="168">
        <v>104707</v>
      </c>
      <c r="D451" s="171">
        <v>44015</v>
      </c>
      <c r="E451" s="172">
        <v>32.817500000000003</v>
      </c>
      <c r="F451" s="172">
        <v>0.46810000000000002</v>
      </c>
      <c r="G451" s="172">
        <v>1.9562999999999999</v>
      </c>
      <c r="H451" s="172">
        <v>1.5427999999999999</v>
      </c>
      <c r="I451" s="172">
        <v>3.2702</v>
      </c>
      <c r="J451" s="172">
        <v>5.6275000000000004</v>
      </c>
      <c r="K451" s="172">
        <v>24.567299999999999</v>
      </c>
      <c r="L451" s="172">
        <v>-14.402200000000001</v>
      </c>
      <c r="M451" s="172">
        <v>-7.6418999999999997</v>
      </c>
      <c r="N451" s="172">
        <v>-12.595499999999999</v>
      </c>
      <c r="O451" s="172">
        <v>-2.4104999999999999</v>
      </c>
      <c r="P451" s="172">
        <v>3.9514</v>
      </c>
      <c r="Q451" s="172">
        <v>9.2009000000000007</v>
      </c>
      <c r="R451" s="172">
        <v>-3.8649</v>
      </c>
    </row>
    <row r="452" spans="1:18" x14ac:dyDescent="0.3">
      <c r="A452" s="168" t="s">
        <v>368</v>
      </c>
      <c r="B452" s="168" t="s">
        <v>178</v>
      </c>
      <c r="C452" s="168">
        <v>120079</v>
      </c>
      <c r="D452" s="171">
        <v>44015</v>
      </c>
      <c r="E452" s="172">
        <v>34.870100000000001</v>
      </c>
      <c r="F452" s="172">
        <v>0.47139999999999999</v>
      </c>
      <c r="G452" s="172">
        <v>1.9664999999999999</v>
      </c>
      <c r="H452" s="172">
        <v>1.5669999999999999</v>
      </c>
      <c r="I452" s="172">
        <v>3.3193999999999999</v>
      </c>
      <c r="J452" s="172">
        <v>5.7359</v>
      </c>
      <c r="K452" s="172">
        <v>24.956499999999998</v>
      </c>
      <c r="L452" s="172">
        <v>-13.8561</v>
      </c>
      <c r="M452" s="172">
        <v>-6.7504999999999997</v>
      </c>
      <c r="N452" s="172">
        <v>-11.464399999999999</v>
      </c>
      <c r="O452" s="172">
        <v>-1.5005999999999999</v>
      </c>
      <c r="P452" s="172">
        <v>4.8272000000000004</v>
      </c>
      <c r="Q452" s="172">
        <v>10.0779</v>
      </c>
      <c r="R452" s="172">
        <v>-2.8628999999999998</v>
      </c>
    </row>
    <row r="453" spans="1:18" x14ac:dyDescent="0.3">
      <c r="A453" s="168" t="s">
        <v>368</v>
      </c>
      <c r="B453" s="168" t="s">
        <v>282</v>
      </c>
      <c r="C453" s="168">
        <v>100354</v>
      </c>
      <c r="D453" s="171">
        <v>44015</v>
      </c>
      <c r="E453" s="172">
        <v>339.75</v>
      </c>
      <c r="F453" s="172">
        <v>0.4642</v>
      </c>
      <c r="G453" s="172">
        <v>1.81</v>
      </c>
      <c r="H453" s="172">
        <v>0.92679999999999996</v>
      </c>
      <c r="I453" s="172">
        <v>2.3157999999999999</v>
      </c>
      <c r="J453" s="172">
        <v>4.5513000000000003</v>
      </c>
      <c r="K453" s="172">
        <v>28.5228</v>
      </c>
      <c r="L453" s="172">
        <v>-13.9612</v>
      </c>
      <c r="M453" s="172">
        <v>-5.0872000000000002</v>
      </c>
      <c r="N453" s="172">
        <v>-12.826499999999999</v>
      </c>
      <c r="O453" s="172">
        <v>1.7641</v>
      </c>
      <c r="P453" s="172">
        <v>4.9120999999999997</v>
      </c>
      <c r="Q453" s="172">
        <v>18.3871</v>
      </c>
      <c r="R453" s="172">
        <v>-2.1190000000000002</v>
      </c>
    </row>
    <row r="454" spans="1:18" x14ac:dyDescent="0.3">
      <c r="A454" s="168" t="s">
        <v>368</v>
      </c>
      <c r="B454" s="168" t="s">
        <v>179</v>
      </c>
      <c r="C454" s="168">
        <v>120592</v>
      </c>
      <c r="D454" s="171">
        <v>44015</v>
      </c>
      <c r="E454" s="172">
        <v>364.61</v>
      </c>
      <c r="F454" s="172">
        <v>0.46839999999999998</v>
      </c>
      <c r="G454" s="172">
        <v>1.8179000000000001</v>
      </c>
      <c r="H454" s="172">
        <v>0.94410000000000005</v>
      </c>
      <c r="I454" s="172">
        <v>2.3523999999999998</v>
      </c>
      <c r="J454" s="172">
        <v>4.6257000000000001</v>
      </c>
      <c r="K454" s="172">
        <v>28.769200000000001</v>
      </c>
      <c r="L454" s="172">
        <v>-13.754799999999999</v>
      </c>
      <c r="M454" s="172">
        <v>-4.6497000000000002</v>
      </c>
      <c r="N454" s="172">
        <v>-12.2225</v>
      </c>
      <c r="O454" s="172">
        <v>2.6825000000000001</v>
      </c>
      <c r="P454" s="172">
        <v>5.9969999999999999</v>
      </c>
      <c r="Q454" s="172">
        <v>11.6852</v>
      </c>
      <c r="R454" s="172">
        <v>-1.3576999999999999</v>
      </c>
    </row>
    <row r="455" spans="1:18" x14ac:dyDescent="0.3">
      <c r="A455" s="168" t="s">
        <v>368</v>
      </c>
      <c r="B455" s="168" t="s">
        <v>283</v>
      </c>
      <c r="C455" s="168">
        <v>142136</v>
      </c>
      <c r="D455" s="171">
        <v>44015</v>
      </c>
      <c r="E455" s="172">
        <v>9.33</v>
      </c>
      <c r="F455" s="172">
        <v>0.3226</v>
      </c>
      <c r="G455" s="172">
        <v>2.3026</v>
      </c>
      <c r="H455" s="172">
        <v>0.8649</v>
      </c>
      <c r="I455" s="172">
        <v>2.5274999999999999</v>
      </c>
      <c r="J455" s="172">
        <v>4.8315000000000001</v>
      </c>
      <c r="K455" s="172">
        <v>28.689699999999998</v>
      </c>
      <c r="L455" s="172">
        <v>-19.1508</v>
      </c>
      <c r="M455" s="172">
        <v>-13.531000000000001</v>
      </c>
      <c r="N455" s="172">
        <v>-16.3978</v>
      </c>
      <c r="O455" s="172"/>
      <c r="P455" s="172"/>
      <c r="Q455" s="172">
        <v>-2.9929999999999999</v>
      </c>
      <c r="R455" s="172">
        <v>-5.4128999999999996</v>
      </c>
    </row>
    <row r="456" spans="1:18" x14ac:dyDescent="0.3">
      <c r="A456" s="168" t="s">
        <v>368</v>
      </c>
      <c r="B456" s="168" t="s">
        <v>180</v>
      </c>
      <c r="C456" s="168">
        <v>142134</v>
      </c>
      <c r="D456" s="171">
        <v>44015</v>
      </c>
      <c r="E456" s="172">
        <v>9.5399999999999991</v>
      </c>
      <c r="F456" s="172">
        <v>0.3155</v>
      </c>
      <c r="G456" s="172">
        <v>2.2507999999999999</v>
      </c>
      <c r="H456" s="172">
        <v>0.84570000000000001</v>
      </c>
      <c r="I456" s="172">
        <v>2.5806</v>
      </c>
      <c r="J456" s="172">
        <v>4.8352000000000004</v>
      </c>
      <c r="K456" s="172">
        <v>28.744900000000001</v>
      </c>
      <c r="L456" s="172">
        <v>-18.9465</v>
      </c>
      <c r="M456" s="172">
        <v>-13.1938</v>
      </c>
      <c r="N456" s="172">
        <v>-16.021100000000001</v>
      </c>
      <c r="O456" s="172"/>
      <c r="P456" s="172"/>
      <c r="Q456" s="172">
        <v>-2.0423</v>
      </c>
      <c r="R456" s="172">
        <v>-4.5838999999999999</v>
      </c>
    </row>
    <row r="457" spans="1:18" x14ac:dyDescent="0.3">
      <c r="A457" s="168" t="s">
        <v>368</v>
      </c>
      <c r="B457" s="168" t="s">
        <v>181</v>
      </c>
      <c r="C457" s="168">
        <v>123637</v>
      </c>
      <c r="D457" s="171">
        <v>44015</v>
      </c>
      <c r="E457" s="172">
        <v>26.63</v>
      </c>
      <c r="F457" s="172">
        <v>0.45269999999999999</v>
      </c>
      <c r="G457" s="172">
        <v>0.68049999999999999</v>
      </c>
      <c r="H457" s="172">
        <v>0.83299999999999996</v>
      </c>
      <c r="I457" s="172">
        <v>4.0640999999999998</v>
      </c>
      <c r="J457" s="172">
        <v>2.6204000000000001</v>
      </c>
      <c r="K457" s="172">
        <v>18.566299999999998</v>
      </c>
      <c r="L457" s="172">
        <v>-12.1122</v>
      </c>
      <c r="M457" s="172">
        <v>-7.3417000000000003</v>
      </c>
      <c r="N457" s="172">
        <v>-3.7934000000000001</v>
      </c>
      <c r="O457" s="172">
        <v>1.5474000000000001</v>
      </c>
      <c r="P457" s="172">
        <v>4.8296000000000001</v>
      </c>
      <c r="Q457" s="172">
        <v>15.4526</v>
      </c>
      <c r="R457" s="172">
        <v>-2.4910999999999999</v>
      </c>
    </row>
    <row r="458" spans="1:18" x14ac:dyDescent="0.3">
      <c r="A458" s="168" t="s">
        <v>368</v>
      </c>
      <c r="B458" s="168" t="s">
        <v>284</v>
      </c>
      <c r="C458" s="168">
        <v>123638</v>
      </c>
      <c r="D458" s="171">
        <v>44015</v>
      </c>
      <c r="E458" s="172">
        <v>24.58</v>
      </c>
      <c r="F458" s="172">
        <v>0.44950000000000001</v>
      </c>
      <c r="G458" s="172">
        <v>0.6552</v>
      </c>
      <c r="H458" s="172">
        <v>0.77900000000000003</v>
      </c>
      <c r="I458" s="172">
        <v>4.0202999999999998</v>
      </c>
      <c r="J458" s="172">
        <v>2.5021</v>
      </c>
      <c r="K458" s="172">
        <v>18.229900000000001</v>
      </c>
      <c r="L458" s="172">
        <v>-12.62</v>
      </c>
      <c r="M458" s="172">
        <v>-8.1807999999999996</v>
      </c>
      <c r="N458" s="172">
        <v>-4.9497</v>
      </c>
      <c r="O458" s="172">
        <v>0</v>
      </c>
      <c r="P458" s="172">
        <v>3.4121000000000001</v>
      </c>
      <c r="Q458" s="172">
        <v>14.1038</v>
      </c>
      <c r="R458" s="172">
        <v>-3.8668</v>
      </c>
    </row>
    <row r="459" spans="1:18" x14ac:dyDescent="0.3">
      <c r="A459" s="168" t="s">
        <v>368</v>
      </c>
      <c r="B459" s="168" t="s">
        <v>182</v>
      </c>
      <c r="C459" s="168">
        <v>118473</v>
      </c>
      <c r="D459" s="171">
        <v>44015</v>
      </c>
      <c r="E459" s="172">
        <v>51.86</v>
      </c>
      <c r="F459" s="172">
        <v>0.42599999999999999</v>
      </c>
      <c r="G459" s="172">
        <v>2.1067</v>
      </c>
      <c r="H459" s="172">
        <v>0.65990000000000004</v>
      </c>
      <c r="I459" s="172">
        <v>2.9377</v>
      </c>
      <c r="J459" s="172">
        <v>8.1318000000000001</v>
      </c>
      <c r="K459" s="172">
        <v>34.631399999999999</v>
      </c>
      <c r="L459" s="172">
        <v>-13.509</v>
      </c>
      <c r="M459" s="172">
        <v>-7.7224000000000004</v>
      </c>
      <c r="N459" s="172">
        <v>-15.565</v>
      </c>
      <c r="O459" s="172">
        <v>-0.49149999999999999</v>
      </c>
      <c r="P459" s="172">
        <v>4.2957999999999998</v>
      </c>
      <c r="Q459" s="172">
        <v>11.8912</v>
      </c>
      <c r="R459" s="172">
        <v>-6.4172000000000002</v>
      </c>
    </row>
    <row r="460" spans="1:18" x14ac:dyDescent="0.3">
      <c r="A460" s="168" t="s">
        <v>368</v>
      </c>
      <c r="B460" s="168" t="s">
        <v>285</v>
      </c>
      <c r="C460" s="168">
        <v>111569</v>
      </c>
      <c r="D460" s="171">
        <v>44015</v>
      </c>
      <c r="E460" s="172">
        <v>47.81</v>
      </c>
      <c r="F460" s="172">
        <v>0.42009999999999997</v>
      </c>
      <c r="G460" s="172">
        <v>2.1145</v>
      </c>
      <c r="H460" s="172">
        <v>0.65259999999999996</v>
      </c>
      <c r="I460" s="172">
        <v>2.9056999999999999</v>
      </c>
      <c r="J460" s="172">
        <v>8.0451999999999995</v>
      </c>
      <c r="K460" s="172">
        <v>34.297800000000002</v>
      </c>
      <c r="L460" s="172">
        <v>-13.933400000000001</v>
      </c>
      <c r="M460" s="172">
        <v>-8.4275000000000002</v>
      </c>
      <c r="N460" s="172">
        <v>-16.459900000000001</v>
      </c>
      <c r="O460" s="172">
        <v>-1.6780999999999999</v>
      </c>
      <c r="P460" s="172">
        <v>3.0977999999999999</v>
      </c>
      <c r="Q460" s="172">
        <v>14.5395</v>
      </c>
      <c r="R460" s="172">
        <v>-7.5217000000000001</v>
      </c>
    </row>
    <row r="461" spans="1:18" x14ac:dyDescent="0.3">
      <c r="A461" s="168" t="s">
        <v>368</v>
      </c>
      <c r="B461" s="168" t="s">
        <v>183</v>
      </c>
      <c r="C461" s="168">
        <v>141808</v>
      </c>
      <c r="D461" s="171">
        <v>44015</v>
      </c>
      <c r="E461" s="172">
        <v>8.93</v>
      </c>
      <c r="F461" s="172">
        <v>0.44990000000000002</v>
      </c>
      <c r="G461" s="172">
        <v>1.9406000000000001</v>
      </c>
      <c r="H461" s="172">
        <v>1.1325000000000001</v>
      </c>
      <c r="I461" s="172">
        <v>2.9988000000000001</v>
      </c>
      <c r="J461" s="172">
        <v>4.5667</v>
      </c>
      <c r="K461" s="172">
        <v>23.513100000000001</v>
      </c>
      <c r="L461" s="172">
        <v>-13.719799999999999</v>
      </c>
      <c r="M461" s="172">
        <v>-8.5976999999999997</v>
      </c>
      <c r="N461" s="172">
        <v>-11.4087</v>
      </c>
      <c r="O461" s="172"/>
      <c r="P461" s="172"/>
      <c r="Q461" s="172">
        <v>-4.3998999999999997</v>
      </c>
      <c r="R461" s="172">
        <v>-2.6320000000000001</v>
      </c>
    </row>
    <row r="462" spans="1:18" x14ac:dyDescent="0.3">
      <c r="A462" s="168" t="s">
        <v>368</v>
      </c>
      <c r="B462" s="168" t="s">
        <v>286</v>
      </c>
      <c r="C462" s="168">
        <v>141862</v>
      </c>
      <c r="D462" s="171">
        <v>44015</v>
      </c>
      <c r="E462" s="172">
        <v>8.6999999999999993</v>
      </c>
      <c r="F462" s="172">
        <v>0.46189999999999998</v>
      </c>
      <c r="G462" s="172">
        <v>1.9930000000000001</v>
      </c>
      <c r="H462" s="172">
        <v>1.1628000000000001</v>
      </c>
      <c r="I462" s="172">
        <v>2.9586000000000001</v>
      </c>
      <c r="J462" s="172">
        <v>4.4417999999999997</v>
      </c>
      <c r="K462" s="172">
        <v>22.881399999999999</v>
      </c>
      <c r="L462" s="172">
        <v>-14.2857</v>
      </c>
      <c r="M462" s="172">
        <v>-9.4693000000000005</v>
      </c>
      <c r="N462" s="172">
        <v>-12.4748</v>
      </c>
      <c r="O462" s="172"/>
      <c r="P462" s="172"/>
      <c r="Q462" s="172">
        <v>-5.3865999999999996</v>
      </c>
      <c r="R462" s="172">
        <v>-3.6366999999999998</v>
      </c>
    </row>
    <row r="463" spans="1:18" x14ac:dyDescent="0.3">
      <c r="A463" s="168" t="s">
        <v>368</v>
      </c>
      <c r="B463" s="168" t="s">
        <v>287</v>
      </c>
      <c r="C463" s="168">
        <v>104636</v>
      </c>
      <c r="D463" s="171">
        <v>44015</v>
      </c>
      <c r="E463" s="172">
        <v>48.88</v>
      </c>
      <c r="F463" s="172">
        <v>0.5968</v>
      </c>
      <c r="G463" s="172">
        <v>1.9608000000000001</v>
      </c>
      <c r="H463" s="172">
        <v>1.4950000000000001</v>
      </c>
      <c r="I463" s="172">
        <v>2.238</v>
      </c>
      <c r="J463" s="172">
        <v>4.5785</v>
      </c>
      <c r="K463" s="172">
        <v>26.664899999999999</v>
      </c>
      <c r="L463" s="172">
        <v>-9.0604999999999993</v>
      </c>
      <c r="M463" s="172">
        <v>-2.8424</v>
      </c>
      <c r="N463" s="172">
        <v>-5.8552</v>
      </c>
      <c r="O463" s="172">
        <v>4.4093</v>
      </c>
      <c r="P463" s="172">
        <v>6.2419000000000002</v>
      </c>
      <c r="Q463" s="172">
        <v>12.452500000000001</v>
      </c>
      <c r="R463" s="172">
        <v>-0.877</v>
      </c>
    </row>
    <row r="464" spans="1:18" x14ac:dyDescent="0.3">
      <c r="A464" s="168" t="s">
        <v>368</v>
      </c>
      <c r="B464" s="168" t="s">
        <v>184</v>
      </c>
      <c r="C464" s="168">
        <v>120416</v>
      </c>
      <c r="D464" s="171">
        <v>44015</v>
      </c>
      <c r="E464" s="172">
        <v>54.39</v>
      </c>
      <c r="F464" s="172">
        <v>0.61040000000000005</v>
      </c>
      <c r="G464" s="172">
        <v>1.9876</v>
      </c>
      <c r="H464" s="172">
        <v>1.5306999999999999</v>
      </c>
      <c r="I464" s="172">
        <v>2.2753000000000001</v>
      </c>
      <c r="J464" s="172">
        <v>4.6767000000000003</v>
      </c>
      <c r="K464" s="172">
        <v>26.990400000000001</v>
      </c>
      <c r="L464" s="172">
        <v>-8.5574999999999992</v>
      </c>
      <c r="M464" s="172">
        <v>-2.0529000000000002</v>
      </c>
      <c r="N464" s="172">
        <v>-4.7961</v>
      </c>
      <c r="O464" s="172">
        <v>5.8840000000000003</v>
      </c>
      <c r="P464" s="172">
        <v>7.8670999999999998</v>
      </c>
      <c r="Q464" s="172">
        <v>14.455299999999999</v>
      </c>
      <c r="R464" s="172">
        <v>0.43430000000000002</v>
      </c>
    </row>
    <row r="465" spans="1:18" x14ac:dyDescent="0.3">
      <c r="A465" s="168" t="s">
        <v>368</v>
      </c>
      <c r="B465" s="168" t="s">
        <v>185</v>
      </c>
      <c r="C465" s="168">
        <v>147541</v>
      </c>
      <c r="D465" s="171">
        <v>44015</v>
      </c>
      <c r="E465" s="172">
        <v>9.3234999999999992</v>
      </c>
      <c r="F465" s="172">
        <v>6.8699999999999997E-2</v>
      </c>
      <c r="G465" s="172">
        <v>1.5410999999999999</v>
      </c>
      <c r="H465" s="172">
        <v>0.88290000000000002</v>
      </c>
      <c r="I465" s="172">
        <v>2.9243000000000001</v>
      </c>
      <c r="J465" s="172">
        <v>6.3780000000000001</v>
      </c>
      <c r="K465" s="172">
        <v>29.944299999999998</v>
      </c>
      <c r="L465" s="172">
        <v>-12.526</v>
      </c>
      <c r="M465" s="172"/>
      <c r="N465" s="172"/>
      <c r="O465" s="172"/>
      <c r="P465" s="172"/>
      <c r="Q465" s="172">
        <v>-6.7649999999999997</v>
      </c>
      <c r="R465" s="172"/>
    </row>
    <row r="466" spans="1:18" x14ac:dyDescent="0.3">
      <c r="A466" s="168" t="s">
        <v>368</v>
      </c>
      <c r="B466" s="168" t="s">
        <v>288</v>
      </c>
      <c r="C466" s="168">
        <v>147544</v>
      </c>
      <c r="D466" s="171">
        <v>44015</v>
      </c>
      <c r="E466" s="172">
        <v>9.1804000000000006</v>
      </c>
      <c r="F466" s="172">
        <v>6.2100000000000002E-2</v>
      </c>
      <c r="G466" s="172">
        <v>1.5227999999999999</v>
      </c>
      <c r="H466" s="172">
        <v>0.84030000000000005</v>
      </c>
      <c r="I466" s="172">
        <v>2.8363</v>
      </c>
      <c r="J466" s="172">
        <v>6.1845999999999997</v>
      </c>
      <c r="K466" s="172">
        <v>29.2286</v>
      </c>
      <c r="L466" s="172">
        <v>-13.4716</v>
      </c>
      <c r="M466" s="172"/>
      <c r="N466" s="172"/>
      <c r="O466" s="172"/>
      <c r="P466" s="172"/>
      <c r="Q466" s="172">
        <v>-8.1959999999999997</v>
      </c>
      <c r="R466" s="172"/>
    </row>
    <row r="467" spans="1:18" x14ac:dyDescent="0.3">
      <c r="A467" s="168" t="s">
        <v>368</v>
      </c>
      <c r="B467" s="168" t="s">
        <v>289</v>
      </c>
      <c r="C467" s="168">
        <v>107288</v>
      </c>
      <c r="D467" s="171">
        <v>44015</v>
      </c>
      <c r="E467" s="172">
        <v>16.057500000000001</v>
      </c>
      <c r="F467" s="172">
        <v>0.79469999999999996</v>
      </c>
      <c r="G467" s="172">
        <v>2.4546000000000001</v>
      </c>
      <c r="H467" s="172">
        <v>1.4186000000000001</v>
      </c>
      <c r="I467" s="172">
        <v>4.2416999999999998</v>
      </c>
      <c r="J467" s="172">
        <v>5.9328000000000003</v>
      </c>
      <c r="K467" s="172">
        <v>27.247599999999998</v>
      </c>
      <c r="L467" s="172">
        <v>-13</v>
      </c>
      <c r="M467" s="172">
        <v>-9.5693000000000001</v>
      </c>
      <c r="N467" s="172">
        <v>-8.5932999999999993</v>
      </c>
      <c r="O467" s="172">
        <v>2.7896000000000001</v>
      </c>
      <c r="P467" s="172">
        <v>5.6285999999999996</v>
      </c>
      <c r="Q467" s="172">
        <v>3.9365999999999999</v>
      </c>
      <c r="R467" s="172">
        <v>-0.28449999999999998</v>
      </c>
    </row>
    <row r="468" spans="1:18" x14ac:dyDescent="0.3">
      <c r="A468" s="168" t="s">
        <v>368</v>
      </c>
      <c r="B468" s="168" t="s">
        <v>186</v>
      </c>
      <c r="C468" s="168">
        <v>120494</v>
      </c>
      <c r="D468" s="171">
        <v>44015</v>
      </c>
      <c r="E468" s="172">
        <v>17.4527</v>
      </c>
      <c r="F468" s="172">
        <v>0.79700000000000004</v>
      </c>
      <c r="G468" s="172">
        <v>2.4609999999999999</v>
      </c>
      <c r="H468" s="172">
        <v>1.4338</v>
      </c>
      <c r="I468" s="172">
        <v>4.2717999999999998</v>
      </c>
      <c r="J468" s="172">
        <v>5.9988000000000001</v>
      </c>
      <c r="K468" s="172">
        <v>27.486000000000001</v>
      </c>
      <c r="L468" s="172">
        <v>-12.6736</v>
      </c>
      <c r="M468" s="172">
        <v>-9.0611999999999995</v>
      </c>
      <c r="N468" s="172">
        <v>-7.9057000000000004</v>
      </c>
      <c r="O468" s="172">
        <v>3.5621999999999998</v>
      </c>
      <c r="P468" s="172">
        <v>6.9820000000000002</v>
      </c>
      <c r="Q468" s="172">
        <v>12.630800000000001</v>
      </c>
      <c r="R468" s="172">
        <v>0.46379999999999999</v>
      </c>
    </row>
    <row r="469" spans="1:18" x14ac:dyDescent="0.3">
      <c r="A469" s="168" t="s">
        <v>368</v>
      </c>
      <c r="B469" s="168" t="s">
        <v>290</v>
      </c>
      <c r="C469" s="168">
        <v>103339</v>
      </c>
      <c r="D469" s="171">
        <v>44015</v>
      </c>
      <c r="E469" s="172">
        <v>41.750999999999998</v>
      </c>
      <c r="F469" s="172">
        <v>0.4113</v>
      </c>
      <c r="G469" s="172">
        <v>1.7250000000000001</v>
      </c>
      <c r="H469" s="172">
        <v>1.33</v>
      </c>
      <c r="I469" s="172">
        <v>3.6827999999999999</v>
      </c>
      <c r="J469" s="172">
        <v>6.0153999999999996</v>
      </c>
      <c r="K469" s="172">
        <v>28.0745</v>
      </c>
      <c r="L469" s="172">
        <v>-11.5595</v>
      </c>
      <c r="M469" s="172">
        <v>-3.6840999999999999</v>
      </c>
      <c r="N469" s="172">
        <v>-9.0589999999999993</v>
      </c>
      <c r="O469" s="172">
        <v>2.1739000000000002</v>
      </c>
      <c r="P469" s="172">
        <v>5.6875999999999998</v>
      </c>
      <c r="Q469" s="172">
        <v>10.269600000000001</v>
      </c>
      <c r="R469" s="172">
        <v>1.7541</v>
      </c>
    </row>
    <row r="470" spans="1:18" x14ac:dyDescent="0.3">
      <c r="A470" s="168" t="s">
        <v>368</v>
      </c>
      <c r="B470" s="168" t="s">
        <v>187</v>
      </c>
      <c r="C470" s="168">
        <v>119773</v>
      </c>
      <c r="D470" s="171">
        <v>44015</v>
      </c>
      <c r="E470" s="172">
        <v>45.863999999999997</v>
      </c>
      <c r="F470" s="172">
        <v>0.4138</v>
      </c>
      <c r="G470" s="172">
        <v>1.7369000000000001</v>
      </c>
      <c r="H470" s="172">
        <v>1.3547</v>
      </c>
      <c r="I470" s="172">
        <v>3.7364999999999999</v>
      </c>
      <c r="J470" s="172">
        <v>6.1322999999999999</v>
      </c>
      <c r="K470" s="172">
        <v>28.4742</v>
      </c>
      <c r="L470" s="172">
        <v>-11.004200000000001</v>
      </c>
      <c r="M470" s="172">
        <v>-2.7955000000000001</v>
      </c>
      <c r="N470" s="172">
        <v>-7.9424000000000001</v>
      </c>
      <c r="O470" s="172">
        <v>3.3875999999999999</v>
      </c>
      <c r="P470" s="172">
        <v>7.0887000000000002</v>
      </c>
      <c r="Q470" s="172">
        <v>11.4528</v>
      </c>
      <c r="R470" s="172">
        <v>2.9485000000000001</v>
      </c>
    </row>
    <row r="471" spans="1:18" x14ac:dyDescent="0.3">
      <c r="A471" s="168" t="s">
        <v>368</v>
      </c>
      <c r="B471" s="168" t="s">
        <v>188</v>
      </c>
      <c r="C471" s="168">
        <v>119417</v>
      </c>
      <c r="D471" s="171">
        <v>44015</v>
      </c>
      <c r="E471" s="172">
        <v>50.713999999999999</v>
      </c>
      <c r="F471" s="172">
        <v>0.50339999999999996</v>
      </c>
      <c r="G471" s="172">
        <v>2.0278999999999998</v>
      </c>
      <c r="H471" s="172">
        <v>0.87719999999999998</v>
      </c>
      <c r="I471" s="172">
        <v>3.2682000000000002</v>
      </c>
      <c r="J471" s="172">
        <v>5.0392000000000001</v>
      </c>
      <c r="K471" s="172">
        <v>29.2867</v>
      </c>
      <c r="L471" s="172">
        <v>-13.2323</v>
      </c>
      <c r="M471" s="172">
        <v>-5.9108999999999998</v>
      </c>
      <c r="N471" s="172">
        <v>-10.9656</v>
      </c>
      <c r="O471" s="172">
        <v>-0.77449999999999997</v>
      </c>
      <c r="P471" s="172">
        <v>5.4276999999999997</v>
      </c>
      <c r="Q471" s="172">
        <v>10.6937</v>
      </c>
      <c r="R471" s="172">
        <v>-5.3569000000000004</v>
      </c>
    </row>
    <row r="472" spans="1:18" x14ac:dyDescent="0.3">
      <c r="A472" s="168" t="s">
        <v>368</v>
      </c>
      <c r="B472" s="168" t="s">
        <v>291</v>
      </c>
      <c r="C472" s="168">
        <v>118047</v>
      </c>
      <c r="D472" s="171">
        <v>44015</v>
      </c>
      <c r="E472" s="172">
        <v>48.345999999999997</v>
      </c>
      <c r="F472" s="172">
        <v>0.50309999999999999</v>
      </c>
      <c r="G472" s="172">
        <v>2.0238</v>
      </c>
      <c r="H472" s="172">
        <v>0.86580000000000001</v>
      </c>
      <c r="I472" s="172">
        <v>3.2461000000000002</v>
      </c>
      <c r="J472" s="172">
        <v>4.9882</v>
      </c>
      <c r="K472" s="172">
        <v>29.087900000000001</v>
      </c>
      <c r="L472" s="172">
        <v>-13.4902</v>
      </c>
      <c r="M472" s="172">
        <v>-6.3079999999999998</v>
      </c>
      <c r="N472" s="172">
        <v>-11.462300000000001</v>
      </c>
      <c r="O472" s="172">
        <v>-1.4184000000000001</v>
      </c>
      <c r="P472" s="172">
        <v>4.7263999999999999</v>
      </c>
      <c r="Q472" s="172">
        <v>11.6015</v>
      </c>
      <c r="R472" s="172">
        <v>-5.8891</v>
      </c>
    </row>
    <row r="473" spans="1:18" x14ac:dyDescent="0.3">
      <c r="A473" s="168" t="s">
        <v>368</v>
      </c>
      <c r="B473" s="168" t="s">
        <v>292</v>
      </c>
      <c r="C473" s="168">
        <v>100865</v>
      </c>
      <c r="D473" s="171">
        <v>44015</v>
      </c>
      <c r="E473" s="172">
        <v>60.012500000000003</v>
      </c>
      <c r="F473" s="172">
        <v>0.4012</v>
      </c>
      <c r="G473" s="172">
        <v>1.3764000000000001</v>
      </c>
      <c r="H473" s="172">
        <v>0.59319999999999995</v>
      </c>
      <c r="I473" s="172">
        <v>2.4977</v>
      </c>
      <c r="J473" s="172">
        <v>3.3908999999999998</v>
      </c>
      <c r="K473" s="172">
        <v>18.895499999999998</v>
      </c>
      <c r="L473" s="172">
        <v>-17.831399999999999</v>
      </c>
      <c r="M473" s="172">
        <v>-12.560499999999999</v>
      </c>
      <c r="N473" s="172">
        <v>-12.314</v>
      </c>
      <c r="O473" s="172">
        <v>1.3096000000000001</v>
      </c>
      <c r="P473" s="172">
        <v>3.504</v>
      </c>
      <c r="Q473" s="172">
        <v>8.2196999999999996</v>
      </c>
      <c r="R473" s="172">
        <v>-2.5308000000000002</v>
      </c>
    </row>
    <row r="474" spans="1:18" x14ac:dyDescent="0.3">
      <c r="A474" s="168" t="s">
        <v>368</v>
      </c>
      <c r="B474" s="168" t="s">
        <v>189</v>
      </c>
      <c r="C474" s="168">
        <v>120270</v>
      </c>
      <c r="D474" s="171">
        <v>44015</v>
      </c>
      <c r="E474" s="172">
        <v>64.571899999999999</v>
      </c>
      <c r="F474" s="172">
        <v>0.40460000000000002</v>
      </c>
      <c r="G474" s="172">
        <v>1.3869</v>
      </c>
      <c r="H474" s="172">
        <v>0.61750000000000005</v>
      </c>
      <c r="I474" s="172">
        <v>2.5474999999999999</v>
      </c>
      <c r="J474" s="172">
        <v>3.4988999999999999</v>
      </c>
      <c r="K474" s="172">
        <v>19.273700000000002</v>
      </c>
      <c r="L474" s="172">
        <v>-17.297799999999999</v>
      </c>
      <c r="M474" s="172">
        <v>-11.8117</v>
      </c>
      <c r="N474" s="172">
        <v>-11.33</v>
      </c>
      <c r="O474" s="172">
        <v>2.5024000000000002</v>
      </c>
      <c r="P474" s="172">
        <v>4.5871000000000004</v>
      </c>
      <c r="Q474" s="172">
        <v>10.751899999999999</v>
      </c>
      <c r="R474" s="172">
        <v>-1.4225000000000001</v>
      </c>
    </row>
    <row r="475" spans="1:18" x14ac:dyDescent="0.3">
      <c r="A475" s="168" t="s">
        <v>368</v>
      </c>
      <c r="B475" s="168" t="s">
        <v>435</v>
      </c>
      <c r="C475" s="168">
        <v>139781</v>
      </c>
      <c r="D475" s="171">
        <v>44015</v>
      </c>
      <c r="E475" s="172">
        <v>11.2469</v>
      </c>
      <c r="F475" s="172">
        <v>0.51839999999999997</v>
      </c>
      <c r="G475" s="172">
        <v>2.0293999999999999</v>
      </c>
      <c r="H475" s="172">
        <v>1.4669000000000001</v>
      </c>
      <c r="I475" s="172">
        <v>2.9596</v>
      </c>
      <c r="J475" s="172">
        <v>5.1318000000000001</v>
      </c>
      <c r="K475" s="172">
        <v>26.148499999999999</v>
      </c>
      <c r="L475" s="172">
        <v>-11.5288</v>
      </c>
      <c r="M475" s="172">
        <v>-7.0627000000000004</v>
      </c>
      <c r="N475" s="172">
        <v>-9.3736999999999995</v>
      </c>
      <c r="O475" s="172">
        <v>-1.2341</v>
      </c>
      <c r="P475" s="172"/>
      <c r="Q475" s="172">
        <v>3.2183999999999999</v>
      </c>
      <c r="R475" s="172">
        <v>-2.2667999999999999</v>
      </c>
    </row>
    <row r="476" spans="1:18" x14ac:dyDescent="0.3">
      <c r="A476" s="168" t="s">
        <v>368</v>
      </c>
      <c r="B476" s="168" t="s">
        <v>436</v>
      </c>
      <c r="C476" s="168">
        <v>139783</v>
      </c>
      <c r="D476" s="171">
        <v>44015</v>
      </c>
      <c r="E476" s="172">
        <v>10.416600000000001</v>
      </c>
      <c r="F476" s="172">
        <v>0.51429999999999998</v>
      </c>
      <c r="G476" s="172">
        <v>2.0154999999999998</v>
      </c>
      <c r="H476" s="172">
        <v>1.4343999999999999</v>
      </c>
      <c r="I476" s="172">
        <v>2.8921999999999999</v>
      </c>
      <c r="J476" s="172">
        <v>4.9848999999999997</v>
      </c>
      <c r="K476" s="172">
        <v>25.614699999999999</v>
      </c>
      <c r="L476" s="172">
        <v>-12.273099999999999</v>
      </c>
      <c r="M476" s="172">
        <v>-8.2270000000000003</v>
      </c>
      <c r="N476" s="172">
        <v>-10.886200000000001</v>
      </c>
      <c r="O476" s="172">
        <v>-3.1688000000000001</v>
      </c>
      <c r="P476" s="172"/>
      <c r="Q476" s="172">
        <v>1.1063000000000001</v>
      </c>
      <c r="R476" s="172">
        <v>-4.0102000000000002</v>
      </c>
    </row>
    <row r="477" spans="1:18" x14ac:dyDescent="0.3">
      <c r="A477" s="168" t="s">
        <v>368</v>
      </c>
      <c r="B477" s="168" t="s">
        <v>191</v>
      </c>
      <c r="C477" s="168">
        <v>135781</v>
      </c>
      <c r="D477" s="171">
        <v>44015</v>
      </c>
      <c r="E477" s="172">
        <v>18.359000000000002</v>
      </c>
      <c r="F477" s="172">
        <v>0.80720000000000003</v>
      </c>
      <c r="G477" s="172">
        <v>2.9784999999999999</v>
      </c>
      <c r="H477" s="172">
        <v>1.9378</v>
      </c>
      <c r="I477" s="172">
        <v>4.2</v>
      </c>
      <c r="J477" s="172">
        <v>8.0768000000000004</v>
      </c>
      <c r="K477" s="172">
        <v>33.161700000000003</v>
      </c>
      <c r="L477" s="172">
        <v>-9.8546999999999993</v>
      </c>
      <c r="M477" s="172">
        <v>0.14729999999999999</v>
      </c>
      <c r="N477" s="172">
        <v>-4.0202999999999998</v>
      </c>
      <c r="O477" s="172">
        <v>6.7859999999999996</v>
      </c>
      <c r="P477" s="172"/>
      <c r="Q477" s="172">
        <v>14.393700000000001</v>
      </c>
      <c r="R477" s="172">
        <v>5.0754000000000001</v>
      </c>
    </row>
    <row r="478" spans="1:18" x14ac:dyDescent="0.3">
      <c r="A478" s="168" t="s">
        <v>368</v>
      </c>
      <c r="B478" s="168" t="s">
        <v>294</v>
      </c>
      <c r="C478" s="168">
        <v>135784</v>
      </c>
      <c r="D478" s="171">
        <v>44015</v>
      </c>
      <c r="E478" s="172">
        <v>17.202000000000002</v>
      </c>
      <c r="F478" s="172">
        <v>0.80279999999999996</v>
      </c>
      <c r="G478" s="172">
        <v>2.9628000000000001</v>
      </c>
      <c r="H478" s="172">
        <v>1.9076</v>
      </c>
      <c r="I478" s="172">
        <v>4.1409000000000002</v>
      </c>
      <c r="J478" s="172">
        <v>7.9443000000000001</v>
      </c>
      <c r="K478" s="172">
        <v>32.629100000000001</v>
      </c>
      <c r="L478" s="172">
        <v>-10.5321</v>
      </c>
      <c r="M478" s="172">
        <v>-1.0127999999999999</v>
      </c>
      <c r="N478" s="172">
        <v>-5.4991000000000003</v>
      </c>
      <c r="O478" s="172">
        <v>5.2929000000000004</v>
      </c>
      <c r="P478" s="172"/>
      <c r="Q478" s="172">
        <v>12.757300000000001</v>
      </c>
      <c r="R478" s="172">
        <v>3.4477000000000002</v>
      </c>
    </row>
    <row r="479" spans="1:18" x14ac:dyDescent="0.3">
      <c r="A479" s="168" t="s">
        <v>368</v>
      </c>
      <c r="B479" s="168" t="s">
        <v>192</v>
      </c>
      <c r="C479" s="168">
        <v>133386</v>
      </c>
      <c r="D479" s="171">
        <v>44015</v>
      </c>
      <c r="E479" s="172">
        <v>17.0518</v>
      </c>
      <c r="F479" s="172">
        <v>0.87429999999999997</v>
      </c>
      <c r="G479" s="172">
        <v>1.7264999999999999</v>
      </c>
      <c r="H479" s="172">
        <v>1.2727999999999999</v>
      </c>
      <c r="I479" s="172">
        <v>2.3954</v>
      </c>
      <c r="J479" s="172">
        <v>5.8592000000000004</v>
      </c>
      <c r="K479" s="172">
        <v>25.390999999999998</v>
      </c>
      <c r="L479" s="172">
        <v>-15.185</v>
      </c>
      <c r="M479" s="172">
        <v>-8.2678999999999991</v>
      </c>
      <c r="N479" s="172">
        <v>-7.8719000000000001</v>
      </c>
      <c r="O479" s="172">
        <v>0.82769999999999999</v>
      </c>
      <c r="P479" s="172">
        <v>8.7049000000000003</v>
      </c>
      <c r="Q479" s="172">
        <v>10.2835</v>
      </c>
      <c r="R479" s="172">
        <v>-3.7301000000000002</v>
      </c>
    </row>
    <row r="480" spans="1:18" x14ac:dyDescent="0.3">
      <c r="A480" s="168" t="s">
        <v>368</v>
      </c>
      <c r="B480" s="168" t="s">
        <v>295</v>
      </c>
      <c r="C480" s="168">
        <v>133385</v>
      </c>
      <c r="D480" s="171">
        <v>44015</v>
      </c>
      <c r="E480" s="172">
        <v>15.844099999999999</v>
      </c>
      <c r="F480" s="172">
        <v>0.87029999999999996</v>
      </c>
      <c r="G480" s="172">
        <v>1.7141</v>
      </c>
      <c r="H480" s="172">
        <v>1.2441</v>
      </c>
      <c r="I480" s="172">
        <v>2.3374999999999999</v>
      </c>
      <c r="J480" s="172">
        <v>5.7331000000000003</v>
      </c>
      <c r="K480" s="172">
        <v>24.9574</v>
      </c>
      <c r="L480" s="172">
        <v>-15.745699999999999</v>
      </c>
      <c r="M480" s="172">
        <v>-9.1663999999999994</v>
      </c>
      <c r="N480" s="172">
        <v>-9.0803999999999991</v>
      </c>
      <c r="O480" s="172">
        <v>-0.46</v>
      </c>
      <c r="P480" s="172">
        <v>7.2229000000000001</v>
      </c>
      <c r="Q480" s="172">
        <v>8.8076000000000008</v>
      </c>
      <c r="R480" s="172">
        <v>-4.9665999999999997</v>
      </c>
    </row>
    <row r="481" spans="1:18" x14ac:dyDescent="0.3">
      <c r="A481" s="168" t="s">
        <v>368</v>
      </c>
      <c r="B481" s="168" t="s">
        <v>296</v>
      </c>
      <c r="C481" s="168">
        <v>103196</v>
      </c>
      <c r="D481" s="171">
        <v>44015</v>
      </c>
      <c r="E481" s="172">
        <v>42.397100000000002</v>
      </c>
      <c r="F481" s="172">
        <v>0.61819999999999997</v>
      </c>
      <c r="G481" s="172">
        <v>2.6328</v>
      </c>
      <c r="H481" s="172">
        <v>0.97240000000000004</v>
      </c>
      <c r="I481" s="172">
        <v>2.5752000000000002</v>
      </c>
      <c r="J481" s="172">
        <v>5.9649000000000001</v>
      </c>
      <c r="K481" s="172">
        <v>23.213699999999999</v>
      </c>
      <c r="L481" s="172">
        <v>-24.6829</v>
      </c>
      <c r="M481" s="172">
        <v>-14.731199999999999</v>
      </c>
      <c r="N481" s="172">
        <v>-24.9177</v>
      </c>
      <c r="O481" s="172">
        <v>-10.104799999999999</v>
      </c>
      <c r="P481" s="172">
        <v>-1.9338</v>
      </c>
      <c r="Q481" s="172">
        <v>10.2583</v>
      </c>
      <c r="R481" s="172">
        <v>-11.4956</v>
      </c>
    </row>
    <row r="482" spans="1:18" x14ac:dyDescent="0.3">
      <c r="A482" s="168" t="s">
        <v>368</v>
      </c>
      <c r="B482" s="168" t="s">
        <v>193</v>
      </c>
      <c r="C482" s="168">
        <v>118803</v>
      </c>
      <c r="D482" s="171">
        <v>44015</v>
      </c>
      <c r="E482" s="172">
        <v>44.929200000000002</v>
      </c>
      <c r="F482" s="172">
        <v>0.61939999999999995</v>
      </c>
      <c r="G482" s="172">
        <v>2.6374</v>
      </c>
      <c r="H482" s="172">
        <v>0.98260000000000003</v>
      </c>
      <c r="I482" s="172">
        <v>2.6006</v>
      </c>
      <c r="J482" s="172">
        <v>6.0233999999999996</v>
      </c>
      <c r="K482" s="172">
        <v>23.429200000000002</v>
      </c>
      <c r="L482" s="172">
        <v>-24.4069</v>
      </c>
      <c r="M482" s="172">
        <v>-14.2813</v>
      </c>
      <c r="N482" s="172">
        <v>-24.401299999999999</v>
      </c>
      <c r="O482" s="172">
        <v>-9.3552</v>
      </c>
      <c r="P482" s="172">
        <v>-1.1383000000000001</v>
      </c>
      <c r="Q482" s="172">
        <v>8.24</v>
      </c>
      <c r="R482" s="172">
        <v>-10.832800000000001</v>
      </c>
    </row>
    <row r="483" spans="1:18" x14ac:dyDescent="0.3">
      <c r="A483" s="168" t="s">
        <v>368</v>
      </c>
      <c r="B483" s="168" t="s">
        <v>194</v>
      </c>
      <c r="C483" s="168">
        <v>147481</v>
      </c>
      <c r="D483" s="171">
        <v>44015</v>
      </c>
      <c r="E483" s="172">
        <v>10.6564</v>
      </c>
      <c r="F483" s="172">
        <v>0.58140000000000003</v>
      </c>
      <c r="G483" s="172">
        <v>2.5897000000000001</v>
      </c>
      <c r="H483" s="172">
        <v>1.7384999999999999</v>
      </c>
      <c r="I483" s="172">
        <v>4.5503999999999998</v>
      </c>
      <c r="J483" s="172">
        <v>6.3407</v>
      </c>
      <c r="K483" s="172">
        <v>30.824000000000002</v>
      </c>
      <c r="L483" s="172">
        <v>-2.5032000000000001</v>
      </c>
      <c r="M483" s="172">
        <v>3.5789</v>
      </c>
      <c r="N483" s="172"/>
      <c r="O483" s="172"/>
      <c r="P483" s="172"/>
      <c r="Q483" s="172">
        <v>6.5640000000000001</v>
      </c>
      <c r="R483" s="172"/>
    </row>
    <row r="484" spans="1:18" x14ac:dyDescent="0.3">
      <c r="A484" s="168" t="s">
        <v>368</v>
      </c>
      <c r="B484" s="168" t="s">
        <v>297</v>
      </c>
      <c r="C484" s="168">
        <v>147482</v>
      </c>
      <c r="D484" s="171">
        <v>44015</v>
      </c>
      <c r="E484" s="172">
        <v>10.5328</v>
      </c>
      <c r="F484" s="172">
        <v>0.57769999999999999</v>
      </c>
      <c r="G484" s="172">
        <v>2.5789</v>
      </c>
      <c r="H484" s="172">
        <v>1.7131000000000001</v>
      </c>
      <c r="I484" s="172">
        <v>4.5045000000000002</v>
      </c>
      <c r="J484" s="172">
        <v>6.2298999999999998</v>
      </c>
      <c r="K484" s="172">
        <v>30.466200000000001</v>
      </c>
      <c r="L484" s="172">
        <v>-3.1234999999999999</v>
      </c>
      <c r="M484" s="172">
        <v>2.6049000000000002</v>
      </c>
      <c r="N484" s="172"/>
      <c r="O484" s="172"/>
      <c r="P484" s="172"/>
      <c r="Q484" s="172">
        <v>5.3280000000000003</v>
      </c>
      <c r="R484" s="172"/>
    </row>
    <row r="485" spans="1:18" x14ac:dyDescent="0.3">
      <c r="A485" s="168" t="s">
        <v>368</v>
      </c>
      <c r="B485" s="168" t="s">
        <v>195</v>
      </c>
      <c r="C485" s="168">
        <v>135601</v>
      </c>
      <c r="D485" s="171">
        <v>44015</v>
      </c>
      <c r="E485" s="172">
        <v>14.14</v>
      </c>
      <c r="F485" s="172">
        <v>0.64059999999999995</v>
      </c>
      <c r="G485" s="172">
        <v>2.5381</v>
      </c>
      <c r="H485" s="172">
        <v>1.4347000000000001</v>
      </c>
      <c r="I485" s="172">
        <v>3.5897000000000001</v>
      </c>
      <c r="J485" s="172">
        <v>6.1562000000000001</v>
      </c>
      <c r="K485" s="172">
        <v>30.442799999999998</v>
      </c>
      <c r="L485" s="172">
        <v>-9.8214000000000006</v>
      </c>
      <c r="M485" s="172">
        <v>-5.1006999999999998</v>
      </c>
      <c r="N485" s="172">
        <v>-8.8330000000000002</v>
      </c>
      <c r="O485" s="172">
        <v>2.3174000000000001</v>
      </c>
      <c r="P485" s="172"/>
      <c r="Q485" s="172">
        <v>7.8851000000000004</v>
      </c>
      <c r="R485" s="172">
        <v>-0.76790000000000003</v>
      </c>
    </row>
    <row r="486" spans="1:18" x14ac:dyDescent="0.3">
      <c r="A486" s="168" t="s">
        <v>368</v>
      </c>
      <c r="B486" s="168" t="s">
        <v>298</v>
      </c>
      <c r="C486" s="168">
        <v>135598</v>
      </c>
      <c r="D486" s="171">
        <v>44015</v>
      </c>
      <c r="E486" s="172">
        <v>13.25</v>
      </c>
      <c r="F486" s="172">
        <v>0.60740000000000005</v>
      </c>
      <c r="G486" s="172">
        <v>2.5541999999999998</v>
      </c>
      <c r="H486" s="172">
        <v>1.4548000000000001</v>
      </c>
      <c r="I486" s="172">
        <v>3.5966</v>
      </c>
      <c r="J486" s="172">
        <v>6</v>
      </c>
      <c r="K486" s="172">
        <v>30.029399999999999</v>
      </c>
      <c r="L486" s="172">
        <v>-10.473000000000001</v>
      </c>
      <c r="M486" s="172">
        <v>-6.1615000000000002</v>
      </c>
      <c r="N486" s="172">
        <v>-10.169499999999999</v>
      </c>
      <c r="O486" s="172">
        <v>0.55920000000000003</v>
      </c>
      <c r="P486" s="172"/>
      <c r="Q486" s="172">
        <v>6.3593999999999999</v>
      </c>
      <c r="R486" s="172">
        <v>-2.3980000000000001</v>
      </c>
    </row>
    <row r="487" spans="1:18" x14ac:dyDescent="0.3">
      <c r="A487" s="168" t="s">
        <v>368</v>
      </c>
      <c r="B487" s="168" t="s">
        <v>299</v>
      </c>
      <c r="C487" s="168">
        <v>101815</v>
      </c>
      <c r="D487" s="171">
        <v>44015</v>
      </c>
      <c r="E487" s="172">
        <v>517.04421874118498</v>
      </c>
      <c r="F487" s="172">
        <v>0.48359999999999997</v>
      </c>
      <c r="G487" s="172">
        <v>2.5981999999999998</v>
      </c>
      <c r="H487" s="172">
        <v>1.8320000000000001</v>
      </c>
      <c r="I487" s="172">
        <v>3.4127000000000001</v>
      </c>
      <c r="J487" s="172">
        <v>5.8909000000000002</v>
      </c>
      <c r="K487" s="172">
        <v>30.244</v>
      </c>
      <c r="L487" s="172">
        <v>-10.730399999999999</v>
      </c>
      <c r="M487" s="172">
        <v>-4.0145</v>
      </c>
      <c r="N487" s="172">
        <v>-11.7013</v>
      </c>
      <c r="O487" s="172">
        <v>-1.9583999999999999</v>
      </c>
      <c r="P487" s="172">
        <v>2.4228000000000001</v>
      </c>
      <c r="Q487" s="172">
        <v>17.649799999999999</v>
      </c>
      <c r="R487" s="172">
        <v>-4.0887000000000002</v>
      </c>
    </row>
    <row r="488" spans="1:18" x14ac:dyDescent="0.3">
      <c r="A488" s="168" t="s">
        <v>368</v>
      </c>
      <c r="B488" s="168" t="s">
        <v>196</v>
      </c>
      <c r="C488" s="168">
        <v>119486</v>
      </c>
      <c r="D488" s="171">
        <v>44015</v>
      </c>
      <c r="E488" s="172">
        <v>181.71</v>
      </c>
      <c r="F488" s="172">
        <v>0.48110000000000003</v>
      </c>
      <c r="G488" s="172">
        <v>2.6030000000000002</v>
      </c>
      <c r="H488" s="172">
        <v>1.8383</v>
      </c>
      <c r="I488" s="172">
        <v>3.4264999999999999</v>
      </c>
      <c r="J488" s="172">
        <v>5.9225000000000003</v>
      </c>
      <c r="K488" s="172">
        <v>30.3796</v>
      </c>
      <c r="L488" s="172">
        <v>-10.5494</v>
      </c>
      <c r="M488" s="172">
        <v>-3.7246999999999999</v>
      </c>
      <c r="N488" s="172">
        <v>-11.4085</v>
      </c>
      <c r="O488" s="172">
        <v>-1.5334000000000001</v>
      </c>
      <c r="P488" s="172">
        <v>2.9552999999999998</v>
      </c>
      <c r="Q488" s="172">
        <v>8.0168999999999997</v>
      </c>
      <c r="R488" s="172">
        <v>-3.7241</v>
      </c>
    </row>
    <row r="489" spans="1:18" x14ac:dyDescent="0.3">
      <c r="A489" s="168" t="s">
        <v>368</v>
      </c>
      <c r="B489" s="168" t="s">
        <v>300</v>
      </c>
      <c r="C489" s="168">
        <v>100156</v>
      </c>
      <c r="D489" s="171">
        <v>44015</v>
      </c>
      <c r="E489" s="172">
        <v>283.08459571680902</v>
      </c>
      <c r="F489" s="172">
        <v>0.46579999999999999</v>
      </c>
      <c r="G489" s="172">
        <v>2.5577000000000001</v>
      </c>
      <c r="H489" s="172">
        <v>1.8121</v>
      </c>
      <c r="I489" s="172">
        <v>3.3426999999999998</v>
      </c>
      <c r="J489" s="172">
        <v>5.8193000000000001</v>
      </c>
      <c r="K489" s="172">
        <v>29.698</v>
      </c>
      <c r="L489" s="172">
        <v>-10.2234</v>
      </c>
      <c r="M489" s="172">
        <v>-3.4769999999999999</v>
      </c>
      <c r="N489" s="172">
        <v>-11.044700000000001</v>
      </c>
      <c r="O489" s="172">
        <v>-0.4798</v>
      </c>
      <c r="P489" s="172">
        <v>5.6197999999999997</v>
      </c>
      <c r="Q489" s="172">
        <v>14.7661</v>
      </c>
      <c r="R489" s="172">
        <v>-3.7692000000000001</v>
      </c>
    </row>
    <row r="490" spans="1:18" x14ac:dyDescent="0.3">
      <c r="A490" s="168" t="s">
        <v>368</v>
      </c>
      <c r="B490" s="168" t="s">
        <v>197</v>
      </c>
      <c r="C490" s="168">
        <v>119489</v>
      </c>
      <c r="D490" s="171">
        <v>44015</v>
      </c>
      <c r="E490" s="172">
        <v>195.12</v>
      </c>
      <c r="F490" s="172">
        <v>0.46860000000000002</v>
      </c>
      <c r="G490" s="172">
        <v>2.5651999999999999</v>
      </c>
      <c r="H490" s="172">
        <v>1.8265</v>
      </c>
      <c r="I490" s="172">
        <v>3.3694000000000002</v>
      </c>
      <c r="J490" s="172">
        <v>5.8651</v>
      </c>
      <c r="K490" s="172">
        <v>29.863600000000002</v>
      </c>
      <c r="L490" s="172">
        <v>-9.9957999999999991</v>
      </c>
      <c r="M490" s="172">
        <v>-3.1133999999999999</v>
      </c>
      <c r="N490" s="172">
        <v>-10.6225</v>
      </c>
      <c r="O490" s="172">
        <v>0.10780000000000001</v>
      </c>
      <c r="P490" s="172">
        <v>6.1809000000000003</v>
      </c>
      <c r="Q490" s="172">
        <v>11.585100000000001</v>
      </c>
      <c r="R490" s="172">
        <v>-3.1879</v>
      </c>
    </row>
    <row r="491" spans="1:18" x14ac:dyDescent="0.3">
      <c r="A491" s="168" t="s">
        <v>368</v>
      </c>
      <c r="B491" s="168" t="s">
        <v>301</v>
      </c>
      <c r="C491" s="168">
        <v>100175</v>
      </c>
      <c r="D491" s="171">
        <v>44015</v>
      </c>
      <c r="E491" s="172">
        <v>92.649100000000004</v>
      </c>
      <c r="F491" s="172">
        <v>0.77710000000000001</v>
      </c>
      <c r="G491" s="172">
        <v>1.7388999999999999</v>
      </c>
      <c r="H491" s="172">
        <v>0.48649999999999999</v>
      </c>
      <c r="I491" s="172">
        <v>2.8866000000000001</v>
      </c>
      <c r="J491" s="172">
        <v>8.8569999999999993</v>
      </c>
      <c r="K491" s="172">
        <v>37.164000000000001</v>
      </c>
      <c r="L491" s="172">
        <v>-2.0566</v>
      </c>
      <c r="M491" s="172">
        <v>2.5434999999999999</v>
      </c>
      <c r="N491" s="172">
        <v>-3.5724</v>
      </c>
      <c r="O491" s="172">
        <v>2.2963</v>
      </c>
      <c r="P491" s="172">
        <v>9.6715999999999998</v>
      </c>
      <c r="Q491" s="172">
        <v>11.608000000000001</v>
      </c>
      <c r="R491" s="172">
        <v>2.2004999999999999</v>
      </c>
    </row>
    <row r="492" spans="1:18" x14ac:dyDescent="0.3">
      <c r="A492" s="168" t="s">
        <v>368</v>
      </c>
      <c r="B492" s="168" t="s">
        <v>198</v>
      </c>
      <c r="C492" s="168">
        <v>120847</v>
      </c>
      <c r="D492" s="171">
        <v>44015</v>
      </c>
      <c r="E492" s="172">
        <v>96.018799999999999</v>
      </c>
      <c r="F492" s="172">
        <v>0.78190000000000004</v>
      </c>
      <c r="G492" s="172">
        <v>1.7527999999999999</v>
      </c>
      <c r="H492" s="172">
        <v>0.51949999999999996</v>
      </c>
      <c r="I492" s="172">
        <v>2.9581</v>
      </c>
      <c r="J492" s="172">
        <v>9.0165000000000006</v>
      </c>
      <c r="K492" s="172">
        <v>37.780900000000003</v>
      </c>
      <c r="L492" s="172">
        <v>-1.2</v>
      </c>
      <c r="M492" s="172">
        <v>3.8948999999999998</v>
      </c>
      <c r="N492" s="172">
        <v>-1.8714999999999999</v>
      </c>
      <c r="O492" s="172">
        <v>3.2231999999999998</v>
      </c>
      <c r="P492" s="172">
        <v>10.303000000000001</v>
      </c>
      <c r="Q492" s="172">
        <v>12.7233</v>
      </c>
      <c r="R492" s="172">
        <v>3.4228999999999998</v>
      </c>
    </row>
    <row r="493" spans="1:18" x14ac:dyDescent="0.3">
      <c r="A493" s="168" t="s">
        <v>368</v>
      </c>
      <c r="B493" s="168" t="s">
        <v>199</v>
      </c>
      <c r="C493" s="168">
        <v>111549</v>
      </c>
      <c r="D493" s="171">
        <v>44015</v>
      </c>
      <c r="E493" s="172">
        <v>45.37</v>
      </c>
      <c r="F493" s="172">
        <v>0.26519999999999999</v>
      </c>
      <c r="G493" s="172">
        <v>2.323</v>
      </c>
      <c r="H493" s="172">
        <v>1.6125</v>
      </c>
      <c r="I493" s="172">
        <v>3.3014999999999999</v>
      </c>
      <c r="J493" s="172">
        <v>4.8532000000000002</v>
      </c>
      <c r="K493" s="172">
        <v>28.782299999999999</v>
      </c>
      <c r="L493" s="172">
        <v>-15.338699999999999</v>
      </c>
      <c r="M493" s="172">
        <v>-9.5313999999999997</v>
      </c>
      <c r="N493" s="172">
        <v>-18.340499999999999</v>
      </c>
      <c r="O493" s="172">
        <v>-2.4378000000000002</v>
      </c>
      <c r="P493" s="172">
        <v>3.2650999999999999</v>
      </c>
      <c r="Q493" s="172">
        <v>14.009399999999999</v>
      </c>
      <c r="R493" s="172">
        <v>-6.6730999999999998</v>
      </c>
    </row>
    <row r="494" spans="1:18" x14ac:dyDescent="0.3">
      <c r="A494" s="168" t="s">
        <v>368</v>
      </c>
      <c r="B494" s="168" t="s">
        <v>302</v>
      </c>
      <c r="C494" s="168">
        <v>141070</v>
      </c>
      <c r="D494" s="171">
        <v>44015</v>
      </c>
      <c r="E494" s="172">
        <v>44.9</v>
      </c>
      <c r="F494" s="172">
        <v>0.26800000000000002</v>
      </c>
      <c r="G494" s="172">
        <v>2.3245</v>
      </c>
      <c r="H494" s="172">
        <v>1.6067</v>
      </c>
      <c r="I494" s="172">
        <v>3.2896000000000001</v>
      </c>
      <c r="J494" s="172">
        <v>4.8086000000000002</v>
      </c>
      <c r="K494" s="172">
        <v>28.616399999999999</v>
      </c>
      <c r="L494" s="172">
        <v>-15.569800000000001</v>
      </c>
      <c r="M494" s="172">
        <v>-9.8935999999999993</v>
      </c>
      <c r="N494" s="172">
        <v>-18.747699999999998</v>
      </c>
      <c r="O494" s="172">
        <v>-2.7688999999999999</v>
      </c>
      <c r="P494" s="172">
        <v>2.9601000000000002</v>
      </c>
      <c r="Q494" s="172">
        <v>13.701499999999999</v>
      </c>
      <c r="R494" s="172">
        <v>-7.0590999999999999</v>
      </c>
    </row>
    <row r="495" spans="1:18" x14ac:dyDescent="0.3">
      <c r="A495" s="168" t="s">
        <v>368</v>
      </c>
      <c r="B495" s="168" t="s">
        <v>370</v>
      </c>
      <c r="C495" s="168">
        <v>119723</v>
      </c>
      <c r="D495" s="171">
        <v>44015</v>
      </c>
      <c r="E495" s="172">
        <v>136.64590000000001</v>
      </c>
      <c r="F495" s="172">
        <v>0.73260000000000003</v>
      </c>
      <c r="G495" s="172">
        <v>2.4897</v>
      </c>
      <c r="H495" s="172">
        <v>1.9021999999999999</v>
      </c>
      <c r="I495" s="172">
        <v>4.0442</v>
      </c>
      <c r="J495" s="172">
        <v>6.4698000000000002</v>
      </c>
      <c r="K495" s="172">
        <v>29.723299999999998</v>
      </c>
      <c r="L495" s="172">
        <v>-9.6510999999999996</v>
      </c>
      <c r="M495" s="172">
        <v>-2.9359000000000002</v>
      </c>
      <c r="N495" s="172">
        <v>-9.1054999999999993</v>
      </c>
      <c r="O495" s="172">
        <v>-0.30549999999999999</v>
      </c>
      <c r="P495" s="172">
        <v>2.9266000000000001</v>
      </c>
      <c r="Q495" s="172">
        <v>9.8374000000000006</v>
      </c>
      <c r="R495" s="172">
        <v>-0.64170000000000005</v>
      </c>
    </row>
    <row r="496" spans="1:18" x14ac:dyDescent="0.3">
      <c r="A496" s="168" t="s">
        <v>368</v>
      </c>
      <c r="B496" s="168" t="s">
        <v>373</v>
      </c>
      <c r="C496" s="168">
        <v>105628</v>
      </c>
      <c r="D496" s="171">
        <v>44015</v>
      </c>
      <c r="E496" s="172">
        <v>405.65010985479302</v>
      </c>
      <c r="F496" s="172">
        <v>0.73140000000000005</v>
      </c>
      <c r="G496" s="172">
        <v>2.4860000000000002</v>
      </c>
      <c r="H496" s="172">
        <v>1.8927</v>
      </c>
      <c r="I496" s="172">
        <v>4.0228000000000002</v>
      </c>
      <c r="J496" s="172">
        <v>6.4154999999999998</v>
      </c>
      <c r="K496" s="172">
        <v>29.509699999999999</v>
      </c>
      <c r="L496" s="172">
        <v>-9.9412000000000003</v>
      </c>
      <c r="M496" s="172">
        <v>-3.4058000000000002</v>
      </c>
      <c r="N496" s="172">
        <v>-9.6890999999999998</v>
      </c>
      <c r="O496" s="172">
        <v>-0.97109999999999996</v>
      </c>
      <c r="P496" s="172">
        <v>2.2656000000000001</v>
      </c>
      <c r="Q496" s="172">
        <v>14.539899999999999</v>
      </c>
      <c r="R496" s="172">
        <v>-1.2699</v>
      </c>
    </row>
    <row r="497" spans="1:18" x14ac:dyDescent="0.3">
      <c r="A497" s="168" t="s">
        <v>368</v>
      </c>
      <c r="B497" s="168" t="s">
        <v>201</v>
      </c>
      <c r="C497" s="168">
        <v>132933</v>
      </c>
      <c r="D497" s="171">
        <v>44015</v>
      </c>
      <c r="E497" s="172">
        <v>12.5075</v>
      </c>
      <c r="F497" s="172">
        <v>0.71419999999999995</v>
      </c>
      <c r="G497" s="172">
        <v>1.9762999999999999</v>
      </c>
      <c r="H497" s="172">
        <v>0.60809999999999997</v>
      </c>
      <c r="I497" s="172">
        <v>3.5998000000000001</v>
      </c>
      <c r="J497" s="172">
        <v>7.0582000000000003</v>
      </c>
      <c r="K497" s="172">
        <v>28.903400000000001</v>
      </c>
      <c r="L497" s="172">
        <v>-12.6547</v>
      </c>
      <c r="M497" s="172">
        <v>-5.9572000000000003</v>
      </c>
      <c r="N497" s="172">
        <v>-10.9095</v>
      </c>
      <c r="O497" s="172">
        <v>-2.2284999999999999</v>
      </c>
      <c r="P497" s="172">
        <v>4.1744000000000003</v>
      </c>
      <c r="Q497" s="172">
        <v>4.3071999999999999</v>
      </c>
      <c r="R497" s="172">
        <v>-1.4608000000000001</v>
      </c>
    </row>
    <row r="498" spans="1:18" x14ac:dyDescent="0.3">
      <c r="A498" s="168" t="s">
        <v>368</v>
      </c>
      <c r="B498" s="168" t="s">
        <v>306</v>
      </c>
      <c r="C498" s="168">
        <v>132924</v>
      </c>
      <c r="D498" s="171">
        <v>44015</v>
      </c>
      <c r="E498" s="172">
        <v>12.2433</v>
      </c>
      <c r="F498" s="172">
        <v>0.71319999999999995</v>
      </c>
      <c r="G498" s="172">
        <v>1.974</v>
      </c>
      <c r="H498" s="172">
        <v>0.60150000000000003</v>
      </c>
      <c r="I498" s="172">
        <v>3.5855999999999999</v>
      </c>
      <c r="J498" s="172">
        <v>7.0274999999999999</v>
      </c>
      <c r="K498" s="172">
        <v>28.791399999999999</v>
      </c>
      <c r="L498" s="172">
        <v>-12.8032</v>
      </c>
      <c r="M498" s="172">
        <v>-6.1996000000000002</v>
      </c>
      <c r="N498" s="172">
        <v>-11.22</v>
      </c>
      <c r="O498" s="172">
        <v>-2.7911000000000001</v>
      </c>
      <c r="P498" s="172">
        <v>3.7570999999999999</v>
      </c>
      <c r="Q498" s="172">
        <v>3.8954</v>
      </c>
      <c r="R498" s="172">
        <v>-2.0895999999999999</v>
      </c>
    </row>
    <row r="499" spans="1:18" x14ac:dyDescent="0.3">
      <c r="A499" s="168" t="s">
        <v>368</v>
      </c>
      <c r="B499" s="168" t="s">
        <v>202</v>
      </c>
      <c r="C499" s="168">
        <v>133364</v>
      </c>
      <c r="D499" s="171">
        <v>44015</v>
      </c>
      <c r="E499" s="172">
        <v>13.3531</v>
      </c>
      <c r="F499" s="172">
        <v>0.69220000000000004</v>
      </c>
      <c r="G499" s="172">
        <v>1.9679</v>
      </c>
      <c r="H499" s="172">
        <v>0.73099999999999998</v>
      </c>
      <c r="I499" s="172">
        <v>3.3353999999999999</v>
      </c>
      <c r="J499" s="172">
        <v>6.6600999999999999</v>
      </c>
      <c r="K499" s="172">
        <v>27.3871</v>
      </c>
      <c r="L499" s="172">
        <v>-9.8817000000000004</v>
      </c>
      <c r="M499" s="172">
        <v>-2.8321000000000001</v>
      </c>
      <c r="N499" s="172">
        <v>-8.3458000000000006</v>
      </c>
      <c r="O499" s="172">
        <v>-0.61750000000000005</v>
      </c>
      <c r="P499" s="172">
        <v>6.2404999999999999</v>
      </c>
      <c r="Q499" s="172">
        <v>5.6022999999999996</v>
      </c>
      <c r="R499" s="172">
        <v>1.3050999999999999</v>
      </c>
    </row>
    <row r="500" spans="1:18" x14ac:dyDescent="0.3">
      <c r="A500" s="168" t="s">
        <v>368</v>
      </c>
      <c r="B500" s="168" t="s">
        <v>305</v>
      </c>
      <c r="C500" s="168">
        <v>133361</v>
      </c>
      <c r="D500" s="171">
        <v>44015</v>
      </c>
      <c r="E500" s="172">
        <v>13.074199999999999</v>
      </c>
      <c r="F500" s="172">
        <v>0.69159999999999999</v>
      </c>
      <c r="G500" s="172">
        <v>1.9653</v>
      </c>
      <c r="H500" s="172">
        <v>0.72419999999999995</v>
      </c>
      <c r="I500" s="172">
        <v>3.3222999999999998</v>
      </c>
      <c r="J500" s="172">
        <v>6.6298000000000004</v>
      </c>
      <c r="K500" s="172">
        <v>27.276299999999999</v>
      </c>
      <c r="L500" s="172">
        <v>-10.031000000000001</v>
      </c>
      <c r="M500" s="172">
        <v>-3.0779999999999998</v>
      </c>
      <c r="N500" s="172">
        <v>-8.6588999999999992</v>
      </c>
      <c r="O500" s="172">
        <v>-1.1724000000000001</v>
      </c>
      <c r="P500" s="172">
        <v>5.8173000000000004</v>
      </c>
      <c r="Q500" s="172">
        <v>5.1798000000000002</v>
      </c>
      <c r="R500" s="172">
        <v>0.66190000000000004</v>
      </c>
    </row>
    <row r="501" spans="1:18" x14ac:dyDescent="0.3">
      <c r="A501" s="168" t="s">
        <v>368</v>
      </c>
      <c r="B501" s="168" t="s">
        <v>203</v>
      </c>
      <c r="C501" s="168">
        <v>136007</v>
      </c>
      <c r="D501" s="171">
        <v>44015</v>
      </c>
      <c r="E501" s="172">
        <v>13.109299999999999</v>
      </c>
      <c r="F501" s="172">
        <v>0.68899999999999995</v>
      </c>
      <c r="G501" s="172">
        <v>1.9020999999999999</v>
      </c>
      <c r="H501" s="172">
        <v>0.57769999999999999</v>
      </c>
      <c r="I501" s="172">
        <v>3.3351000000000002</v>
      </c>
      <c r="J501" s="172">
        <v>6.3376000000000001</v>
      </c>
      <c r="K501" s="172">
        <v>27.099499999999999</v>
      </c>
      <c r="L501" s="172">
        <v>-10.5204</v>
      </c>
      <c r="M501" s="172">
        <v>-3.6307999999999998</v>
      </c>
      <c r="N501" s="172">
        <v>-9.7385999999999999</v>
      </c>
      <c r="O501" s="172">
        <v>-0.2656</v>
      </c>
      <c r="P501" s="172"/>
      <c r="Q501" s="172">
        <v>6.5612000000000004</v>
      </c>
      <c r="R501" s="172">
        <v>1.8413999999999999</v>
      </c>
    </row>
    <row r="502" spans="1:18" x14ac:dyDescent="0.3">
      <c r="A502" s="168" t="s">
        <v>368</v>
      </c>
      <c r="B502" s="168" t="s">
        <v>304</v>
      </c>
      <c r="C502" s="168">
        <v>136004</v>
      </c>
      <c r="D502" s="171">
        <v>44015</v>
      </c>
      <c r="E502" s="172">
        <v>12.5646</v>
      </c>
      <c r="F502" s="172">
        <v>0.68679999999999997</v>
      </c>
      <c r="G502" s="172">
        <v>1.8976999999999999</v>
      </c>
      <c r="H502" s="172">
        <v>0.5675</v>
      </c>
      <c r="I502" s="172">
        <v>3.3146</v>
      </c>
      <c r="J502" s="172">
        <v>6.2941000000000003</v>
      </c>
      <c r="K502" s="172">
        <v>26.940799999999999</v>
      </c>
      <c r="L502" s="172">
        <v>-10.7311</v>
      </c>
      <c r="M502" s="172">
        <v>-3.9792999999999998</v>
      </c>
      <c r="N502" s="172">
        <v>-10.1778</v>
      </c>
      <c r="O502" s="172">
        <v>-1.0671999999999999</v>
      </c>
      <c r="P502" s="172"/>
      <c r="Q502" s="172">
        <v>5.5049999999999999</v>
      </c>
      <c r="R502" s="172">
        <v>1.1041000000000001</v>
      </c>
    </row>
    <row r="503" spans="1:18" x14ac:dyDescent="0.3">
      <c r="A503" s="168" t="s">
        <v>368</v>
      </c>
      <c r="B503" s="168" t="s">
        <v>204</v>
      </c>
      <c r="C503" s="168">
        <v>140487</v>
      </c>
      <c r="D503" s="171">
        <v>44015</v>
      </c>
      <c r="E503" s="172">
        <v>13.4031</v>
      </c>
      <c r="F503" s="172">
        <v>0.88290000000000002</v>
      </c>
      <c r="G503" s="172">
        <v>2.0598000000000001</v>
      </c>
      <c r="H503" s="172">
        <v>0.73350000000000004</v>
      </c>
      <c r="I503" s="172">
        <v>4.1082000000000001</v>
      </c>
      <c r="J503" s="172">
        <v>6.9432999999999998</v>
      </c>
      <c r="K503" s="172">
        <v>23.253699999999998</v>
      </c>
      <c r="L503" s="172">
        <v>-8.3660999999999994</v>
      </c>
      <c r="M503" s="172">
        <v>-0.70750000000000002</v>
      </c>
      <c r="N503" s="172">
        <v>1.3306</v>
      </c>
      <c r="O503" s="172">
        <v>6.9112</v>
      </c>
      <c r="P503" s="172"/>
      <c r="Q503" s="172">
        <v>9.3999000000000006</v>
      </c>
      <c r="R503" s="172">
        <v>4.4440999999999997</v>
      </c>
    </row>
    <row r="504" spans="1:18" x14ac:dyDescent="0.3">
      <c r="A504" s="168" t="s">
        <v>368</v>
      </c>
      <c r="B504" s="168" t="s">
        <v>307</v>
      </c>
      <c r="C504" s="168">
        <v>140488</v>
      </c>
      <c r="D504" s="171">
        <v>44015</v>
      </c>
      <c r="E504" s="172">
        <v>13.0618</v>
      </c>
      <c r="F504" s="172">
        <v>0.88119999999999998</v>
      </c>
      <c r="G504" s="172">
        <v>2.0556999999999999</v>
      </c>
      <c r="H504" s="172">
        <v>0.72330000000000005</v>
      </c>
      <c r="I504" s="172">
        <v>4.0880000000000001</v>
      </c>
      <c r="J504" s="172">
        <v>6.8992000000000004</v>
      </c>
      <c r="K504" s="172">
        <v>23.0945</v>
      </c>
      <c r="L504" s="172">
        <v>-8.5960999999999999</v>
      </c>
      <c r="M504" s="172">
        <v>-1.0813999999999999</v>
      </c>
      <c r="N504" s="172">
        <v>0.82279999999999998</v>
      </c>
      <c r="O504" s="172">
        <v>6.0763999999999996</v>
      </c>
      <c r="P504" s="172"/>
      <c r="Q504" s="172">
        <v>8.5376999999999992</v>
      </c>
      <c r="R504" s="172">
        <v>3.7231999999999998</v>
      </c>
    </row>
    <row r="505" spans="1:18" x14ac:dyDescent="0.3">
      <c r="A505" s="168" t="s">
        <v>368</v>
      </c>
      <c r="B505" s="168" t="s">
        <v>205</v>
      </c>
      <c r="C505" s="168">
        <v>142138</v>
      </c>
      <c r="D505" s="171">
        <v>44015</v>
      </c>
      <c r="E505" s="172">
        <v>9.5227000000000004</v>
      </c>
      <c r="F505" s="172">
        <v>0.53100000000000003</v>
      </c>
      <c r="G505" s="172">
        <v>2.2440000000000002</v>
      </c>
      <c r="H505" s="172">
        <v>1.2149000000000001</v>
      </c>
      <c r="I505" s="172">
        <v>2.0872999999999999</v>
      </c>
      <c r="J505" s="172">
        <v>3.0651000000000002</v>
      </c>
      <c r="K505" s="172">
        <v>22.054600000000001</v>
      </c>
      <c r="L505" s="172">
        <v>-13.2944</v>
      </c>
      <c r="M505" s="172">
        <v>-6.9485000000000001</v>
      </c>
      <c r="N505" s="172">
        <v>-10.3459</v>
      </c>
      <c r="O505" s="172"/>
      <c r="P505" s="172"/>
      <c r="Q505" s="172">
        <v>-2.1303000000000001</v>
      </c>
      <c r="R505" s="172">
        <v>-1.1203000000000001</v>
      </c>
    </row>
    <row r="506" spans="1:18" x14ac:dyDescent="0.3">
      <c r="A506" s="168" t="s">
        <v>368</v>
      </c>
      <c r="B506" s="168" t="s">
        <v>309</v>
      </c>
      <c r="C506" s="168">
        <v>142139</v>
      </c>
      <c r="D506" s="171">
        <v>44015</v>
      </c>
      <c r="E506" s="172">
        <v>9.3481000000000005</v>
      </c>
      <c r="F506" s="172">
        <v>0.52910000000000001</v>
      </c>
      <c r="G506" s="172">
        <v>2.2387999999999999</v>
      </c>
      <c r="H506" s="172">
        <v>1.2028000000000001</v>
      </c>
      <c r="I506" s="172">
        <v>2.0634999999999999</v>
      </c>
      <c r="J506" s="172">
        <v>3.0139</v>
      </c>
      <c r="K506" s="172">
        <v>21.872399999999999</v>
      </c>
      <c r="L506" s="172">
        <v>-13.550800000000001</v>
      </c>
      <c r="M506" s="172">
        <v>-7.3628999999999998</v>
      </c>
      <c r="N506" s="172">
        <v>-10.8797</v>
      </c>
      <c r="O506" s="172"/>
      <c r="P506" s="172"/>
      <c r="Q506" s="172">
        <v>-2.9245000000000001</v>
      </c>
      <c r="R506" s="172">
        <v>-1.8625</v>
      </c>
    </row>
    <row r="507" spans="1:18" x14ac:dyDescent="0.3">
      <c r="A507" s="168" t="s">
        <v>368</v>
      </c>
      <c r="B507" s="168" t="s">
        <v>206</v>
      </c>
      <c r="C507" s="168">
        <v>143178</v>
      </c>
      <c r="D507" s="171">
        <v>44015</v>
      </c>
      <c r="E507" s="172">
        <v>10.0991</v>
      </c>
      <c r="F507" s="172">
        <v>0.52659999999999996</v>
      </c>
      <c r="G507" s="172">
        <v>2.0945999999999998</v>
      </c>
      <c r="H507" s="172">
        <v>1.3772</v>
      </c>
      <c r="I507" s="172">
        <v>2.7543000000000002</v>
      </c>
      <c r="J507" s="172">
        <v>4.6994999999999996</v>
      </c>
      <c r="K507" s="172">
        <v>26.004100000000001</v>
      </c>
      <c r="L507" s="172">
        <v>-11.3453</v>
      </c>
      <c r="M507" s="172">
        <v>-4.1740000000000004</v>
      </c>
      <c r="N507" s="172">
        <v>-8.1925000000000008</v>
      </c>
      <c r="O507" s="172"/>
      <c r="P507" s="172"/>
      <c r="Q507" s="172">
        <v>0.50329999999999997</v>
      </c>
      <c r="R507" s="172"/>
    </row>
    <row r="508" spans="1:18" x14ac:dyDescent="0.3">
      <c r="A508" s="168" t="s">
        <v>368</v>
      </c>
      <c r="B508" s="168" t="s">
        <v>308</v>
      </c>
      <c r="C508" s="168">
        <v>143176</v>
      </c>
      <c r="D508" s="171">
        <v>44015</v>
      </c>
      <c r="E508" s="172">
        <v>9.9198000000000004</v>
      </c>
      <c r="F508" s="172">
        <v>0.52490000000000003</v>
      </c>
      <c r="G508" s="172">
        <v>2.0891999999999999</v>
      </c>
      <c r="H508" s="172">
        <v>1.3642000000000001</v>
      </c>
      <c r="I508" s="172">
        <v>2.7288000000000001</v>
      </c>
      <c r="J508" s="172">
        <v>4.6436999999999999</v>
      </c>
      <c r="K508" s="172">
        <v>25.799600000000002</v>
      </c>
      <c r="L508" s="172">
        <v>-11.6205</v>
      </c>
      <c r="M508" s="172">
        <v>-4.6283000000000003</v>
      </c>
      <c r="N508" s="172">
        <v>-8.7910000000000004</v>
      </c>
      <c r="O508" s="172"/>
      <c r="P508" s="172"/>
      <c r="Q508" s="172">
        <v>-0.40910000000000002</v>
      </c>
      <c r="R508" s="172"/>
    </row>
    <row r="509" spans="1:18" x14ac:dyDescent="0.3">
      <c r="A509" s="168" t="s">
        <v>368</v>
      </c>
      <c r="B509" s="168" t="s">
        <v>310</v>
      </c>
      <c r="C509" s="168">
        <v>116352</v>
      </c>
      <c r="D509" s="171">
        <v>44015</v>
      </c>
      <c r="E509" s="172">
        <v>38.891199999999998</v>
      </c>
      <c r="F509" s="172">
        <v>1.1454</v>
      </c>
      <c r="G509" s="172">
        <v>2.2317</v>
      </c>
      <c r="H509" s="172">
        <v>1.4725999999999999</v>
      </c>
      <c r="I509" s="172">
        <v>3.4137</v>
      </c>
      <c r="J509" s="172">
        <v>7.8349000000000002</v>
      </c>
      <c r="K509" s="172">
        <v>25.650400000000001</v>
      </c>
      <c r="L509" s="172">
        <v>-3.9891999999999999</v>
      </c>
      <c r="M509" s="172">
        <v>3.8058999999999998</v>
      </c>
      <c r="N509" s="172">
        <v>3.7422</v>
      </c>
      <c r="O509" s="172">
        <v>6.0326000000000004</v>
      </c>
      <c r="P509" s="172">
        <v>11.1288</v>
      </c>
      <c r="Q509" s="172">
        <v>17.8521</v>
      </c>
      <c r="R509" s="172">
        <v>9.5406999999999993</v>
      </c>
    </row>
    <row r="510" spans="1:18" x14ac:dyDescent="0.3">
      <c r="A510" s="168" t="s">
        <v>368</v>
      </c>
      <c r="B510" s="168" t="s">
        <v>207</v>
      </c>
      <c r="C510" s="168">
        <v>126279</v>
      </c>
      <c r="D510" s="171">
        <v>44015</v>
      </c>
      <c r="E510" s="172">
        <v>28.153500000000001</v>
      </c>
      <c r="F510" s="172">
        <v>1.2383999999999999</v>
      </c>
      <c r="G510" s="172">
        <v>2.4765999999999999</v>
      </c>
      <c r="H510" s="172">
        <v>1.5338000000000001</v>
      </c>
      <c r="I510" s="172">
        <v>2.7725</v>
      </c>
      <c r="J510" s="172">
        <v>6.3635999999999999</v>
      </c>
      <c r="K510" s="172">
        <v>23.057700000000001</v>
      </c>
      <c r="L510" s="172">
        <v>-2.5223</v>
      </c>
      <c r="M510" s="172">
        <v>5.9729000000000001</v>
      </c>
      <c r="N510" s="172">
        <v>6.6166</v>
      </c>
      <c r="O510" s="172">
        <v>10.0032</v>
      </c>
      <c r="P510" s="172">
        <v>11.121</v>
      </c>
      <c r="Q510" s="172">
        <v>17.945599999999999</v>
      </c>
      <c r="R510" s="172">
        <v>11.409599999999999</v>
      </c>
    </row>
    <row r="511" spans="1:18" x14ac:dyDescent="0.3">
      <c r="A511" s="168" t="s">
        <v>368</v>
      </c>
      <c r="B511" s="168" t="s">
        <v>311</v>
      </c>
      <c r="C511" s="168">
        <v>126379</v>
      </c>
      <c r="D511" s="171">
        <v>44015</v>
      </c>
      <c r="E511" s="172">
        <v>27.455500000000001</v>
      </c>
      <c r="F511" s="172">
        <v>1.2366999999999999</v>
      </c>
      <c r="G511" s="172">
        <v>2.4727000000000001</v>
      </c>
      <c r="H511" s="172">
        <v>1.5242</v>
      </c>
      <c r="I511" s="172">
        <v>2.7526000000000002</v>
      </c>
      <c r="J511" s="172">
        <v>6.3201999999999998</v>
      </c>
      <c r="K511" s="172">
        <v>22.9039</v>
      </c>
      <c r="L511" s="172">
        <v>-2.7608000000000001</v>
      </c>
      <c r="M511" s="172">
        <v>5.5810000000000004</v>
      </c>
      <c r="N511" s="172">
        <v>6.0884999999999998</v>
      </c>
      <c r="O511" s="172">
        <v>9.2972000000000001</v>
      </c>
      <c r="P511" s="172">
        <v>10.6439</v>
      </c>
      <c r="Q511" s="172">
        <v>17.474399999999999</v>
      </c>
      <c r="R511" s="172">
        <v>10.5886</v>
      </c>
    </row>
    <row r="512" spans="1:18" x14ac:dyDescent="0.3">
      <c r="A512" s="168" t="s">
        <v>368</v>
      </c>
      <c r="B512" s="168" t="s">
        <v>208</v>
      </c>
      <c r="C512" s="168">
        <v>145819</v>
      </c>
      <c r="D512" s="171">
        <v>44015</v>
      </c>
      <c r="E512" s="172">
        <v>10.7514</v>
      </c>
      <c r="F512" s="172">
        <v>0.54620000000000002</v>
      </c>
      <c r="G512" s="172">
        <v>2.4685000000000001</v>
      </c>
      <c r="H512" s="172">
        <v>1.8241000000000001</v>
      </c>
      <c r="I512" s="172">
        <v>3.8662000000000001</v>
      </c>
      <c r="J512" s="172">
        <v>5.6161000000000003</v>
      </c>
      <c r="K512" s="172">
        <v>22.999700000000001</v>
      </c>
      <c r="L512" s="172">
        <v>-5.7457000000000003</v>
      </c>
      <c r="M512" s="172">
        <v>0.93320000000000003</v>
      </c>
      <c r="N512" s="172">
        <v>-3.9E-2</v>
      </c>
      <c r="O512" s="172"/>
      <c r="P512" s="172"/>
      <c r="Q512" s="172">
        <v>5.1661000000000001</v>
      </c>
      <c r="R512" s="172"/>
    </row>
    <row r="513" spans="1:18" x14ac:dyDescent="0.3">
      <c r="A513" s="168" t="s">
        <v>368</v>
      </c>
      <c r="B513" s="168" t="s">
        <v>312</v>
      </c>
      <c r="C513" s="168">
        <v>145820</v>
      </c>
      <c r="D513" s="171">
        <v>44015</v>
      </c>
      <c r="E513" s="172">
        <v>10.45</v>
      </c>
      <c r="F513" s="172">
        <v>0.54069999999999996</v>
      </c>
      <c r="G513" s="172">
        <v>2.4529999999999998</v>
      </c>
      <c r="H513" s="172">
        <v>1.7864</v>
      </c>
      <c r="I513" s="172">
        <v>3.7900999999999998</v>
      </c>
      <c r="J513" s="172">
        <v>5.4512</v>
      </c>
      <c r="K513" s="172">
        <v>22.434200000000001</v>
      </c>
      <c r="L513" s="172">
        <v>-6.6447000000000003</v>
      </c>
      <c r="M513" s="172">
        <v>-0.50649999999999995</v>
      </c>
      <c r="N513" s="172">
        <v>-1.9507000000000001</v>
      </c>
      <c r="O513" s="172"/>
      <c r="P513" s="172"/>
      <c r="Q513" s="172">
        <v>3.1074999999999999</v>
      </c>
      <c r="R513" s="172"/>
    </row>
    <row r="514" spans="1:18" x14ac:dyDescent="0.3">
      <c r="A514" s="168" t="s">
        <v>368</v>
      </c>
      <c r="B514" s="168" t="s">
        <v>313</v>
      </c>
      <c r="C514" s="168">
        <v>101853</v>
      </c>
      <c r="D514" s="171">
        <v>44015</v>
      </c>
      <c r="E514" s="172">
        <v>86.244</v>
      </c>
      <c r="F514" s="172">
        <v>0.59640000000000004</v>
      </c>
      <c r="G514" s="172">
        <v>2.3976000000000002</v>
      </c>
      <c r="H514" s="172">
        <v>1.3768</v>
      </c>
      <c r="I514" s="172">
        <v>3.2307000000000001</v>
      </c>
      <c r="J514" s="172">
        <v>6.1753</v>
      </c>
      <c r="K514" s="172">
        <v>26.383500000000002</v>
      </c>
      <c r="L514" s="172">
        <v>-16.539400000000001</v>
      </c>
      <c r="M514" s="172">
        <v>-11.4948</v>
      </c>
      <c r="N514" s="172">
        <v>-16.317499999999999</v>
      </c>
      <c r="O514" s="172">
        <v>-3.9094000000000002</v>
      </c>
      <c r="P514" s="172">
        <v>2.8174999999999999</v>
      </c>
      <c r="Q514" s="172">
        <v>13.158300000000001</v>
      </c>
      <c r="R514" s="172">
        <v>-7.2808999999999999</v>
      </c>
    </row>
    <row r="515" spans="1:18" x14ac:dyDescent="0.3">
      <c r="A515" s="168" t="s">
        <v>368</v>
      </c>
      <c r="B515" s="168" t="s">
        <v>209</v>
      </c>
      <c r="C515" s="168">
        <v>119549</v>
      </c>
      <c r="D515" s="171">
        <v>44015</v>
      </c>
      <c r="E515" s="172">
        <v>88.889700000000005</v>
      </c>
      <c r="F515" s="172">
        <v>0.59740000000000004</v>
      </c>
      <c r="G515" s="172">
        <v>2.4007999999999998</v>
      </c>
      <c r="H515" s="172">
        <v>1.3837999999999999</v>
      </c>
      <c r="I515" s="172">
        <v>3.2450000000000001</v>
      </c>
      <c r="J515" s="172">
        <v>6.2066999999999997</v>
      </c>
      <c r="K515" s="172">
        <v>26.483000000000001</v>
      </c>
      <c r="L515" s="172">
        <v>-16.380299999999998</v>
      </c>
      <c r="M515" s="172">
        <v>-11.24</v>
      </c>
      <c r="N515" s="172">
        <v>-16.002199999999998</v>
      </c>
      <c r="O515" s="172">
        <v>-3.4323999999999999</v>
      </c>
      <c r="P515" s="172">
        <v>3.2644000000000002</v>
      </c>
      <c r="Q515" s="172">
        <v>8.3498999999999999</v>
      </c>
      <c r="R515" s="172">
        <v>-6.8962000000000003</v>
      </c>
    </row>
    <row r="516" spans="1:18" x14ac:dyDescent="0.3">
      <c r="A516" s="168" t="s">
        <v>368</v>
      </c>
      <c r="B516" s="168" t="s">
        <v>210</v>
      </c>
      <c r="C516" s="168">
        <v>139711</v>
      </c>
      <c r="D516" s="171">
        <v>44015</v>
      </c>
      <c r="E516" s="172">
        <v>7.9713000000000003</v>
      </c>
      <c r="F516" s="172">
        <v>-4.1399999999999999E-2</v>
      </c>
      <c r="G516" s="172">
        <v>1.9621999999999999</v>
      </c>
      <c r="H516" s="172">
        <v>-0.1303</v>
      </c>
      <c r="I516" s="172">
        <v>2.1137000000000001</v>
      </c>
      <c r="J516" s="172">
        <v>9.0330999999999992</v>
      </c>
      <c r="K516" s="172">
        <v>24.9068</v>
      </c>
      <c r="L516" s="172">
        <v>-16.361899999999999</v>
      </c>
      <c r="M516" s="172">
        <v>-13.639900000000001</v>
      </c>
      <c r="N516" s="172">
        <v>-23.599</v>
      </c>
      <c r="O516" s="172">
        <v>-13.917</v>
      </c>
      <c r="P516" s="172"/>
      <c r="Q516" s="172">
        <v>-6.0637999999999996</v>
      </c>
      <c r="R516" s="172">
        <v>-18.035399999999999</v>
      </c>
    </row>
    <row r="517" spans="1:18" x14ac:dyDescent="0.3">
      <c r="A517" s="168" t="s">
        <v>368</v>
      </c>
      <c r="B517" s="168" t="s">
        <v>314</v>
      </c>
      <c r="C517" s="168">
        <v>139709</v>
      </c>
      <c r="D517" s="171">
        <v>44015</v>
      </c>
      <c r="E517" s="172">
        <v>7.8079999999999998</v>
      </c>
      <c r="F517" s="172">
        <v>-4.2200000000000001E-2</v>
      </c>
      <c r="G517" s="172">
        <v>1.9614</v>
      </c>
      <c r="H517" s="172">
        <v>-0.13300000000000001</v>
      </c>
      <c r="I517" s="172">
        <v>2.1067</v>
      </c>
      <c r="J517" s="172">
        <v>9.0183</v>
      </c>
      <c r="K517" s="172">
        <v>24.8521</v>
      </c>
      <c r="L517" s="172">
        <v>-16.429400000000001</v>
      </c>
      <c r="M517" s="172">
        <v>-13.7409</v>
      </c>
      <c r="N517" s="172">
        <v>-23.715699999999998</v>
      </c>
      <c r="O517" s="172">
        <v>-14.2074</v>
      </c>
      <c r="P517" s="172"/>
      <c r="Q517" s="172">
        <v>-6.5987</v>
      </c>
      <c r="R517" s="172">
        <v>-18.286200000000001</v>
      </c>
    </row>
    <row r="518" spans="1:18" x14ac:dyDescent="0.3">
      <c r="A518" s="168" t="s">
        <v>368</v>
      </c>
      <c r="B518" s="168" t="s">
        <v>211</v>
      </c>
      <c r="C518" s="168">
        <v>139990</v>
      </c>
      <c r="D518" s="171">
        <v>44015</v>
      </c>
      <c r="E518" s="172">
        <v>6.7560000000000002</v>
      </c>
      <c r="F518" s="172">
        <v>-3.6999999999999998E-2</v>
      </c>
      <c r="G518" s="172">
        <v>1.839</v>
      </c>
      <c r="H518" s="172">
        <v>-8.1299999999999997E-2</v>
      </c>
      <c r="I518" s="172">
        <v>2.2303999999999999</v>
      </c>
      <c r="J518" s="172">
        <v>9.7484000000000002</v>
      </c>
      <c r="K518" s="172">
        <v>25.3293</v>
      </c>
      <c r="L518" s="172">
        <v>-16.813400000000001</v>
      </c>
      <c r="M518" s="172">
        <v>-13.745100000000001</v>
      </c>
      <c r="N518" s="172">
        <v>-23.140799999999999</v>
      </c>
      <c r="O518" s="172">
        <v>-14.0471</v>
      </c>
      <c r="P518" s="172"/>
      <c r="Q518" s="172">
        <v>-11.2706</v>
      </c>
      <c r="R518" s="172">
        <v>-18.074999999999999</v>
      </c>
    </row>
    <row r="519" spans="1:18" x14ac:dyDescent="0.3">
      <c r="A519" s="168" t="s">
        <v>368</v>
      </c>
      <c r="B519" s="168" t="s">
        <v>315</v>
      </c>
      <c r="C519" s="168">
        <v>139992</v>
      </c>
      <c r="D519" s="171">
        <v>44015</v>
      </c>
      <c r="E519" s="172">
        <v>6.6433</v>
      </c>
      <c r="F519" s="172">
        <v>-3.7600000000000001E-2</v>
      </c>
      <c r="G519" s="172">
        <v>1.8380000000000001</v>
      </c>
      <c r="H519" s="172">
        <v>-8.2699999999999996E-2</v>
      </c>
      <c r="I519" s="172">
        <v>2.2265999999999999</v>
      </c>
      <c r="J519" s="172">
        <v>9.7413000000000007</v>
      </c>
      <c r="K519" s="172">
        <v>25.297999999999998</v>
      </c>
      <c r="L519" s="172">
        <v>-16.8642</v>
      </c>
      <c r="M519" s="172">
        <v>-13.829700000000001</v>
      </c>
      <c r="N519" s="172">
        <v>-23.245000000000001</v>
      </c>
      <c r="O519" s="172">
        <v>-14.4472</v>
      </c>
      <c r="P519" s="172"/>
      <c r="Q519" s="172">
        <v>-11.724600000000001</v>
      </c>
      <c r="R519" s="172">
        <v>-18.380199999999999</v>
      </c>
    </row>
    <row r="520" spans="1:18" x14ac:dyDescent="0.3">
      <c r="A520" s="168" t="s">
        <v>368</v>
      </c>
      <c r="B520" s="168" t="s">
        <v>212</v>
      </c>
      <c r="C520" s="168">
        <v>141141</v>
      </c>
      <c r="D520" s="171">
        <v>44015</v>
      </c>
      <c r="E520" s="172">
        <v>6.4958999999999998</v>
      </c>
      <c r="F520" s="172">
        <v>7.0900000000000005E-2</v>
      </c>
      <c r="G520" s="172">
        <v>1.7178</v>
      </c>
      <c r="H520" s="172">
        <v>-0.41239999999999999</v>
      </c>
      <c r="I520" s="172">
        <v>2.2509000000000001</v>
      </c>
      <c r="J520" s="172">
        <v>8.8619000000000003</v>
      </c>
      <c r="K520" s="172">
        <v>24.676600000000001</v>
      </c>
      <c r="L520" s="172">
        <v>-18.394200000000001</v>
      </c>
      <c r="M520" s="172">
        <v>-14.614100000000001</v>
      </c>
      <c r="N520" s="172">
        <v>-24.019200000000001</v>
      </c>
      <c r="O520" s="172"/>
      <c r="P520" s="172"/>
      <c r="Q520" s="172">
        <v>-13.4057</v>
      </c>
      <c r="R520" s="172">
        <v>-18.328700000000001</v>
      </c>
    </row>
    <row r="521" spans="1:18" x14ac:dyDescent="0.3">
      <c r="A521" s="168" t="s">
        <v>368</v>
      </c>
      <c r="B521" s="168" t="s">
        <v>317</v>
      </c>
      <c r="C521" s="168">
        <v>141139</v>
      </c>
      <c r="D521" s="171">
        <v>44015</v>
      </c>
      <c r="E521" s="172">
        <v>6.3909000000000002</v>
      </c>
      <c r="F521" s="172">
        <v>7.0499999999999993E-2</v>
      </c>
      <c r="G521" s="172">
        <v>1.7157</v>
      </c>
      <c r="H521" s="172">
        <v>-0.41760000000000003</v>
      </c>
      <c r="I521" s="172">
        <v>2.2397</v>
      </c>
      <c r="J521" s="172">
        <v>8.8331</v>
      </c>
      <c r="K521" s="172">
        <v>24.576499999999999</v>
      </c>
      <c r="L521" s="172">
        <v>-18.524999999999999</v>
      </c>
      <c r="M521" s="172">
        <v>-14.8209</v>
      </c>
      <c r="N521" s="172">
        <v>-24.264099999999999</v>
      </c>
      <c r="O521" s="172"/>
      <c r="P521" s="172"/>
      <c r="Q521" s="172">
        <v>-13.8752</v>
      </c>
      <c r="R521" s="172">
        <v>-18.662299999999998</v>
      </c>
    </row>
    <row r="522" spans="1:18" x14ac:dyDescent="0.3">
      <c r="A522" s="168" t="s">
        <v>368</v>
      </c>
      <c r="B522" s="168" t="s">
        <v>213</v>
      </c>
      <c r="C522" s="168">
        <v>141564</v>
      </c>
      <c r="D522" s="171">
        <v>44015</v>
      </c>
      <c r="E522" s="172">
        <v>6.1436999999999999</v>
      </c>
      <c r="F522" s="172">
        <v>0.28239999999999998</v>
      </c>
      <c r="G522" s="172">
        <v>2.3915999999999999</v>
      </c>
      <c r="H522" s="172">
        <v>0.1222</v>
      </c>
      <c r="I522" s="172">
        <v>3.6789000000000001</v>
      </c>
      <c r="J522" s="172">
        <v>10.54</v>
      </c>
      <c r="K522" s="172">
        <v>26.7866</v>
      </c>
      <c r="L522" s="172">
        <v>-19.2288</v>
      </c>
      <c r="M522" s="172">
        <v>-15.709199999999999</v>
      </c>
      <c r="N522" s="172">
        <v>-24.8477</v>
      </c>
      <c r="O522" s="172"/>
      <c r="P522" s="172"/>
      <c r="Q522" s="172">
        <v>-16.1572</v>
      </c>
      <c r="R522" s="172">
        <v>-18.784300000000002</v>
      </c>
    </row>
    <row r="523" spans="1:18" x14ac:dyDescent="0.3">
      <c r="A523" s="168" t="s">
        <v>368</v>
      </c>
      <c r="B523" s="168" t="s">
        <v>316</v>
      </c>
      <c r="C523" s="168">
        <v>141565</v>
      </c>
      <c r="D523" s="171">
        <v>44015</v>
      </c>
      <c r="E523" s="172">
        <v>5.9321000000000002</v>
      </c>
      <c r="F523" s="172">
        <v>0.28060000000000002</v>
      </c>
      <c r="G523" s="172">
        <v>2.3887999999999998</v>
      </c>
      <c r="H523" s="172">
        <v>0.11650000000000001</v>
      </c>
      <c r="I523" s="172">
        <v>3.6682000000000001</v>
      </c>
      <c r="J523" s="172">
        <v>10.514699999999999</v>
      </c>
      <c r="K523" s="172">
        <v>26.697399999999998</v>
      </c>
      <c r="L523" s="172">
        <v>-19.3416</v>
      </c>
      <c r="M523" s="172">
        <v>-15.8878</v>
      </c>
      <c r="N523" s="172">
        <v>-25.059100000000001</v>
      </c>
      <c r="O523" s="172"/>
      <c r="P523" s="172"/>
      <c r="Q523" s="172">
        <v>-17.2135</v>
      </c>
      <c r="R523" s="172">
        <v>-19.523800000000001</v>
      </c>
    </row>
    <row r="524" spans="1:18" x14ac:dyDescent="0.3">
      <c r="A524" s="168" t="s">
        <v>368</v>
      </c>
      <c r="B524" s="168" t="s">
        <v>214</v>
      </c>
      <c r="C524" s="168">
        <v>133324</v>
      </c>
      <c r="D524" s="171">
        <v>44015</v>
      </c>
      <c r="E524" s="172">
        <v>12.6717</v>
      </c>
      <c r="F524" s="172">
        <v>0.63770000000000004</v>
      </c>
      <c r="G524" s="172">
        <v>2.8005</v>
      </c>
      <c r="H524" s="172">
        <v>1.7487999999999999</v>
      </c>
      <c r="I524" s="172">
        <v>3.8128000000000002</v>
      </c>
      <c r="J524" s="172">
        <v>7.431</v>
      </c>
      <c r="K524" s="172">
        <v>30.537800000000001</v>
      </c>
      <c r="L524" s="172">
        <v>-11.815300000000001</v>
      </c>
      <c r="M524" s="172">
        <v>-4.2952000000000004</v>
      </c>
      <c r="N524" s="172">
        <v>-9.3908000000000005</v>
      </c>
      <c r="O524" s="172">
        <v>-0.182</v>
      </c>
      <c r="P524" s="172">
        <v>3.7399</v>
      </c>
      <c r="Q524" s="172">
        <v>4.5895999999999999</v>
      </c>
      <c r="R524" s="172">
        <v>-2.5956000000000001</v>
      </c>
    </row>
    <row r="525" spans="1:18" x14ac:dyDescent="0.3">
      <c r="A525" s="168" t="s">
        <v>368</v>
      </c>
      <c r="B525" s="168" t="s">
        <v>320</v>
      </c>
      <c r="C525" s="168">
        <v>133322</v>
      </c>
      <c r="D525" s="171">
        <v>44015</v>
      </c>
      <c r="E525" s="172">
        <v>12.4046</v>
      </c>
      <c r="F525" s="172">
        <v>0.63770000000000004</v>
      </c>
      <c r="G525" s="172">
        <v>2.8003</v>
      </c>
      <c r="H525" s="172">
        <v>1.7487999999999999</v>
      </c>
      <c r="I525" s="172">
        <v>3.8119999999999998</v>
      </c>
      <c r="J525" s="172">
        <v>7.4298000000000002</v>
      </c>
      <c r="K525" s="172">
        <v>30.5047</v>
      </c>
      <c r="L525" s="172">
        <v>-11.9292</v>
      </c>
      <c r="M525" s="172">
        <v>-4.5198</v>
      </c>
      <c r="N525" s="172">
        <v>-9.6994000000000007</v>
      </c>
      <c r="O525" s="172">
        <v>-0.5333</v>
      </c>
      <c r="P525" s="172">
        <v>3.3763999999999998</v>
      </c>
      <c r="Q525" s="172">
        <v>4.1681999999999997</v>
      </c>
      <c r="R525" s="172">
        <v>-2.9394999999999998</v>
      </c>
    </row>
    <row r="526" spans="1:18" x14ac:dyDescent="0.3">
      <c r="A526" s="168" t="s">
        <v>368</v>
      </c>
      <c r="B526" s="168" t="s">
        <v>215</v>
      </c>
      <c r="C526" s="168">
        <v>135682</v>
      </c>
      <c r="D526" s="171">
        <v>44015</v>
      </c>
      <c r="E526" s="172">
        <v>13.895899999999999</v>
      </c>
      <c r="F526" s="172">
        <v>0.5827</v>
      </c>
      <c r="G526" s="172">
        <v>2.7454000000000001</v>
      </c>
      <c r="H526" s="172">
        <v>1.7269000000000001</v>
      </c>
      <c r="I526" s="172">
        <v>3.5709</v>
      </c>
      <c r="J526" s="172">
        <v>7.2057000000000002</v>
      </c>
      <c r="K526" s="172">
        <v>30.519600000000001</v>
      </c>
      <c r="L526" s="172">
        <v>-11.2463</v>
      </c>
      <c r="M526" s="172">
        <v>-3.1705000000000001</v>
      </c>
      <c r="N526" s="172">
        <v>-8.4821000000000009</v>
      </c>
      <c r="O526" s="172">
        <v>1.1778</v>
      </c>
      <c r="P526" s="172"/>
      <c r="Q526" s="172">
        <v>7.9753999999999996</v>
      </c>
      <c r="R526" s="172">
        <v>-1.6379999999999999</v>
      </c>
    </row>
    <row r="527" spans="1:18" x14ac:dyDescent="0.3">
      <c r="A527" s="168" t="s">
        <v>368</v>
      </c>
      <c r="B527" s="168" t="s">
        <v>319</v>
      </c>
      <c r="C527" s="168">
        <v>135684</v>
      </c>
      <c r="D527" s="171">
        <v>44015</v>
      </c>
      <c r="E527" s="172">
        <v>13.613799999999999</v>
      </c>
      <c r="F527" s="172">
        <v>0.58220000000000005</v>
      </c>
      <c r="G527" s="172">
        <v>2.7441</v>
      </c>
      <c r="H527" s="172">
        <v>1.7238</v>
      </c>
      <c r="I527" s="172">
        <v>3.5648</v>
      </c>
      <c r="J527" s="172">
        <v>7.1919000000000004</v>
      </c>
      <c r="K527" s="172">
        <v>30.4604</v>
      </c>
      <c r="L527" s="172">
        <v>-11.3466</v>
      </c>
      <c r="M527" s="172">
        <v>-3.3447</v>
      </c>
      <c r="N527" s="172">
        <v>-8.7088000000000001</v>
      </c>
      <c r="O527" s="172">
        <v>0.64249999999999996</v>
      </c>
      <c r="P527" s="172"/>
      <c r="Q527" s="172">
        <v>7.4602000000000004</v>
      </c>
      <c r="R527" s="172">
        <v>-2.0648</v>
      </c>
    </row>
    <row r="528" spans="1:18" x14ac:dyDescent="0.3">
      <c r="A528" s="168" t="s">
        <v>368</v>
      </c>
      <c r="B528" s="168" t="s">
        <v>216</v>
      </c>
      <c r="C528" s="168">
        <v>142153</v>
      </c>
      <c r="D528" s="171">
        <v>44015</v>
      </c>
      <c r="E528" s="172">
        <v>6.4547999999999996</v>
      </c>
      <c r="F528" s="172">
        <v>3.4099999999999998E-2</v>
      </c>
      <c r="G528" s="172">
        <v>1.8734</v>
      </c>
      <c r="H528" s="172">
        <v>-0.15310000000000001</v>
      </c>
      <c r="I528" s="172">
        <v>1.8043</v>
      </c>
      <c r="J528" s="172">
        <v>6.9012000000000002</v>
      </c>
      <c r="K528" s="172">
        <v>20</v>
      </c>
      <c r="L528" s="172">
        <v>-20.2392</v>
      </c>
      <c r="M528" s="172">
        <v>-16.898800000000001</v>
      </c>
      <c r="N528" s="172">
        <v>-24.9145</v>
      </c>
      <c r="O528" s="172"/>
      <c r="P528" s="172"/>
      <c r="Q528" s="172">
        <v>-17.549700000000001</v>
      </c>
      <c r="R528" s="172">
        <v>-16.758400000000002</v>
      </c>
    </row>
    <row r="529" spans="1:18" x14ac:dyDescent="0.3">
      <c r="A529" s="168" t="s">
        <v>368</v>
      </c>
      <c r="B529" s="168" t="s">
        <v>318</v>
      </c>
      <c r="C529" s="168">
        <v>142151</v>
      </c>
      <c r="D529" s="171">
        <v>44015</v>
      </c>
      <c r="E529" s="172">
        <v>6.3243999999999998</v>
      </c>
      <c r="F529" s="172">
        <v>3.4799999999999998E-2</v>
      </c>
      <c r="G529" s="172">
        <v>1.8734</v>
      </c>
      <c r="H529" s="172">
        <v>-0.1547</v>
      </c>
      <c r="I529" s="172">
        <v>1.7979000000000001</v>
      </c>
      <c r="J529" s="172">
        <v>6.8852000000000002</v>
      </c>
      <c r="K529" s="172">
        <v>19.939299999999999</v>
      </c>
      <c r="L529" s="172">
        <v>-20.3215</v>
      </c>
      <c r="M529" s="172">
        <v>-17.0288</v>
      </c>
      <c r="N529" s="172">
        <v>-25.0717</v>
      </c>
      <c r="O529" s="172"/>
      <c r="P529" s="172"/>
      <c r="Q529" s="172">
        <v>-18.2881</v>
      </c>
      <c r="R529" s="172">
        <v>-17.407499999999999</v>
      </c>
    </row>
    <row r="530" spans="1:18" x14ac:dyDescent="0.3">
      <c r="A530" s="168" t="s">
        <v>368</v>
      </c>
      <c r="B530" s="168" t="s">
        <v>217</v>
      </c>
      <c r="C530" s="168">
        <v>143079</v>
      </c>
      <c r="D530" s="171">
        <v>44015</v>
      </c>
      <c r="E530" s="172">
        <v>7.7268999999999997</v>
      </c>
      <c r="F530" s="172">
        <v>-0.15640000000000001</v>
      </c>
      <c r="G530" s="172">
        <v>1.5201</v>
      </c>
      <c r="H530" s="172">
        <v>-0.2311</v>
      </c>
      <c r="I530" s="172">
        <v>1.9177999999999999</v>
      </c>
      <c r="J530" s="172">
        <v>6.4355000000000002</v>
      </c>
      <c r="K530" s="172">
        <v>22.8032</v>
      </c>
      <c r="L530" s="172">
        <v>-16.864100000000001</v>
      </c>
      <c r="M530" s="172">
        <v>-12.7781</v>
      </c>
      <c r="N530" s="172">
        <v>-21.294599999999999</v>
      </c>
      <c r="O530" s="172"/>
      <c r="P530" s="172"/>
      <c r="Q530" s="172">
        <v>-12.020099999999999</v>
      </c>
      <c r="R530" s="172">
        <v>-12.020099999999999</v>
      </c>
    </row>
    <row r="531" spans="1:18" x14ac:dyDescent="0.3">
      <c r="A531" s="168" t="s">
        <v>368</v>
      </c>
      <c r="B531" s="168" t="s">
        <v>321</v>
      </c>
      <c r="C531" s="168">
        <v>143077</v>
      </c>
      <c r="D531" s="171">
        <v>44015</v>
      </c>
      <c r="E531" s="172">
        <v>7.6651999999999996</v>
      </c>
      <c r="F531" s="172">
        <v>-0.15759999999999999</v>
      </c>
      <c r="G531" s="172">
        <v>1.5178</v>
      </c>
      <c r="H531" s="172">
        <v>-0.2369</v>
      </c>
      <c r="I531" s="172">
        <v>1.9065000000000001</v>
      </c>
      <c r="J531" s="172">
        <v>6.4093999999999998</v>
      </c>
      <c r="K531" s="172">
        <v>22.715800000000002</v>
      </c>
      <c r="L531" s="172">
        <v>-16.984000000000002</v>
      </c>
      <c r="M531" s="172">
        <v>-12.967700000000001</v>
      </c>
      <c r="N531" s="172">
        <v>-21.522600000000001</v>
      </c>
      <c r="O531" s="172"/>
      <c r="P531" s="172"/>
      <c r="Q531" s="172">
        <v>-12.3697</v>
      </c>
      <c r="R531" s="172">
        <v>-12.3697</v>
      </c>
    </row>
    <row r="532" spans="1:18" x14ac:dyDescent="0.3">
      <c r="A532" s="168" t="s">
        <v>368</v>
      </c>
      <c r="B532" s="168" t="s">
        <v>371</v>
      </c>
      <c r="C532" s="168"/>
      <c r="D532" s="171"/>
      <c r="E532" s="172"/>
      <c r="F532" s="172"/>
      <c r="G532" s="172"/>
      <c r="H532" s="172"/>
      <c r="I532" s="172"/>
      <c r="J532" s="172"/>
      <c r="K532" s="172"/>
      <c r="L532" s="172"/>
      <c r="M532" s="172"/>
      <c r="N532" s="172"/>
      <c r="O532" s="172"/>
      <c r="P532" s="172"/>
      <c r="Q532" s="172"/>
      <c r="R532" s="172"/>
    </row>
    <row r="533" spans="1:18" x14ac:dyDescent="0.3">
      <c r="A533" s="168" t="s">
        <v>368</v>
      </c>
      <c r="B533" s="168" t="s">
        <v>375</v>
      </c>
      <c r="C533" s="168"/>
      <c r="D533" s="171"/>
      <c r="E533" s="172"/>
      <c r="F533" s="172"/>
      <c r="G533" s="172"/>
      <c r="H533" s="172"/>
      <c r="I533" s="172"/>
      <c r="J533" s="172"/>
      <c r="K533" s="172"/>
      <c r="L533" s="172"/>
      <c r="M533" s="172"/>
      <c r="N533" s="172"/>
      <c r="O533" s="172"/>
      <c r="P533" s="172"/>
      <c r="Q533" s="172"/>
      <c r="R533" s="172"/>
    </row>
    <row r="534" spans="1:18" x14ac:dyDescent="0.3">
      <c r="A534" s="168" t="s">
        <v>368</v>
      </c>
      <c r="B534" s="168" t="s">
        <v>372</v>
      </c>
      <c r="C534" s="168"/>
      <c r="D534" s="171"/>
      <c r="E534" s="172"/>
      <c r="F534" s="172"/>
      <c r="G534" s="172"/>
      <c r="H534" s="172"/>
      <c r="I534" s="172"/>
      <c r="J534" s="172"/>
      <c r="K534" s="172"/>
      <c r="L534" s="172"/>
      <c r="M534" s="172"/>
      <c r="N534" s="172"/>
      <c r="O534" s="172"/>
      <c r="P534" s="172"/>
      <c r="Q534" s="172"/>
      <c r="R534" s="172"/>
    </row>
    <row r="535" spans="1:18" x14ac:dyDescent="0.3">
      <c r="A535" s="168" t="s">
        <v>368</v>
      </c>
      <c r="B535" s="168" t="s">
        <v>374</v>
      </c>
      <c r="C535" s="168"/>
      <c r="D535" s="171"/>
      <c r="E535" s="172"/>
      <c r="F535" s="172"/>
      <c r="G535" s="172"/>
      <c r="H535" s="172"/>
      <c r="I535" s="172"/>
      <c r="J535" s="172"/>
      <c r="K535" s="172"/>
      <c r="L535" s="172"/>
      <c r="M535" s="172"/>
      <c r="N535" s="172"/>
      <c r="O535" s="172"/>
      <c r="P535" s="172"/>
      <c r="Q535" s="172"/>
      <c r="R535" s="172"/>
    </row>
    <row r="536" spans="1:18" x14ac:dyDescent="0.3">
      <c r="A536" s="168" t="s">
        <v>368</v>
      </c>
      <c r="B536" s="168" t="s">
        <v>218</v>
      </c>
      <c r="C536" s="168">
        <v>132756</v>
      </c>
      <c r="D536" s="171">
        <v>44015</v>
      </c>
      <c r="E536" s="172">
        <v>17.743300000000001</v>
      </c>
      <c r="F536" s="172">
        <v>0.50180000000000002</v>
      </c>
      <c r="G536" s="172">
        <v>2.3146</v>
      </c>
      <c r="H536" s="172">
        <v>1.0013000000000001</v>
      </c>
      <c r="I536" s="172">
        <v>1.7145999999999999</v>
      </c>
      <c r="J536" s="172">
        <v>4.2087000000000003</v>
      </c>
      <c r="K536" s="172">
        <v>26.962800000000001</v>
      </c>
      <c r="L536" s="172">
        <v>-14.2712</v>
      </c>
      <c r="M536" s="172">
        <v>-7.4259000000000004</v>
      </c>
      <c r="N536" s="172">
        <v>-11.676500000000001</v>
      </c>
      <c r="O536" s="172">
        <v>2.7452000000000001</v>
      </c>
      <c r="P536" s="172">
        <v>8.2615999999999996</v>
      </c>
      <c r="Q536" s="172">
        <v>10.5329</v>
      </c>
      <c r="R536" s="172">
        <v>0.62580000000000002</v>
      </c>
    </row>
    <row r="537" spans="1:18" x14ac:dyDescent="0.3">
      <c r="A537" s="168" t="s">
        <v>368</v>
      </c>
      <c r="B537" s="168" t="s">
        <v>322</v>
      </c>
      <c r="C537" s="168">
        <v>132757</v>
      </c>
      <c r="D537" s="171">
        <v>44015</v>
      </c>
      <c r="E537" s="172">
        <v>16.468299999999999</v>
      </c>
      <c r="F537" s="172">
        <v>0.498</v>
      </c>
      <c r="G537" s="172">
        <v>2.3035000000000001</v>
      </c>
      <c r="H537" s="172">
        <v>0.97430000000000005</v>
      </c>
      <c r="I537" s="172">
        <v>1.6598999999999999</v>
      </c>
      <c r="J537" s="172">
        <v>4.0888</v>
      </c>
      <c r="K537" s="172">
        <v>26.520600000000002</v>
      </c>
      <c r="L537" s="172">
        <v>-14.928100000000001</v>
      </c>
      <c r="M537" s="172">
        <v>-8.4895999999999994</v>
      </c>
      <c r="N537" s="172">
        <v>-13.018000000000001</v>
      </c>
      <c r="O537" s="172">
        <v>1.3508</v>
      </c>
      <c r="P537" s="172">
        <v>6.9074</v>
      </c>
      <c r="Q537" s="172">
        <v>9.1028000000000002</v>
      </c>
      <c r="R537" s="172">
        <v>-0.82110000000000005</v>
      </c>
    </row>
    <row r="538" spans="1:18" x14ac:dyDescent="0.3">
      <c r="A538" s="168" t="s">
        <v>368</v>
      </c>
      <c r="B538" s="168" t="s">
        <v>219</v>
      </c>
      <c r="C538" s="168">
        <v>118866</v>
      </c>
      <c r="D538" s="171">
        <v>44015</v>
      </c>
      <c r="E538" s="172">
        <v>76.61</v>
      </c>
      <c r="F538" s="172">
        <v>0.5645</v>
      </c>
      <c r="G538" s="172">
        <v>2.0785999999999998</v>
      </c>
      <c r="H538" s="172">
        <v>1.5778000000000001</v>
      </c>
      <c r="I538" s="172">
        <v>2.9013</v>
      </c>
      <c r="J538" s="172">
        <v>5.0315000000000003</v>
      </c>
      <c r="K538" s="172">
        <v>25.817</v>
      </c>
      <c r="L538" s="172">
        <v>-10.5755</v>
      </c>
      <c r="M538" s="172">
        <v>-4.1896000000000004</v>
      </c>
      <c r="N538" s="172">
        <v>-8.5363000000000007</v>
      </c>
      <c r="O538" s="172">
        <v>3.0948000000000002</v>
      </c>
      <c r="P538" s="172">
        <v>6.4874000000000001</v>
      </c>
      <c r="Q538" s="172">
        <v>9.5272000000000006</v>
      </c>
      <c r="R538" s="172">
        <v>-1.603</v>
      </c>
    </row>
    <row r="539" spans="1:18" x14ac:dyDescent="0.3">
      <c r="A539" s="168" t="s">
        <v>368</v>
      </c>
      <c r="B539" s="168" t="s">
        <v>323</v>
      </c>
      <c r="C539" s="168">
        <v>100480</v>
      </c>
      <c r="D539" s="171">
        <v>44015</v>
      </c>
      <c r="E539" s="172">
        <v>110.265810593203</v>
      </c>
      <c r="F539" s="172">
        <v>0.56789999999999996</v>
      </c>
      <c r="G539" s="172">
        <v>2.0663</v>
      </c>
      <c r="H539" s="172">
        <v>1.5524</v>
      </c>
      <c r="I539" s="172">
        <v>2.847</v>
      </c>
      <c r="J539" s="172">
        <v>4.9126000000000003</v>
      </c>
      <c r="K539" s="172">
        <v>25.3842</v>
      </c>
      <c r="L539" s="172">
        <v>-11.0716</v>
      </c>
      <c r="M539" s="172">
        <v>-4.8361999999999998</v>
      </c>
      <c r="N539" s="172">
        <v>-9.2828999999999997</v>
      </c>
      <c r="O539" s="172">
        <v>2.3894000000000002</v>
      </c>
      <c r="P539" s="172">
        <v>5.5342000000000002</v>
      </c>
      <c r="Q539" s="172">
        <v>10.393800000000001</v>
      </c>
      <c r="R539" s="172">
        <v>-2.3424</v>
      </c>
    </row>
    <row r="540" spans="1:18" x14ac:dyDescent="0.3">
      <c r="A540" s="168" t="s">
        <v>368</v>
      </c>
      <c r="B540" s="168" t="s">
        <v>324</v>
      </c>
      <c r="C540" s="168">
        <v>116051</v>
      </c>
      <c r="D540" s="171">
        <v>44015</v>
      </c>
      <c r="E540" s="172">
        <v>23.57</v>
      </c>
      <c r="F540" s="172">
        <v>0.6835</v>
      </c>
      <c r="G540" s="172">
        <v>2.6120999999999999</v>
      </c>
      <c r="H540" s="172">
        <v>1.7263999999999999</v>
      </c>
      <c r="I540" s="172">
        <v>2.6120999999999999</v>
      </c>
      <c r="J540" s="172">
        <v>5.2702</v>
      </c>
      <c r="K540" s="172">
        <v>28.868200000000002</v>
      </c>
      <c r="L540" s="172">
        <v>-8.5371000000000006</v>
      </c>
      <c r="M540" s="172">
        <v>-2.9241999999999999</v>
      </c>
      <c r="N540" s="172">
        <v>-5.1890999999999998</v>
      </c>
      <c r="O540" s="172">
        <v>2.0756000000000001</v>
      </c>
      <c r="P540" s="172">
        <v>2.48</v>
      </c>
      <c r="Q540" s="172">
        <v>10.5684</v>
      </c>
      <c r="R540" s="172">
        <v>0.6633</v>
      </c>
    </row>
    <row r="541" spans="1:18" x14ac:dyDescent="0.3">
      <c r="A541" s="168" t="s">
        <v>368</v>
      </c>
      <c r="B541" s="168" t="s">
        <v>220</v>
      </c>
      <c r="C541" s="168">
        <v>119307</v>
      </c>
      <c r="D541" s="171">
        <v>44015</v>
      </c>
      <c r="E541" s="172">
        <v>24.59</v>
      </c>
      <c r="F541" s="172">
        <v>0.69620000000000004</v>
      </c>
      <c r="G541" s="172">
        <v>2.6294</v>
      </c>
      <c r="H541" s="172">
        <v>1.7798</v>
      </c>
      <c r="I541" s="172">
        <v>2.6722000000000001</v>
      </c>
      <c r="J541" s="172">
        <v>5.3555999999999999</v>
      </c>
      <c r="K541" s="172">
        <v>29.0136</v>
      </c>
      <c r="L541" s="172">
        <v>-8.3489000000000004</v>
      </c>
      <c r="M541" s="172">
        <v>-2.5752999999999999</v>
      </c>
      <c r="N541" s="172">
        <v>-4.8006000000000002</v>
      </c>
      <c r="O541" s="172">
        <v>2.5789</v>
      </c>
      <c r="P541" s="172">
        <v>3.2031000000000001</v>
      </c>
      <c r="Q541" s="172">
        <v>8.7174999999999994</v>
      </c>
      <c r="R541" s="172">
        <v>1.0939000000000001</v>
      </c>
    </row>
    <row r="542" spans="1:18" x14ac:dyDescent="0.3">
      <c r="A542" s="168" t="s">
        <v>368</v>
      </c>
      <c r="B542" s="168" t="s">
        <v>325</v>
      </c>
      <c r="C542" s="168">
        <v>135964</v>
      </c>
      <c r="D542" s="171">
        <v>44015</v>
      </c>
      <c r="E542" s="172">
        <v>11.9796</v>
      </c>
      <c r="F542" s="172">
        <v>1.3125</v>
      </c>
      <c r="G542" s="172">
        <v>3.2582</v>
      </c>
      <c r="H542" s="172">
        <v>2.0905</v>
      </c>
      <c r="I542" s="172">
        <v>3.3767</v>
      </c>
      <c r="J542" s="172">
        <v>7.6199000000000003</v>
      </c>
      <c r="K542" s="172">
        <v>37.905799999999999</v>
      </c>
      <c r="L542" s="172">
        <v>-11.5054</v>
      </c>
      <c r="M542" s="172">
        <v>-6.3098000000000001</v>
      </c>
      <c r="N542" s="172">
        <v>-13.0375</v>
      </c>
      <c r="O542" s="172">
        <v>-2.8753000000000002</v>
      </c>
      <c r="P542" s="172"/>
      <c r="Q542" s="172">
        <v>4.3025000000000002</v>
      </c>
      <c r="R542" s="172">
        <v>-4.9825999999999997</v>
      </c>
    </row>
    <row r="543" spans="1:18" x14ac:dyDescent="0.3">
      <c r="A543" s="168" t="s">
        <v>368</v>
      </c>
      <c r="B543" s="168" t="s">
        <v>221</v>
      </c>
      <c r="C543" s="168">
        <v>135962</v>
      </c>
      <c r="D543" s="171">
        <v>44015</v>
      </c>
      <c r="E543" s="172">
        <v>12.613799999999999</v>
      </c>
      <c r="F543" s="172">
        <v>1.3124</v>
      </c>
      <c r="G543" s="172">
        <v>3.2597999999999998</v>
      </c>
      <c r="H543" s="172">
        <v>2.093</v>
      </c>
      <c r="I543" s="172">
        <v>3.3824999999999998</v>
      </c>
      <c r="J543" s="172">
        <v>7.6326999999999998</v>
      </c>
      <c r="K543" s="172">
        <v>37.956800000000001</v>
      </c>
      <c r="L543" s="172">
        <v>-11.4392</v>
      </c>
      <c r="M543" s="172">
        <v>-6.2018000000000004</v>
      </c>
      <c r="N543" s="172">
        <v>-12.904999999999999</v>
      </c>
      <c r="O543" s="172">
        <v>-2.1183000000000001</v>
      </c>
      <c r="P543" s="172"/>
      <c r="Q543" s="172">
        <v>5.5650000000000004</v>
      </c>
      <c r="R543" s="172">
        <v>-4.5454999999999997</v>
      </c>
    </row>
    <row r="544" spans="1:18" x14ac:dyDescent="0.3">
      <c r="A544" s="168" t="s">
        <v>368</v>
      </c>
      <c r="B544" s="168" t="s">
        <v>326</v>
      </c>
      <c r="C544" s="168">
        <v>140045</v>
      </c>
      <c r="D544" s="171">
        <v>44015</v>
      </c>
      <c r="E544" s="172">
        <v>8.7243999999999993</v>
      </c>
      <c r="F544" s="172">
        <v>1.1185</v>
      </c>
      <c r="G544" s="172">
        <v>2.7305999999999999</v>
      </c>
      <c r="H544" s="172">
        <v>1.2558</v>
      </c>
      <c r="I544" s="172">
        <v>2.8978000000000002</v>
      </c>
      <c r="J544" s="172">
        <v>6.8891999999999998</v>
      </c>
      <c r="K544" s="172">
        <v>34.6815</v>
      </c>
      <c r="L544" s="172">
        <v>-15.613300000000001</v>
      </c>
      <c r="M544" s="172">
        <v>-10.359</v>
      </c>
      <c r="N544" s="172">
        <v>-19.0063</v>
      </c>
      <c r="O544" s="172">
        <v>-7.1738</v>
      </c>
      <c r="P544" s="172"/>
      <c r="Q544" s="172">
        <v>-3.8910999999999998</v>
      </c>
      <c r="R544" s="172">
        <v>-7.3005000000000004</v>
      </c>
    </row>
    <row r="545" spans="1:18" x14ac:dyDescent="0.3">
      <c r="A545" s="168" t="s">
        <v>368</v>
      </c>
      <c r="B545" s="168" t="s">
        <v>222</v>
      </c>
      <c r="C545" s="168">
        <v>140046</v>
      </c>
      <c r="D545" s="171">
        <v>44015</v>
      </c>
      <c r="E545" s="172">
        <v>9.1402999999999999</v>
      </c>
      <c r="F545" s="172">
        <v>1.1195999999999999</v>
      </c>
      <c r="G545" s="172">
        <v>2.7334999999999998</v>
      </c>
      <c r="H545" s="172">
        <v>1.2619</v>
      </c>
      <c r="I545" s="172">
        <v>2.9104000000000001</v>
      </c>
      <c r="J545" s="172">
        <v>6.9165999999999999</v>
      </c>
      <c r="K545" s="172">
        <v>34.790799999999997</v>
      </c>
      <c r="L545" s="172">
        <v>-15.4686</v>
      </c>
      <c r="M545" s="172">
        <v>-10.124000000000001</v>
      </c>
      <c r="N545" s="172">
        <v>-18.718900000000001</v>
      </c>
      <c r="O545" s="172">
        <v>-6.0430999999999999</v>
      </c>
      <c r="P545" s="172"/>
      <c r="Q545" s="172">
        <v>-2.5804999999999998</v>
      </c>
      <c r="R545" s="172">
        <v>-6.5899000000000001</v>
      </c>
    </row>
    <row r="546" spans="1:18" x14ac:dyDescent="0.3">
      <c r="A546" s="168" t="s">
        <v>368</v>
      </c>
      <c r="B546" s="168" t="s">
        <v>327</v>
      </c>
      <c r="C546" s="168">
        <v>140455</v>
      </c>
      <c r="D546" s="171">
        <v>44015</v>
      </c>
      <c r="E546" s="172">
        <v>8.2794000000000008</v>
      </c>
      <c r="F546" s="172">
        <v>1.0754999999999999</v>
      </c>
      <c r="G546" s="172">
        <v>2.5363000000000002</v>
      </c>
      <c r="H546" s="172">
        <v>1.4073</v>
      </c>
      <c r="I546" s="172">
        <v>3.5171000000000001</v>
      </c>
      <c r="J546" s="172">
        <v>7.1989000000000001</v>
      </c>
      <c r="K546" s="172">
        <v>33.092199999999998</v>
      </c>
      <c r="L546" s="172">
        <v>-12.8209</v>
      </c>
      <c r="M546" s="172">
        <v>-7.9146000000000001</v>
      </c>
      <c r="N546" s="172">
        <v>-16.5291</v>
      </c>
      <c r="O546" s="172">
        <v>-5.6280000000000001</v>
      </c>
      <c r="P546" s="172"/>
      <c r="Q546" s="172">
        <v>-5.6177000000000001</v>
      </c>
      <c r="R546" s="172">
        <v>-5.3361000000000001</v>
      </c>
    </row>
    <row r="547" spans="1:18" x14ac:dyDescent="0.3">
      <c r="A547" s="168" t="s">
        <v>368</v>
      </c>
      <c r="B547" s="168" t="s">
        <v>223</v>
      </c>
      <c r="C547" s="168">
        <v>140454</v>
      </c>
      <c r="D547" s="171">
        <v>44015</v>
      </c>
      <c r="E547" s="172">
        <v>8.6784999999999997</v>
      </c>
      <c r="F547" s="172">
        <v>1.075</v>
      </c>
      <c r="G547" s="172">
        <v>2.5379</v>
      </c>
      <c r="H547" s="172">
        <v>1.4128000000000001</v>
      </c>
      <c r="I547" s="172">
        <v>3.5274999999999999</v>
      </c>
      <c r="J547" s="172">
        <v>7.2240000000000002</v>
      </c>
      <c r="K547" s="172">
        <v>33.1875</v>
      </c>
      <c r="L547" s="172">
        <v>-12.695499999999999</v>
      </c>
      <c r="M547" s="172">
        <v>-7.7148000000000003</v>
      </c>
      <c r="N547" s="172">
        <v>-16.266300000000001</v>
      </c>
      <c r="O547" s="172">
        <v>-4.3338999999999999</v>
      </c>
      <c r="P547" s="172"/>
      <c r="Q547" s="172">
        <v>-4.2472000000000003</v>
      </c>
      <c r="R547" s="172">
        <v>-4.4074999999999998</v>
      </c>
    </row>
    <row r="548" spans="1:18" x14ac:dyDescent="0.3">
      <c r="A548" s="168" t="s">
        <v>368</v>
      </c>
      <c r="B548" s="168" t="s">
        <v>328</v>
      </c>
      <c r="C548" s="168">
        <v>141893</v>
      </c>
      <c r="D548" s="171">
        <v>44015</v>
      </c>
      <c r="E548" s="172">
        <v>7.8064999999999998</v>
      </c>
      <c r="F548" s="172">
        <v>0.49559999999999998</v>
      </c>
      <c r="G548" s="172">
        <v>2.3681999999999999</v>
      </c>
      <c r="H548" s="172">
        <v>1.8766</v>
      </c>
      <c r="I548" s="172">
        <v>3.9369999999999998</v>
      </c>
      <c r="J548" s="172">
        <v>8.0051000000000005</v>
      </c>
      <c r="K548" s="172">
        <v>38.792099999999998</v>
      </c>
      <c r="L548" s="172">
        <v>-4.4257999999999997</v>
      </c>
      <c r="M548" s="172">
        <v>1.6722999999999999</v>
      </c>
      <c r="N548" s="172">
        <v>-8.5793999999999997</v>
      </c>
      <c r="O548" s="172"/>
      <c r="P548" s="172"/>
      <c r="Q548" s="172">
        <v>-9.5853000000000002</v>
      </c>
      <c r="R548" s="172">
        <v>-7.9805999999999999</v>
      </c>
    </row>
    <row r="549" spans="1:18" x14ac:dyDescent="0.3">
      <c r="A549" s="168" t="s">
        <v>368</v>
      </c>
      <c r="B549" s="168" t="s">
        <v>224</v>
      </c>
      <c r="C549" s="168">
        <v>141892</v>
      </c>
      <c r="D549" s="171">
        <v>44015</v>
      </c>
      <c r="E549" s="172">
        <v>8.0756999999999994</v>
      </c>
      <c r="F549" s="172">
        <v>0.4965</v>
      </c>
      <c r="G549" s="172">
        <v>2.3717999999999999</v>
      </c>
      <c r="H549" s="172">
        <v>1.8849</v>
      </c>
      <c r="I549" s="172">
        <v>3.9544000000000001</v>
      </c>
      <c r="J549" s="172">
        <v>8.0433000000000003</v>
      </c>
      <c r="K549" s="172">
        <v>38.946300000000001</v>
      </c>
      <c r="L549" s="172">
        <v>-4.2164999999999999</v>
      </c>
      <c r="M549" s="172">
        <v>2.0110000000000001</v>
      </c>
      <c r="N549" s="172">
        <v>-8.1021999999999998</v>
      </c>
      <c r="O549" s="172"/>
      <c r="P549" s="172"/>
      <c r="Q549" s="172">
        <v>-8.3292999999999999</v>
      </c>
      <c r="R549" s="172">
        <v>-6.8773999999999997</v>
      </c>
    </row>
    <row r="550" spans="1:18" x14ac:dyDescent="0.3">
      <c r="A550" s="168" t="s">
        <v>368</v>
      </c>
      <c r="B550" s="168" t="s">
        <v>329</v>
      </c>
      <c r="C550" s="168">
        <v>142169</v>
      </c>
      <c r="D550" s="171">
        <v>44015</v>
      </c>
      <c r="E550" s="172">
        <v>8.2032000000000007</v>
      </c>
      <c r="F550" s="172">
        <v>0.49859999999999999</v>
      </c>
      <c r="G550" s="172">
        <v>2.2791999999999999</v>
      </c>
      <c r="H550" s="172">
        <v>1.8247</v>
      </c>
      <c r="I550" s="172">
        <v>3.9735</v>
      </c>
      <c r="J550" s="172">
        <v>8.0192999999999994</v>
      </c>
      <c r="K550" s="172">
        <v>38.364199999999997</v>
      </c>
      <c r="L550" s="172">
        <v>-4.0528000000000004</v>
      </c>
      <c r="M550" s="172">
        <v>2.8782000000000001</v>
      </c>
      <c r="N550" s="172">
        <v>-6.7446999999999999</v>
      </c>
      <c r="O550" s="172"/>
      <c r="P550" s="172"/>
      <c r="Q550" s="172">
        <v>-8.3510000000000009</v>
      </c>
      <c r="R550" s="172">
        <v>-6.4416000000000002</v>
      </c>
    </row>
    <row r="551" spans="1:18" x14ac:dyDescent="0.3">
      <c r="A551" s="168" t="s">
        <v>368</v>
      </c>
      <c r="B551" s="168" t="s">
        <v>225</v>
      </c>
      <c r="C551" s="168">
        <v>142172</v>
      </c>
      <c r="D551" s="171">
        <v>44015</v>
      </c>
      <c r="E551" s="172">
        <v>8.4550000000000001</v>
      </c>
      <c r="F551" s="172">
        <v>0.49919999999999998</v>
      </c>
      <c r="G551" s="172">
        <v>2.2814999999999999</v>
      </c>
      <c r="H551" s="172">
        <v>1.8307</v>
      </c>
      <c r="I551" s="172">
        <v>3.9872999999999998</v>
      </c>
      <c r="J551" s="172">
        <v>8.0496999999999996</v>
      </c>
      <c r="K551" s="172">
        <v>38.484000000000002</v>
      </c>
      <c r="L551" s="172">
        <v>-3.8822000000000001</v>
      </c>
      <c r="M551" s="172">
        <v>3.1537999999999999</v>
      </c>
      <c r="N551" s="172">
        <v>-6.3894000000000002</v>
      </c>
      <c r="O551" s="172"/>
      <c r="P551" s="172"/>
      <c r="Q551" s="172">
        <v>-7.1227999999999998</v>
      </c>
      <c r="R551" s="172">
        <v>-5.3192000000000004</v>
      </c>
    </row>
    <row r="552" spans="1:18" x14ac:dyDescent="0.3">
      <c r="A552" s="168" t="s">
        <v>368</v>
      </c>
      <c r="B552" s="168" t="s">
        <v>226</v>
      </c>
      <c r="C552" s="168">
        <v>120715</v>
      </c>
      <c r="D552" s="171">
        <v>44015</v>
      </c>
      <c r="E552" s="172">
        <v>88.098699999999994</v>
      </c>
      <c r="F552" s="172">
        <v>0.54530000000000001</v>
      </c>
      <c r="G552" s="172">
        <v>2.0322</v>
      </c>
      <c r="H552" s="172">
        <v>1.3718999999999999</v>
      </c>
      <c r="I552" s="172">
        <v>2.8264999999999998</v>
      </c>
      <c r="J552" s="172">
        <v>4.8935000000000004</v>
      </c>
      <c r="K552" s="172">
        <v>27.875399999999999</v>
      </c>
      <c r="L552" s="172">
        <v>-10.356299999999999</v>
      </c>
      <c r="M552" s="172">
        <v>-0.77429999999999999</v>
      </c>
      <c r="N552" s="172">
        <v>-4.6425999999999998</v>
      </c>
      <c r="O552" s="172">
        <v>2.3296999999999999</v>
      </c>
      <c r="P552" s="172">
        <v>5.5925000000000002</v>
      </c>
      <c r="Q552" s="172">
        <v>10.208399999999999</v>
      </c>
      <c r="R552" s="172">
        <v>0.45250000000000001</v>
      </c>
    </row>
    <row r="553" spans="1:18" x14ac:dyDescent="0.3">
      <c r="A553" s="168" t="s">
        <v>368</v>
      </c>
      <c r="B553" s="168" t="s">
        <v>330</v>
      </c>
      <c r="C553" s="168">
        <v>100821</v>
      </c>
      <c r="D553" s="171">
        <v>44015</v>
      </c>
      <c r="E553" s="172">
        <v>82.7376</v>
      </c>
      <c r="F553" s="172">
        <v>0.54259999999999997</v>
      </c>
      <c r="G553" s="172">
        <v>2.0238999999999998</v>
      </c>
      <c r="H553" s="172">
        <v>1.3531</v>
      </c>
      <c r="I553" s="172">
        <v>2.7896999999999998</v>
      </c>
      <c r="J553" s="172">
        <v>4.8129</v>
      </c>
      <c r="K553" s="172">
        <v>27.587800000000001</v>
      </c>
      <c r="L553" s="172">
        <v>-10.775399999999999</v>
      </c>
      <c r="M553" s="172">
        <v>-1.4561999999999999</v>
      </c>
      <c r="N553" s="172">
        <v>-5.5389999999999997</v>
      </c>
      <c r="O553" s="172">
        <v>1.4323999999999999</v>
      </c>
      <c r="P553" s="172">
        <v>4.6143999999999998</v>
      </c>
      <c r="Q553" s="172">
        <v>9.5068000000000001</v>
      </c>
      <c r="R553" s="172">
        <v>-0.45689999999999997</v>
      </c>
    </row>
    <row r="554" spans="1:18" x14ac:dyDescent="0.3">
      <c r="A554" s="168" t="s">
        <v>368</v>
      </c>
      <c r="B554" s="168" t="s">
        <v>331</v>
      </c>
      <c r="C554" s="168">
        <v>101834</v>
      </c>
      <c r="D554" s="171">
        <v>44015</v>
      </c>
      <c r="E554" s="172">
        <v>136.657818316564</v>
      </c>
      <c r="F554" s="172">
        <v>0.73819999999999997</v>
      </c>
      <c r="G554" s="172">
        <v>2.5524</v>
      </c>
      <c r="H554" s="172">
        <v>1.8592</v>
      </c>
      <c r="I554" s="172">
        <v>3.5516000000000001</v>
      </c>
      <c r="J554" s="172">
        <v>5.6029999999999998</v>
      </c>
      <c r="K554" s="172">
        <v>27.581099999999999</v>
      </c>
      <c r="L554" s="172">
        <v>-14.568899999999999</v>
      </c>
      <c r="M554" s="172">
        <v>-8.0356000000000005</v>
      </c>
      <c r="N554" s="172">
        <v>-13.157400000000001</v>
      </c>
      <c r="O554" s="172">
        <v>-2.7E-2</v>
      </c>
      <c r="P554" s="172">
        <v>4.3989000000000003</v>
      </c>
      <c r="Q554" s="172">
        <v>16.338000000000001</v>
      </c>
      <c r="R554" s="172">
        <v>-3.6659999999999999</v>
      </c>
    </row>
    <row r="555" spans="1:18" x14ac:dyDescent="0.3">
      <c r="A555" s="173" t="s">
        <v>27</v>
      </c>
      <c r="B555" s="168"/>
      <c r="C555" s="168"/>
      <c r="D555" s="168"/>
      <c r="E555" s="168"/>
      <c r="F555" s="174">
        <v>0.50968030303030298</v>
      </c>
      <c r="G555" s="174">
        <v>2.1286204545454543</v>
      </c>
      <c r="H555" s="174">
        <v>1.1500325757575753</v>
      </c>
      <c r="I555" s="174">
        <v>3.0569439393939395</v>
      </c>
      <c r="J555" s="174">
        <v>5.8877901515151514</v>
      </c>
      <c r="K555" s="174">
        <v>27.253120454545456</v>
      </c>
      <c r="L555" s="174">
        <v>-11.762057575757574</v>
      </c>
      <c r="M555" s="174">
        <v>-5.5911600000000021</v>
      </c>
      <c r="N555" s="174">
        <v>-10.233437500000003</v>
      </c>
      <c r="O555" s="174">
        <v>0.21870392156862772</v>
      </c>
      <c r="P555" s="174">
        <v>5.2558499999999997</v>
      </c>
      <c r="Q555" s="174">
        <v>5.9971674242424236</v>
      </c>
      <c r="R555" s="174">
        <v>-3.4350762295081969</v>
      </c>
    </row>
    <row r="556" spans="1:18" x14ac:dyDescent="0.3">
      <c r="A556" s="173" t="s">
        <v>409</v>
      </c>
      <c r="B556" s="168"/>
      <c r="C556" s="168"/>
      <c r="D556" s="168"/>
      <c r="E556" s="168"/>
      <c r="F556" s="174">
        <v>0.54574999999999996</v>
      </c>
      <c r="G556" s="174">
        <v>2.0895999999999999</v>
      </c>
      <c r="H556" s="174">
        <v>1.2793000000000001</v>
      </c>
      <c r="I556" s="174">
        <v>3.1452999999999998</v>
      </c>
      <c r="J556" s="174">
        <v>5.9067000000000007</v>
      </c>
      <c r="K556" s="174">
        <v>27.04495</v>
      </c>
      <c r="L556" s="174">
        <v>-11.791250000000002</v>
      </c>
      <c r="M556" s="174">
        <v>-5.7622999999999998</v>
      </c>
      <c r="N556" s="174">
        <v>-9.9540499999999987</v>
      </c>
      <c r="O556" s="174">
        <v>0.6934499999999999</v>
      </c>
      <c r="P556" s="174">
        <v>5.48095</v>
      </c>
      <c r="Q556" s="174">
        <v>8.7625500000000009</v>
      </c>
      <c r="R556" s="174">
        <v>-2.5109500000000002</v>
      </c>
    </row>
    <row r="557" spans="1:18" x14ac:dyDescent="0.3">
      <c r="A557" s="117"/>
      <c r="B557" s="117"/>
      <c r="C557" s="117"/>
      <c r="D557" s="117"/>
      <c r="E557" s="117"/>
      <c r="F557" s="117"/>
      <c r="G557" s="117"/>
      <c r="H557" s="117"/>
      <c r="I557" s="117"/>
      <c r="J557" s="117"/>
      <c r="K557" s="117"/>
      <c r="L557" s="117"/>
      <c r="M557" s="117"/>
      <c r="N557" s="117"/>
      <c r="O557" s="117"/>
      <c r="P557" s="117"/>
      <c r="Q557" s="117"/>
      <c r="R557" s="117"/>
    </row>
    <row r="558" spans="1:18" x14ac:dyDescent="0.3">
      <c r="A558" s="170" t="s">
        <v>795</v>
      </c>
      <c r="B558" s="170"/>
      <c r="C558" s="170"/>
      <c r="D558" s="170"/>
      <c r="E558" s="170"/>
      <c r="F558" s="170"/>
      <c r="G558" s="170"/>
      <c r="H558" s="170"/>
      <c r="I558" s="170"/>
      <c r="J558" s="170"/>
      <c r="K558" s="170"/>
      <c r="L558" s="170"/>
      <c r="M558" s="170"/>
      <c r="N558" s="170"/>
      <c r="O558" s="170"/>
      <c r="P558" s="170"/>
      <c r="Q558" s="170"/>
      <c r="R558" s="170"/>
    </row>
    <row r="559" spans="1:18" x14ac:dyDescent="0.3">
      <c r="A559" s="168" t="s">
        <v>796</v>
      </c>
      <c r="B559" s="168" t="s">
        <v>797</v>
      </c>
      <c r="C559" s="168">
        <v>132180</v>
      </c>
      <c r="D559" s="171">
        <v>44015</v>
      </c>
      <c r="E559" s="172">
        <v>22.7118</v>
      </c>
      <c r="F559" s="172">
        <v>0.35880000000000001</v>
      </c>
      <c r="G559" s="172">
        <v>1.4965999999999999</v>
      </c>
      <c r="H559" s="172">
        <v>1.1747000000000001</v>
      </c>
      <c r="I559" s="172">
        <v>2.3815</v>
      </c>
      <c r="J559" s="172">
        <v>4.1295000000000002</v>
      </c>
      <c r="K559" s="172">
        <v>17.865200000000002</v>
      </c>
      <c r="L559" s="172">
        <v>-3.4272</v>
      </c>
      <c r="M559" s="172">
        <v>1.9343999999999999</v>
      </c>
      <c r="N559" s="172">
        <v>-0.55820000000000003</v>
      </c>
      <c r="O559" s="172">
        <v>3.3052000000000001</v>
      </c>
      <c r="P559" s="172">
        <v>6.4284999999999997</v>
      </c>
      <c r="Q559" s="172">
        <v>9.3696000000000002</v>
      </c>
      <c r="R559" s="172">
        <v>2.0478000000000001</v>
      </c>
    </row>
    <row r="560" spans="1:18" x14ac:dyDescent="0.3">
      <c r="A560" s="168" t="s">
        <v>796</v>
      </c>
      <c r="B560" s="168" t="s">
        <v>798</v>
      </c>
      <c r="C560" s="168">
        <v>132186</v>
      </c>
      <c r="D560" s="171">
        <v>44015</v>
      </c>
      <c r="E560" s="172">
        <v>23.899799999999999</v>
      </c>
      <c r="F560" s="172">
        <v>0.36109999999999998</v>
      </c>
      <c r="G560" s="172">
        <v>1.5035000000000001</v>
      </c>
      <c r="H560" s="172">
        <v>1.1897</v>
      </c>
      <c r="I560" s="172">
        <v>2.4134000000000002</v>
      </c>
      <c r="J560" s="172">
        <v>4.1989000000000001</v>
      </c>
      <c r="K560" s="172">
        <v>18.0943</v>
      </c>
      <c r="L560" s="172">
        <v>-3.0177999999999998</v>
      </c>
      <c r="M560" s="172">
        <v>2.6173999999999999</v>
      </c>
      <c r="N560" s="172">
        <v>0.29670000000000002</v>
      </c>
      <c r="O560" s="172">
        <v>4.1210000000000004</v>
      </c>
      <c r="P560" s="172">
        <v>7.2477999999999998</v>
      </c>
      <c r="Q560" s="172">
        <v>10.242100000000001</v>
      </c>
      <c r="R560" s="172">
        <v>2.8693</v>
      </c>
    </row>
    <row r="561" spans="1:18" x14ac:dyDescent="0.3">
      <c r="A561" s="168" t="s">
        <v>796</v>
      </c>
      <c r="B561" s="168" t="s">
        <v>799</v>
      </c>
      <c r="C561" s="168">
        <v>102107</v>
      </c>
      <c r="D561" s="171">
        <v>44015</v>
      </c>
      <c r="E561" s="172">
        <v>71.248900000000006</v>
      </c>
      <c r="F561" s="172">
        <v>0.34720000000000001</v>
      </c>
      <c r="G561" s="172">
        <v>1.5364</v>
      </c>
      <c r="H561" s="172">
        <v>0.46360000000000001</v>
      </c>
      <c r="I561" s="172">
        <v>1.8787</v>
      </c>
      <c r="J561" s="172">
        <v>4.1440000000000001</v>
      </c>
      <c r="K561" s="172">
        <v>16.346</v>
      </c>
      <c r="L561" s="172">
        <v>-15.255599999999999</v>
      </c>
      <c r="M561" s="172">
        <v>-9.4353999999999996</v>
      </c>
      <c r="N561" s="172">
        <v>-14.3535</v>
      </c>
      <c r="O561" s="172">
        <v>-2.1848999999999998</v>
      </c>
      <c r="P561" s="172">
        <v>2.4344999999999999</v>
      </c>
      <c r="Q561" s="172">
        <v>12.556900000000001</v>
      </c>
      <c r="R561" s="172">
        <v>-5.5991999999999997</v>
      </c>
    </row>
    <row r="562" spans="1:18" x14ac:dyDescent="0.3">
      <c r="A562" s="168" t="s">
        <v>796</v>
      </c>
      <c r="B562" s="168" t="s">
        <v>800</v>
      </c>
      <c r="C562" s="168">
        <v>118512</v>
      </c>
      <c r="D562" s="171">
        <v>44015</v>
      </c>
      <c r="E562" s="172">
        <v>73.729900000000001</v>
      </c>
      <c r="F562" s="172">
        <v>0.34989999999999999</v>
      </c>
      <c r="G562" s="172">
        <v>1.5446</v>
      </c>
      <c r="H562" s="172">
        <v>0.48259999999999997</v>
      </c>
      <c r="I562" s="172">
        <v>1.9174</v>
      </c>
      <c r="J562" s="172">
        <v>4.2312000000000003</v>
      </c>
      <c r="K562" s="172">
        <v>16.646100000000001</v>
      </c>
      <c r="L562" s="172">
        <v>-14.8887</v>
      </c>
      <c r="M562" s="172">
        <v>-8.9246999999999996</v>
      </c>
      <c r="N562" s="172">
        <v>-13.789300000000001</v>
      </c>
      <c r="O562" s="172">
        <v>-1.6837</v>
      </c>
      <c r="P562" s="172">
        <v>2.8847999999999998</v>
      </c>
      <c r="Q562" s="172">
        <v>7.7880000000000003</v>
      </c>
      <c r="R562" s="172">
        <v>-5.0876000000000001</v>
      </c>
    </row>
    <row r="563" spans="1:18" x14ac:dyDescent="0.3">
      <c r="A563" s="168" t="s">
        <v>796</v>
      </c>
      <c r="B563" s="168" t="s">
        <v>801</v>
      </c>
      <c r="C563" s="168">
        <v>102109</v>
      </c>
      <c r="D563" s="171">
        <v>44015</v>
      </c>
      <c r="E563" s="172">
        <v>50.060600000000001</v>
      </c>
      <c r="F563" s="172">
        <v>0.27079999999999999</v>
      </c>
      <c r="G563" s="172">
        <v>1.1398999999999999</v>
      </c>
      <c r="H563" s="172">
        <v>0.40029999999999999</v>
      </c>
      <c r="I563" s="172">
        <v>1.4607000000000001</v>
      </c>
      <c r="J563" s="172">
        <v>3.3714</v>
      </c>
      <c r="K563" s="172">
        <v>1.0235000000000001</v>
      </c>
      <c r="L563" s="172">
        <v>-18.636800000000001</v>
      </c>
      <c r="M563" s="172">
        <v>-14.2751</v>
      </c>
      <c r="N563" s="172">
        <v>-17.040700000000001</v>
      </c>
      <c r="O563" s="172">
        <v>-2.7587999999999999</v>
      </c>
      <c r="P563" s="172">
        <v>1.9576</v>
      </c>
      <c r="Q563" s="172">
        <v>10.189</v>
      </c>
      <c r="R563" s="172">
        <v>-6.4215999999999998</v>
      </c>
    </row>
    <row r="564" spans="1:18" x14ac:dyDescent="0.3">
      <c r="A564" s="168" t="s">
        <v>796</v>
      </c>
      <c r="B564" s="168" t="s">
        <v>802</v>
      </c>
      <c r="C564" s="168">
        <v>118514</v>
      </c>
      <c r="D564" s="171">
        <v>44015</v>
      </c>
      <c r="E564" s="172">
        <v>52.280799999999999</v>
      </c>
      <c r="F564" s="172">
        <v>0.27310000000000001</v>
      </c>
      <c r="G564" s="172">
        <v>1.1467000000000001</v>
      </c>
      <c r="H564" s="172">
        <v>0.41620000000000001</v>
      </c>
      <c r="I564" s="172">
        <v>1.4935</v>
      </c>
      <c r="J564" s="172">
        <v>3.4443999999999999</v>
      </c>
      <c r="K564" s="172">
        <v>1.2431000000000001</v>
      </c>
      <c r="L564" s="172">
        <v>-18.3017</v>
      </c>
      <c r="M564" s="172">
        <v>-13.8203</v>
      </c>
      <c r="N564" s="172">
        <v>-16.5214</v>
      </c>
      <c r="O564" s="172">
        <v>-2.1427999999999998</v>
      </c>
      <c r="P564" s="172">
        <v>2.5985999999999998</v>
      </c>
      <c r="Q564" s="172">
        <v>6.6462000000000003</v>
      </c>
      <c r="R564" s="172">
        <v>-5.8494999999999999</v>
      </c>
    </row>
    <row r="565" spans="1:18" x14ac:dyDescent="0.3">
      <c r="A565" s="168" t="s">
        <v>796</v>
      </c>
      <c r="B565" s="168" t="s">
        <v>803</v>
      </c>
      <c r="C565" s="168">
        <v>129065</v>
      </c>
      <c r="D565" s="171">
        <v>44015</v>
      </c>
      <c r="E565" s="172">
        <v>16.786100000000001</v>
      </c>
      <c r="F565" s="172">
        <v>0.60229999999999995</v>
      </c>
      <c r="G565" s="172">
        <v>2.2021999999999999</v>
      </c>
      <c r="H565" s="172">
        <v>1.7468999999999999</v>
      </c>
      <c r="I565" s="172">
        <v>2.5674999999999999</v>
      </c>
      <c r="J565" s="172">
        <v>4.7442000000000002</v>
      </c>
      <c r="K565" s="172">
        <v>22.575500000000002</v>
      </c>
      <c r="L565" s="172">
        <v>-9.5610999999999997</v>
      </c>
      <c r="M565" s="172">
        <v>-4.4414999999999996</v>
      </c>
      <c r="N565" s="172">
        <v>-7.4349999999999996</v>
      </c>
      <c r="O565" s="172">
        <v>0.75870000000000004</v>
      </c>
      <c r="P565" s="172">
        <v>5.2548000000000004</v>
      </c>
      <c r="Q565" s="172">
        <v>8.7414000000000005</v>
      </c>
      <c r="R565" s="172">
        <v>-1.675</v>
      </c>
    </row>
    <row r="566" spans="1:18" x14ac:dyDescent="0.3">
      <c r="A566" s="168" t="s">
        <v>796</v>
      </c>
      <c r="B566" s="168" t="s">
        <v>804</v>
      </c>
      <c r="C566" s="168">
        <v>129200</v>
      </c>
      <c r="D566" s="171">
        <v>44015</v>
      </c>
      <c r="E566" s="172">
        <v>17.084900000000001</v>
      </c>
      <c r="F566" s="172">
        <v>0.60360000000000003</v>
      </c>
      <c r="G566" s="172">
        <v>2.2056</v>
      </c>
      <c r="H566" s="172">
        <v>1.7545999999999999</v>
      </c>
      <c r="I566" s="172">
        <v>2.5823999999999998</v>
      </c>
      <c r="J566" s="172">
        <v>4.7760999999999996</v>
      </c>
      <c r="K566" s="172">
        <v>22.6861</v>
      </c>
      <c r="L566" s="172">
        <v>-9.3965999999999994</v>
      </c>
      <c r="M566" s="172">
        <v>-4.1837</v>
      </c>
      <c r="N566" s="172">
        <v>-7.1054000000000004</v>
      </c>
      <c r="O566" s="172">
        <v>1.0632999999999999</v>
      </c>
      <c r="P566" s="172">
        <v>5.5594999999999999</v>
      </c>
      <c r="Q566" s="172">
        <v>9.0521999999999991</v>
      </c>
      <c r="R566" s="172">
        <v>-1.3622000000000001</v>
      </c>
    </row>
    <row r="567" spans="1:18" x14ac:dyDescent="0.3">
      <c r="A567" s="168" t="s">
        <v>796</v>
      </c>
      <c r="B567" s="168" t="s">
        <v>805</v>
      </c>
      <c r="C567" s="168">
        <v>129191</v>
      </c>
      <c r="D567" s="171">
        <v>44015</v>
      </c>
      <c r="E567" s="172">
        <v>16.463799999999999</v>
      </c>
      <c r="F567" s="172">
        <v>0.48280000000000001</v>
      </c>
      <c r="G567" s="172">
        <v>1.8125</v>
      </c>
      <c r="H567" s="172">
        <v>1.4837</v>
      </c>
      <c r="I567" s="172">
        <v>2.1955</v>
      </c>
      <c r="J567" s="172">
        <v>4.1102999999999996</v>
      </c>
      <c r="K567" s="172">
        <v>17.471900000000002</v>
      </c>
      <c r="L567" s="172">
        <v>-6.9447999999999999</v>
      </c>
      <c r="M567" s="172">
        <v>-2.3504999999999998</v>
      </c>
      <c r="N567" s="172">
        <v>-4.3920000000000003</v>
      </c>
      <c r="O567" s="172">
        <v>1.6909000000000001</v>
      </c>
      <c r="P567" s="172">
        <v>5.7275999999999998</v>
      </c>
      <c r="Q567" s="172">
        <v>8.4008000000000003</v>
      </c>
      <c r="R567" s="172">
        <v>-3.6400000000000002E-2</v>
      </c>
    </row>
    <row r="568" spans="1:18" x14ac:dyDescent="0.3">
      <c r="A568" s="168" t="s">
        <v>796</v>
      </c>
      <c r="B568" s="168" t="s">
        <v>806</v>
      </c>
      <c r="C568" s="168">
        <v>129193</v>
      </c>
      <c r="D568" s="171">
        <v>44015</v>
      </c>
      <c r="E568" s="172">
        <v>16.794899999999998</v>
      </c>
      <c r="F568" s="172">
        <v>0.48459999999999998</v>
      </c>
      <c r="G568" s="172">
        <v>1.8181</v>
      </c>
      <c r="H568" s="172">
        <v>1.4957</v>
      </c>
      <c r="I568" s="172">
        <v>2.2191000000000001</v>
      </c>
      <c r="J568" s="172">
        <v>4.1615000000000002</v>
      </c>
      <c r="K568" s="172">
        <v>17.646799999999999</v>
      </c>
      <c r="L568" s="172">
        <v>-6.6374000000000004</v>
      </c>
      <c r="M568" s="172">
        <v>-1.8766</v>
      </c>
      <c r="N568" s="172">
        <v>-3.7905000000000002</v>
      </c>
      <c r="O568" s="172">
        <v>2.0969000000000002</v>
      </c>
      <c r="P568" s="172">
        <v>6.0867000000000004</v>
      </c>
      <c r="Q568" s="172">
        <v>8.7506000000000004</v>
      </c>
      <c r="R568" s="172">
        <v>0.4375</v>
      </c>
    </row>
    <row r="569" spans="1:18" x14ac:dyDescent="0.3">
      <c r="A569" s="168" t="s">
        <v>796</v>
      </c>
      <c r="B569" s="168" t="s">
        <v>807</v>
      </c>
      <c r="C569" s="168">
        <v>143904</v>
      </c>
      <c r="D569" s="171">
        <v>44015</v>
      </c>
      <c r="E569" s="172">
        <v>7.7011000000000003</v>
      </c>
      <c r="F569" s="172">
        <v>0.80500000000000005</v>
      </c>
      <c r="G569" s="172">
        <v>2.1785999999999999</v>
      </c>
      <c r="H569" s="172">
        <v>0.1469</v>
      </c>
      <c r="I569" s="172">
        <v>4.5918999999999999</v>
      </c>
      <c r="J569" s="172">
        <v>3.5943000000000001</v>
      </c>
      <c r="K569" s="172">
        <v>16.309699999999999</v>
      </c>
      <c r="L569" s="172">
        <v>-25.0501</v>
      </c>
      <c r="M569" s="172">
        <v>-24.8505</v>
      </c>
      <c r="N569" s="172">
        <v>-33.647799999999997</v>
      </c>
      <c r="O569" s="172"/>
      <c r="P569" s="172"/>
      <c r="Q569" s="172">
        <v>-12.1661</v>
      </c>
      <c r="R569" s="172">
        <v>-11.756600000000001</v>
      </c>
    </row>
    <row r="570" spans="1:18" x14ac:dyDescent="0.3">
      <c r="A570" s="168" t="s">
        <v>796</v>
      </c>
      <c r="B570" s="168" t="s">
        <v>808</v>
      </c>
      <c r="C570" s="168">
        <v>143903</v>
      </c>
      <c r="D570" s="171">
        <v>44015</v>
      </c>
      <c r="E570" s="172">
        <v>7.7011000000000003</v>
      </c>
      <c r="F570" s="172">
        <v>0.80630000000000002</v>
      </c>
      <c r="G570" s="172">
        <v>2.1785999999999999</v>
      </c>
      <c r="H570" s="172">
        <v>0.1469</v>
      </c>
      <c r="I570" s="172">
        <v>4.5918999999999999</v>
      </c>
      <c r="J570" s="172">
        <v>3.5943000000000001</v>
      </c>
      <c r="K570" s="172">
        <v>16.309699999999999</v>
      </c>
      <c r="L570" s="172">
        <v>-25.049399999999999</v>
      </c>
      <c r="M570" s="172">
        <v>-24.8505</v>
      </c>
      <c r="N570" s="172">
        <v>-33.647799999999997</v>
      </c>
      <c r="O570" s="172"/>
      <c r="P570" s="172"/>
      <c r="Q570" s="172">
        <v>-12.1661</v>
      </c>
      <c r="R570" s="172">
        <v>-11.756600000000001</v>
      </c>
    </row>
    <row r="571" spans="1:18" x14ac:dyDescent="0.3">
      <c r="A571" s="168" t="s">
        <v>796</v>
      </c>
      <c r="B571" s="168" t="s">
        <v>809</v>
      </c>
      <c r="C571" s="168">
        <v>148033</v>
      </c>
      <c r="D571" s="171">
        <v>44015</v>
      </c>
      <c r="E571" s="172">
        <v>8.9999000000000002</v>
      </c>
      <c r="F571" s="172">
        <v>0.64639999999999997</v>
      </c>
      <c r="G571" s="172">
        <v>2.1474000000000002</v>
      </c>
      <c r="H571" s="172">
        <v>4.7800000000000002E-2</v>
      </c>
      <c r="I571" s="172">
        <v>2.6377999999999999</v>
      </c>
      <c r="J571" s="172">
        <v>5.5656999999999996</v>
      </c>
      <c r="K571" s="172">
        <v>24.32</v>
      </c>
      <c r="L571" s="172"/>
      <c r="M571" s="172"/>
      <c r="N571" s="172"/>
      <c r="O571" s="172"/>
      <c r="P571" s="172"/>
      <c r="Q571" s="172">
        <v>-10.000999999999999</v>
      </c>
      <c r="R571" s="172"/>
    </row>
    <row r="572" spans="1:18" x14ac:dyDescent="0.3">
      <c r="A572" s="168" t="s">
        <v>796</v>
      </c>
      <c r="B572" s="168" t="s">
        <v>810</v>
      </c>
      <c r="C572" s="168">
        <v>148035</v>
      </c>
      <c r="D572" s="171">
        <v>44015</v>
      </c>
      <c r="E572" s="172">
        <v>9.0246999999999993</v>
      </c>
      <c r="F572" s="172">
        <v>0.6502</v>
      </c>
      <c r="G572" s="172">
        <v>2.1564000000000001</v>
      </c>
      <c r="H572" s="172">
        <v>6.54E-2</v>
      </c>
      <c r="I572" s="172">
        <v>2.6747999999999998</v>
      </c>
      <c r="J572" s="172">
        <v>5.6534000000000004</v>
      </c>
      <c r="K572" s="172">
        <v>24.576599999999999</v>
      </c>
      <c r="L572" s="172"/>
      <c r="M572" s="172"/>
      <c r="N572" s="172"/>
      <c r="O572" s="172"/>
      <c r="P572" s="172"/>
      <c r="Q572" s="172">
        <v>-9.7530000000000001</v>
      </c>
      <c r="R572" s="172"/>
    </row>
    <row r="573" spans="1:18" x14ac:dyDescent="0.3">
      <c r="A573" s="168" t="s">
        <v>796</v>
      </c>
      <c r="B573" s="168" t="s">
        <v>811</v>
      </c>
      <c r="C573" s="168">
        <v>102133</v>
      </c>
      <c r="D573" s="171">
        <v>44015</v>
      </c>
      <c r="E573" s="172">
        <v>57.669800000000002</v>
      </c>
      <c r="F573" s="172">
        <v>0.61850000000000005</v>
      </c>
      <c r="G573" s="172">
        <v>1.7413000000000001</v>
      </c>
      <c r="H573" s="172">
        <v>0.45850000000000002</v>
      </c>
      <c r="I573" s="172">
        <v>3.6362000000000001</v>
      </c>
      <c r="J573" s="172">
        <v>5.4943999999999997</v>
      </c>
      <c r="K573" s="172">
        <v>21.038799999999998</v>
      </c>
      <c r="L573" s="172">
        <v>-15.9956</v>
      </c>
      <c r="M573" s="172">
        <v>-10.942500000000001</v>
      </c>
      <c r="N573" s="172">
        <v>-14.3055</v>
      </c>
      <c r="O573" s="172">
        <v>-0.65529999999999999</v>
      </c>
      <c r="P573" s="172">
        <v>4.1597</v>
      </c>
      <c r="Q573" s="172">
        <v>11.1653</v>
      </c>
      <c r="R573" s="172">
        <v>-4.0848000000000004</v>
      </c>
    </row>
    <row r="574" spans="1:18" x14ac:dyDescent="0.3">
      <c r="A574" s="168" t="s">
        <v>796</v>
      </c>
      <c r="B574" s="168" t="s">
        <v>812</v>
      </c>
      <c r="C574" s="168">
        <v>120242</v>
      </c>
      <c r="D574" s="171">
        <v>44015</v>
      </c>
      <c r="E574" s="172">
        <v>59.469200000000001</v>
      </c>
      <c r="F574" s="172">
        <v>0.61929999999999996</v>
      </c>
      <c r="G574" s="172">
        <v>1.7437</v>
      </c>
      <c r="H574" s="172">
        <v>0.46439999999999998</v>
      </c>
      <c r="I574" s="172">
        <v>3.6484000000000001</v>
      </c>
      <c r="J574" s="172">
        <v>5.5212000000000003</v>
      </c>
      <c r="K574" s="172">
        <v>21.130099999999999</v>
      </c>
      <c r="L574" s="172">
        <v>-15.8644</v>
      </c>
      <c r="M574" s="172">
        <v>-10.7265</v>
      </c>
      <c r="N574" s="172">
        <v>-14.004799999999999</v>
      </c>
      <c r="O574" s="172">
        <v>-0.29549999999999998</v>
      </c>
      <c r="P574" s="172">
        <v>4.5400999999999998</v>
      </c>
      <c r="Q574" s="172">
        <v>7.0088999999999997</v>
      </c>
      <c r="R574" s="172">
        <v>-3.7545999999999999</v>
      </c>
    </row>
    <row r="575" spans="1:18" x14ac:dyDescent="0.3">
      <c r="A575" s="168" t="s">
        <v>796</v>
      </c>
      <c r="B575" s="168" t="s">
        <v>813</v>
      </c>
      <c r="C575" s="168">
        <v>102135</v>
      </c>
      <c r="D575" s="171">
        <v>44015</v>
      </c>
      <c r="E575" s="172">
        <v>68.058700000000002</v>
      </c>
      <c r="F575" s="172">
        <v>0.56850000000000001</v>
      </c>
      <c r="G575" s="172">
        <v>1.7096</v>
      </c>
      <c r="H575" s="172">
        <v>-0.11700000000000001</v>
      </c>
      <c r="I575" s="172">
        <v>1.8320000000000001</v>
      </c>
      <c r="J575" s="172">
        <v>5.5023</v>
      </c>
      <c r="K575" s="172">
        <v>31.5078</v>
      </c>
      <c r="L575" s="172">
        <v>-6.2103000000000002</v>
      </c>
      <c r="M575" s="172">
        <v>2.7892000000000001</v>
      </c>
      <c r="N575" s="172">
        <v>-5.3609</v>
      </c>
      <c r="O575" s="172">
        <v>0.3422</v>
      </c>
      <c r="P575" s="172">
        <v>6.1300999999999997</v>
      </c>
      <c r="Q575" s="172">
        <v>12.283200000000001</v>
      </c>
      <c r="R575" s="172">
        <v>-1.6274999999999999</v>
      </c>
    </row>
    <row r="576" spans="1:18" x14ac:dyDescent="0.3">
      <c r="A576" s="168" t="s">
        <v>796</v>
      </c>
      <c r="B576" s="168" t="s">
        <v>814</v>
      </c>
      <c r="C576" s="168">
        <v>120700</v>
      </c>
      <c r="D576" s="171">
        <v>44015</v>
      </c>
      <c r="E576" s="172">
        <v>69.068700000000007</v>
      </c>
      <c r="F576" s="172">
        <v>0.56920000000000004</v>
      </c>
      <c r="G576" s="172">
        <v>1.7118</v>
      </c>
      <c r="H576" s="172">
        <v>-0.1116</v>
      </c>
      <c r="I576" s="172">
        <v>1.8427</v>
      </c>
      <c r="J576" s="172">
        <v>5.5262000000000002</v>
      </c>
      <c r="K576" s="172">
        <v>30.811699999999998</v>
      </c>
      <c r="L576" s="172">
        <v>-6.6300999999999997</v>
      </c>
      <c r="M576" s="172">
        <v>2.5329000000000002</v>
      </c>
      <c r="N576" s="172">
        <v>-5.3394000000000004</v>
      </c>
      <c r="O576" s="172">
        <v>0.64880000000000004</v>
      </c>
      <c r="P576" s="172">
        <v>6.4242999999999997</v>
      </c>
      <c r="Q576" s="172">
        <v>9.3043999999999993</v>
      </c>
      <c r="R576" s="172">
        <v>-1.3682000000000001</v>
      </c>
    </row>
    <row r="577" spans="1:18" x14ac:dyDescent="0.3">
      <c r="A577" s="168" t="s">
        <v>796</v>
      </c>
      <c r="B577" s="168" t="s">
        <v>815</v>
      </c>
      <c r="C577" s="168">
        <v>118485</v>
      </c>
      <c r="D577" s="171">
        <v>44015</v>
      </c>
      <c r="E577" s="172">
        <v>22.304600000000001</v>
      </c>
      <c r="F577" s="172">
        <v>0.27739999999999998</v>
      </c>
      <c r="G577" s="172">
        <v>1.3389</v>
      </c>
      <c r="H577" s="172">
        <v>0.77259999999999995</v>
      </c>
      <c r="I577" s="172">
        <v>2.1347999999999998</v>
      </c>
      <c r="J577" s="172">
        <v>4.1871999999999998</v>
      </c>
      <c r="K577" s="172">
        <v>20.86</v>
      </c>
      <c r="L577" s="172">
        <v>-8.6454000000000004</v>
      </c>
      <c r="M577" s="172">
        <v>-4.0704000000000002</v>
      </c>
      <c r="N577" s="172">
        <v>-7.0533000000000001</v>
      </c>
      <c r="O577" s="172">
        <v>0.78449999999999998</v>
      </c>
      <c r="P577" s="172">
        <v>4.3094999999999999</v>
      </c>
      <c r="Q577" s="172">
        <v>7.1702000000000004</v>
      </c>
      <c r="R577" s="172">
        <v>-1.917</v>
      </c>
    </row>
    <row r="578" spans="1:18" x14ac:dyDescent="0.3">
      <c r="A578" s="168" t="s">
        <v>796</v>
      </c>
      <c r="B578" s="168" t="s">
        <v>816</v>
      </c>
      <c r="C578" s="168">
        <v>112332</v>
      </c>
      <c r="D578" s="171">
        <v>44015</v>
      </c>
      <c r="E578" s="172">
        <v>21.430800000000001</v>
      </c>
      <c r="F578" s="172">
        <v>0.27560000000000001</v>
      </c>
      <c r="G578" s="172">
        <v>1.3325</v>
      </c>
      <c r="H578" s="172">
        <v>0.75690000000000002</v>
      </c>
      <c r="I578" s="172">
        <v>2.1025</v>
      </c>
      <c r="J578" s="172">
        <v>4.1163999999999996</v>
      </c>
      <c r="K578" s="172">
        <v>20.642399999999999</v>
      </c>
      <c r="L578" s="172">
        <v>-8.9968000000000004</v>
      </c>
      <c r="M578" s="172">
        <v>-4.6608999999999998</v>
      </c>
      <c r="N578" s="172">
        <v>-7.8467000000000002</v>
      </c>
      <c r="O578" s="172">
        <v>-2.3E-3</v>
      </c>
      <c r="P578" s="172">
        <v>3.5992999999999999</v>
      </c>
      <c r="Q578" s="172">
        <v>7.6066000000000003</v>
      </c>
      <c r="R578" s="172">
        <v>-2.7905000000000002</v>
      </c>
    </row>
    <row r="579" spans="1:18" x14ac:dyDescent="0.3">
      <c r="A579" s="168" t="s">
        <v>796</v>
      </c>
      <c r="B579" s="168" t="s">
        <v>817</v>
      </c>
      <c r="C579" s="168">
        <v>146513</v>
      </c>
      <c r="D579" s="171">
        <v>44015</v>
      </c>
      <c r="E579" s="172">
        <v>9.5790000000000006</v>
      </c>
      <c r="F579" s="172">
        <v>0.42249999999999999</v>
      </c>
      <c r="G579" s="172">
        <v>1.2826</v>
      </c>
      <c r="H579" s="172">
        <v>0.83160000000000001</v>
      </c>
      <c r="I579" s="172">
        <v>3.3746</v>
      </c>
      <c r="J579" s="172">
        <v>5.0731999999999999</v>
      </c>
      <c r="K579" s="172">
        <v>26.6343</v>
      </c>
      <c r="L579" s="172">
        <v>-8.0860000000000003</v>
      </c>
      <c r="M579" s="172">
        <v>-3.3254000000000001</v>
      </c>
      <c r="N579" s="172">
        <v>-4.8087999999999997</v>
      </c>
      <c r="O579" s="172"/>
      <c r="P579" s="172"/>
      <c r="Q579" s="172">
        <v>-3.1981000000000002</v>
      </c>
      <c r="R579" s="172"/>
    </row>
    <row r="580" spans="1:18" x14ac:dyDescent="0.3">
      <c r="A580" s="168" t="s">
        <v>796</v>
      </c>
      <c r="B580" s="168" t="s">
        <v>818</v>
      </c>
      <c r="C580" s="168">
        <v>146514</v>
      </c>
      <c r="D580" s="171">
        <v>44015</v>
      </c>
      <c r="E580" s="172">
        <v>9.5447000000000006</v>
      </c>
      <c r="F580" s="172">
        <v>0.4219</v>
      </c>
      <c r="G580" s="172">
        <v>1.284</v>
      </c>
      <c r="H580" s="172">
        <v>0.83030000000000004</v>
      </c>
      <c r="I580" s="172">
        <v>3.3513000000000002</v>
      </c>
      <c r="J580" s="172">
        <v>5.0449999999999999</v>
      </c>
      <c r="K580" s="172">
        <v>26.552299999999999</v>
      </c>
      <c r="L580" s="172">
        <v>-8.2081999999999997</v>
      </c>
      <c r="M580" s="172">
        <v>-3.4738000000000002</v>
      </c>
      <c r="N580" s="172">
        <v>-5.0382999999999996</v>
      </c>
      <c r="O580" s="172"/>
      <c r="P580" s="172"/>
      <c r="Q580" s="172">
        <v>-3.4601999999999999</v>
      </c>
      <c r="R580" s="172"/>
    </row>
    <row r="581" spans="1:18" x14ac:dyDescent="0.3">
      <c r="A581" s="168" t="s">
        <v>796</v>
      </c>
      <c r="B581" s="168" t="s">
        <v>819</v>
      </c>
      <c r="C581" s="168">
        <v>112039</v>
      </c>
      <c r="D581" s="171">
        <v>44015</v>
      </c>
      <c r="E581" s="172">
        <v>32.569000000000003</v>
      </c>
      <c r="F581" s="172">
        <v>0.59609999999999996</v>
      </c>
      <c r="G581" s="172">
        <v>1.9629000000000001</v>
      </c>
      <c r="H581" s="172">
        <v>1.1774</v>
      </c>
      <c r="I581" s="172">
        <v>2.8744000000000001</v>
      </c>
      <c r="J581" s="172">
        <v>4.9630999999999998</v>
      </c>
      <c r="K581" s="172">
        <v>26.192399999999999</v>
      </c>
      <c r="L581" s="172">
        <v>-12.2768</v>
      </c>
      <c r="M581" s="172">
        <v>-5.9352</v>
      </c>
      <c r="N581" s="172">
        <v>-9.7086000000000006</v>
      </c>
      <c r="O581" s="172">
        <v>0.95140000000000002</v>
      </c>
      <c r="P581" s="172">
        <v>5.2050000000000001</v>
      </c>
      <c r="Q581" s="172">
        <v>11.3735</v>
      </c>
      <c r="R581" s="172">
        <v>-1.8934</v>
      </c>
    </row>
    <row r="582" spans="1:18" x14ac:dyDescent="0.3">
      <c r="A582" s="173" t="s">
        <v>27</v>
      </c>
      <c r="B582" s="168"/>
      <c r="C582" s="168"/>
      <c r="D582" s="168"/>
      <c r="E582" s="168"/>
      <c r="F582" s="174">
        <v>0.4961347826086957</v>
      </c>
      <c r="G582" s="174">
        <v>1.7032347826086955</v>
      </c>
      <c r="H582" s="174">
        <v>0.69904782608695659</v>
      </c>
      <c r="I582" s="174">
        <v>2.6262173913043481</v>
      </c>
      <c r="J582" s="174">
        <v>4.5716608695652186</v>
      </c>
      <c r="K582" s="174">
        <v>19.934099999999997</v>
      </c>
      <c r="L582" s="174">
        <v>-11.76575238095238</v>
      </c>
      <c r="M582" s="174">
        <v>-6.7747428571428587</v>
      </c>
      <c r="N582" s="174">
        <v>-10.735771428571425</v>
      </c>
      <c r="O582" s="174">
        <v>0.35527058823529412</v>
      </c>
      <c r="P582" s="174">
        <v>4.7381411764705881</v>
      </c>
      <c r="Q582" s="174">
        <v>4.6480173913043483</v>
      </c>
      <c r="R582" s="174">
        <v>-3.2434789473684211</v>
      </c>
    </row>
    <row r="583" spans="1:18" x14ac:dyDescent="0.3">
      <c r="A583" s="173" t="s">
        <v>409</v>
      </c>
      <c r="B583" s="168"/>
      <c r="C583" s="168"/>
      <c r="D583" s="168"/>
      <c r="E583" s="168"/>
      <c r="F583" s="174">
        <v>0.48459999999999998</v>
      </c>
      <c r="G583" s="174">
        <v>1.7118</v>
      </c>
      <c r="H583" s="174">
        <v>0.48259999999999997</v>
      </c>
      <c r="I583" s="174">
        <v>2.4134000000000002</v>
      </c>
      <c r="J583" s="174">
        <v>4.2312000000000003</v>
      </c>
      <c r="K583" s="174">
        <v>20.86</v>
      </c>
      <c r="L583" s="174">
        <v>-9.3965999999999994</v>
      </c>
      <c r="M583" s="174">
        <v>-4.4414999999999996</v>
      </c>
      <c r="N583" s="174">
        <v>-7.4349999999999996</v>
      </c>
      <c r="O583" s="174">
        <v>0.64880000000000004</v>
      </c>
      <c r="P583" s="174">
        <v>5.2050000000000001</v>
      </c>
      <c r="Q583" s="174">
        <v>8.4008000000000003</v>
      </c>
      <c r="R583" s="174">
        <v>-1.917</v>
      </c>
    </row>
    <row r="584" spans="1:18" x14ac:dyDescent="0.3">
      <c r="A584" s="117"/>
      <c r="B584" s="117"/>
      <c r="C584" s="117"/>
      <c r="D584" s="117"/>
      <c r="E584" s="117"/>
      <c r="F584" s="117"/>
      <c r="G584" s="117"/>
      <c r="H584" s="117"/>
      <c r="I584" s="117"/>
      <c r="J584" s="117"/>
      <c r="K584" s="117"/>
      <c r="L584" s="117"/>
      <c r="M584" s="117"/>
      <c r="N584" s="117"/>
      <c r="O584" s="117"/>
      <c r="P584" s="117"/>
      <c r="Q584" s="117"/>
      <c r="R584" s="117"/>
    </row>
    <row r="585" spans="1:18" x14ac:dyDescent="0.3">
      <c r="A585" s="170" t="s">
        <v>820</v>
      </c>
      <c r="B585" s="170"/>
      <c r="C585" s="170"/>
      <c r="D585" s="170"/>
      <c r="E585" s="170"/>
      <c r="F585" s="170"/>
      <c r="G585" s="170"/>
      <c r="H585" s="170"/>
      <c r="I585" s="170"/>
      <c r="J585" s="170"/>
      <c r="K585" s="170"/>
      <c r="L585" s="170"/>
      <c r="M585" s="170"/>
      <c r="N585" s="170"/>
      <c r="O585" s="170"/>
      <c r="P585" s="170"/>
      <c r="Q585" s="170"/>
      <c r="R585" s="170"/>
    </row>
    <row r="586" spans="1:18" x14ac:dyDescent="0.3">
      <c r="A586" s="168" t="s">
        <v>821</v>
      </c>
      <c r="B586" s="168" t="s">
        <v>822</v>
      </c>
      <c r="C586" s="168">
        <v>122644</v>
      </c>
      <c r="D586" s="171">
        <v>44015</v>
      </c>
      <c r="E586" s="172">
        <v>256.6823</v>
      </c>
      <c r="F586" s="172">
        <v>28.8323</v>
      </c>
      <c r="G586" s="172">
        <v>27.335100000000001</v>
      </c>
      <c r="H586" s="172">
        <v>16.551500000000001</v>
      </c>
      <c r="I586" s="172">
        <v>17.008600000000001</v>
      </c>
      <c r="J586" s="172">
        <v>17.224699999999999</v>
      </c>
      <c r="K586" s="172">
        <v>13.551600000000001</v>
      </c>
      <c r="L586" s="172">
        <v>10.1592</v>
      </c>
      <c r="M586" s="172">
        <v>9.4450000000000003</v>
      </c>
      <c r="N586" s="172">
        <v>9.5782000000000007</v>
      </c>
      <c r="O586" s="172">
        <v>8.1988000000000003</v>
      </c>
      <c r="P586" s="172">
        <v>8.4260999999999999</v>
      </c>
      <c r="Q586" s="172">
        <v>8.7123000000000008</v>
      </c>
      <c r="R586" s="172">
        <v>9.0523000000000007</v>
      </c>
    </row>
    <row r="587" spans="1:18" x14ac:dyDescent="0.3">
      <c r="A587" s="168" t="s">
        <v>821</v>
      </c>
      <c r="B587" s="168" t="s">
        <v>823</v>
      </c>
      <c r="C587" s="168">
        <v>122646</v>
      </c>
      <c r="D587" s="171">
        <v>44015</v>
      </c>
      <c r="E587" s="172">
        <v>261.06119999999999</v>
      </c>
      <c r="F587" s="172">
        <v>29.006499999999999</v>
      </c>
      <c r="G587" s="172">
        <v>27.5075</v>
      </c>
      <c r="H587" s="172">
        <v>16.721299999999999</v>
      </c>
      <c r="I587" s="172">
        <v>17.1798</v>
      </c>
      <c r="J587" s="172">
        <v>17.396699999999999</v>
      </c>
      <c r="K587" s="172">
        <v>13.7417</v>
      </c>
      <c r="L587" s="172">
        <v>10.371</v>
      </c>
      <c r="M587" s="172">
        <v>9.6674000000000007</v>
      </c>
      <c r="N587" s="172">
        <v>9.8092000000000006</v>
      </c>
      <c r="O587" s="172">
        <v>8.4552999999999994</v>
      </c>
      <c r="P587" s="172">
        <v>8.6811000000000007</v>
      </c>
      <c r="Q587" s="172">
        <v>9.0189000000000004</v>
      </c>
      <c r="R587" s="172">
        <v>9.2899999999999991</v>
      </c>
    </row>
    <row r="588" spans="1:18" x14ac:dyDescent="0.3">
      <c r="A588" s="168" t="s">
        <v>821</v>
      </c>
      <c r="B588" s="168" t="s">
        <v>824</v>
      </c>
      <c r="C588" s="168">
        <v>101048</v>
      </c>
      <c r="D588" s="171">
        <v>44015</v>
      </c>
      <c r="E588" s="172">
        <v>30.352</v>
      </c>
      <c r="F588" s="172">
        <v>21.177299999999999</v>
      </c>
      <c r="G588" s="172">
        <v>19.713699999999999</v>
      </c>
      <c r="H588" s="172">
        <v>14.3498</v>
      </c>
      <c r="I588" s="172">
        <v>12.723000000000001</v>
      </c>
      <c r="J588" s="172">
        <v>11.867599999999999</v>
      </c>
      <c r="K588" s="172">
        <v>6.6962999999999999</v>
      </c>
      <c r="L588" s="172">
        <v>6.0568999999999997</v>
      </c>
      <c r="M588" s="172">
        <v>6.6642999999999999</v>
      </c>
      <c r="N588" s="172">
        <v>7.0037000000000003</v>
      </c>
      <c r="O588" s="172">
        <v>6.7363999999999997</v>
      </c>
      <c r="P588" s="172">
        <v>6.4775</v>
      </c>
      <c r="Q588" s="172">
        <v>5.9504999999999999</v>
      </c>
      <c r="R588" s="172">
        <v>7.024</v>
      </c>
    </row>
    <row r="589" spans="1:18" x14ac:dyDescent="0.3">
      <c r="A589" s="168" t="s">
        <v>821</v>
      </c>
      <c r="B589" s="168" t="s">
        <v>825</v>
      </c>
      <c r="C589" s="168">
        <v>118508</v>
      </c>
      <c r="D589" s="171">
        <v>44015</v>
      </c>
      <c r="E589" s="172">
        <v>31.990100000000002</v>
      </c>
      <c r="F589" s="172">
        <v>21.919899999999998</v>
      </c>
      <c r="G589" s="172">
        <v>20.534199999999998</v>
      </c>
      <c r="H589" s="172">
        <v>15.153700000000001</v>
      </c>
      <c r="I589" s="172">
        <v>13.5581</v>
      </c>
      <c r="J589" s="172">
        <v>12.7126</v>
      </c>
      <c r="K589" s="172">
        <v>7.5574000000000003</v>
      </c>
      <c r="L589" s="172">
        <v>6.7999000000000001</v>
      </c>
      <c r="M589" s="172">
        <v>7.3483000000000001</v>
      </c>
      <c r="N589" s="172">
        <v>7.6626000000000003</v>
      </c>
      <c r="O589" s="172">
        <v>7.3448000000000002</v>
      </c>
      <c r="P589" s="172">
        <v>7.1619999999999999</v>
      </c>
      <c r="Q589" s="172">
        <v>7.3513999999999999</v>
      </c>
      <c r="R589" s="172">
        <v>7.6298000000000004</v>
      </c>
    </row>
    <row r="590" spans="1:18" x14ac:dyDescent="0.3">
      <c r="A590" s="168" t="s">
        <v>821</v>
      </c>
      <c r="B590" s="168" t="s">
        <v>826</v>
      </c>
      <c r="C590" s="168">
        <v>106841</v>
      </c>
      <c r="D590" s="171">
        <v>44015</v>
      </c>
      <c r="E590" s="172">
        <v>36.2239</v>
      </c>
      <c r="F590" s="172">
        <v>32.878100000000003</v>
      </c>
      <c r="G590" s="172">
        <v>27.5367</v>
      </c>
      <c r="H590" s="172">
        <v>18.403400000000001</v>
      </c>
      <c r="I590" s="172">
        <v>18.979700000000001</v>
      </c>
      <c r="J590" s="172">
        <v>16.1798</v>
      </c>
      <c r="K590" s="172">
        <v>12.5909</v>
      </c>
      <c r="L590" s="172">
        <v>9.5259999999999998</v>
      </c>
      <c r="M590" s="172">
        <v>9.0417000000000005</v>
      </c>
      <c r="N590" s="172">
        <v>9.2437000000000005</v>
      </c>
      <c r="O590" s="172">
        <v>7.9515000000000002</v>
      </c>
      <c r="P590" s="172">
        <v>8.1296999999999997</v>
      </c>
      <c r="Q590" s="172">
        <v>8.2820999999999998</v>
      </c>
      <c r="R590" s="172">
        <v>8.7136999999999993</v>
      </c>
    </row>
    <row r="591" spans="1:18" x14ac:dyDescent="0.3">
      <c r="A591" s="168" t="s">
        <v>821</v>
      </c>
      <c r="B591" s="168" t="s">
        <v>827</v>
      </c>
      <c r="C591" s="168">
        <v>118961</v>
      </c>
      <c r="D591" s="171">
        <v>44015</v>
      </c>
      <c r="E591" s="172">
        <v>36.518000000000001</v>
      </c>
      <c r="F591" s="172">
        <v>33.013599999999997</v>
      </c>
      <c r="G591" s="172">
        <v>27.749500000000001</v>
      </c>
      <c r="H591" s="172">
        <v>18.643000000000001</v>
      </c>
      <c r="I591" s="172">
        <v>19.231400000000001</v>
      </c>
      <c r="J591" s="172">
        <v>16.386500000000002</v>
      </c>
      <c r="K591" s="172">
        <v>12.763299999999999</v>
      </c>
      <c r="L591" s="172">
        <v>9.6922999999999995</v>
      </c>
      <c r="M591" s="172">
        <v>9.2079000000000004</v>
      </c>
      <c r="N591" s="172">
        <v>9.4123999999999999</v>
      </c>
      <c r="O591" s="172">
        <v>8.1178000000000008</v>
      </c>
      <c r="P591" s="172">
        <v>8.2737999999999996</v>
      </c>
      <c r="Q591" s="172">
        <v>8.6204999999999998</v>
      </c>
      <c r="R591" s="172">
        <v>8.8790999999999993</v>
      </c>
    </row>
    <row r="592" spans="1:18" x14ac:dyDescent="0.3">
      <c r="A592" s="168" t="s">
        <v>821</v>
      </c>
      <c r="B592" s="168" t="s">
        <v>828</v>
      </c>
      <c r="C592" s="168">
        <v>101802</v>
      </c>
      <c r="D592" s="171">
        <v>44015</v>
      </c>
      <c r="E592" s="172">
        <v>309.58920000000001</v>
      </c>
      <c r="F592" s="172">
        <v>32.273699999999998</v>
      </c>
      <c r="G592" s="172">
        <v>34.939</v>
      </c>
      <c r="H592" s="172">
        <v>23.732600000000001</v>
      </c>
      <c r="I592" s="172">
        <v>22.113399999999999</v>
      </c>
      <c r="J592" s="172">
        <v>20.019400000000001</v>
      </c>
      <c r="K592" s="172">
        <v>12.5305</v>
      </c>
      <c r="L592" s="172">
        <v>9.2058</v>
      </c>
      <c r="M592" s="172">
        <v>9.2373999999999992</v>
      </c>
      <c r="N592" s="172">
        <v>9.2175999999999991</v>
      </c>
      <c r="O592" s="172">
        <v>7.5368000000000004</v>
      </c>
      <c r="P592" s="172">
        <v>7.8718000000000004</v>
      </c>
      <c r="Q592" s="172">
        <v>8.0273000000000003</v>
      </c>
      <c r="R592" s="172">
        <v>8.4162999999999997</v>
      </c>
    </row>
    <row r="593" spans="1:18" x14ac:dyDescent="0.3">
      <c r="A593" s="168" t="s">
        <v>821</v>
      </c>
      <c r="B593" s="168" t="s">
        <v>829</v>
      </c>
      <c r="C593" s="168">
        <v>120425</v>
      </c>
      <c r="D593" s="171">
        <v>44015</v>
      </c>
      <c r="E593" s="172">
        <v>326.87049999999999</v>
      </c>
      <c r="F593" s="172">
        <v>32.993299999999998</v>
      </c>
      <c r="G593" s="172">
        <v>35.662100000000002</v>
      </c>
      <c r="H593" s="172">
        <v>24.455500000000001</v>
      </c>
      <c r="I593" s="172">
        <v>22.8384</v>
      </c>
      <c r="J593" s="172">
        <v>20.753699999999998</v>
      </c>
      <c r="K593" s="172">
        <v>13.281000000000001</v>
      </c>
      <c r="L593" s="172">
        <v>9.9715000000000007</v>
      </c>
      <c r="M593" s="172">
        <v>10.0235</v>
      </c>
      <c r="N593" s="172">
        <v>10.0242</v>
      </c>
      <c r="O593" s="172">
        <v>8.3613999999999997</v>
      </c>
      <c r="P593" s="172">
        <v>8.7515000000000001</v>
      </c>
      <c r="Q593" s="172">
        <v>9.0489999999999995</v>
      </c>
      <c r="R593" s="172">
        <v>9.2357999999999993</v>
      </c>
    </row>
    <row r="594" spans="1:18" x14ac:dyDescent="0.3">
      <c r="A594" s="168" t="s">
        <v>821</v>
      </c>
      <c r="B594" s="168" t="s">
        <v>830</v>
      </c>
      <c r="C594" s="168">
        <v>147269</v>
      </c>
      <c r="D594" s="171">
        <v>44015</v>
      </c>
      <c r="E594" s="172">
        <v>1107.4701</v>
      </c>
      <c r="F594" s="172">
        <v>46.027799999999999</v>
      </c>
      <c r="G594" s="172">
        <v>29.6508</v>
      </c>
      <c r="H594" s="172">
        <v>24.696000000000002</v>
      </c>
      <c r="I594" s="172">
        <v>31.061399999999999</v>
      </c>
      <c r="J594" s="172">
        <v>29.078900000000001</v>
      </c>
      <c r="K594" s="172">
        <v>16.4818</v>
      </c>
      <c r="L594" s="172">
        <v>12.870699999999999</v>
      </c>
      <c r="M594" s="172">
        <v>10.1805</v>
      </c>
      <c r="N594" s="172">
        <v>9.6084999999999994</v>
      </c>
      <c r="O594" s="172"/>
      <c r="P594" s="172"/>
      <c r="Q594" s="172">
        <v>9.3696999999999999</v>
      </c>
      <c r="R594" s="172"/>
    </row>
    <row r="595" spans="1:18" x14ac:dyDescent="0.3">
      <c r="A595" s="168" t="s">
        <v>821</v>
      </c>
      <c r="B595" s="168" t="s">
        <v>831</v>
      </c>
      <c r="C595" s="168">
        <v>147266</v>
      </c>
      <c r="D595" s="171">
        <v>44015</v>
      </c>
      <c r="E595" s="172">
        <v>1103.8465000000001</v>
      </c>
      <c r="F595" s="172">
        <v>45.625500000000002</v>
      </c>
      <c r="G595" s="172">
        <v>29.248899999999999</v>
      </c>
      <c r="H595" s="172">
        <v>24.2925</v>
      </c>
      <c r="I595" s="172">
        <v>30.6538</v>
      </c>
      <c r="J595" s="172">
        <v>28.6662</v>
      </c>
      <c r="K595" s="172">
        <v>16.062100000000001</v>
      </c>
      <c r="L595" s="172">
        <v>12.459</v>
      </c>
      <c r="M595" s="172">
        <v>9.8254999999999999</v>
      </c>
      <c r="N595" s="172">
        <v>9.2811000000000003</v>
      </c>
      <c r="O595" s="172"/>
      <c r="P595" s="172"/>
      <c r="Q595" s="172">
        <v>9.0556999999999999</v>
      </c>
      <c r="R595" s="172"/>
    </row>
    <row r="596" spans="1:18" x14ac:dyDescent="0.3">
      <c r="A596" s="168" t="s">
        <v>821</v>
      </c>
      <c r="B596" s="168" t="s">
        <v>832</v>
      </c>
      <c r="C596" s="168">
        <v>102673</v>
      </c>
      <c r="D596" s="171">
        <v>44015</v>
      </c>
      <c r="E596" s="172">
        <v>33.257800000000003</v>
      </c>
      <c r="F596" s="172">
        <v>31.0853</v>
      </c>
      <c r="G596" s="172">
        <v>40.043300000000002</v>
      </c>
      <c r="H596" s="172">
        <v>25.555</v>
      </c>
      <c r="I596" s="172">
        <v>26.968599999999999</v>
      </c>
      <c r="J596" s="172">
        <v>24.332799999999999</v>
      </c>
      <c r="K596" s="172">
        <v>18.898599999999998</v>
      </c>
      <c r="L596" s="172">
        <v>13.8574</v>
      </c>
      <c r="M596" s="172">
        <v>12.0235</v>
      </c>
      <c r="N596" s="172">
        <v>11.5205</v>
      </c>
      <c r="O596" s="172">
        <v>8.1585999999999999</v>
      </c>
      <c r="P596" s="172">
        <v>8.1783000000000001</v>
      </c>
      <c r="Q596" s="172">
        <v>7.8796999999999997</v>
      </c>
      <c r="R596" s="172">
        <v>10.038600000000001</v>
      </c>
    </row>
    <row r="597" spans="1:18" x14ac:dyDescent="0.3">
      <c r="A597" s="168" t="s">
        <v>821</v>
      </c>
      <c r="B597" s="168" t="s">
        <v>833</v>
      </c>
      <c r="C597" s="168">
        <v>118656</v>
      </c>
      <c r="D597" s="171">
        <v>44015</v>
      </c>
      <c r="E597" s="172">
        <v>34.4452</v>
      </c>
      <c r="F597" s="172">
        <v>31.392700000000001</v>
      </c>
      <c r="G597" s="172">
        <v>40.365000000000002</v>
      </c>
      <c r="H597" s="172">
        <v>25.892700000000001</v>
      </c>
      <c r="I597" s="172">
        <v>27.304200000000002</v>
      </c>
      <c r="J597" s="172">
        <v>24.678999999999998</v>
      </c>
      <c r="K597" s="172">
        <v>19.252199999999998</v>
      </c>
      <c r="L597" s="172">
        <v>14.2592</v>
      </c>
      <c r="M597" s="172">
        <v>12.4602</v>
      </c>
      <c r="N597" s="172">
        <v>11.9815</v>
      </c>
      <c r="O597" s="172">
        <v>8.6325000000000003</v>
      </c>
      <c r="P597" s="172">
        <v>8.6576000000000004</v>
      </c>
      <c r="Q597" s="172">
        <v>8.9253</v>
      </c>
      <c r="R597" s="172">
        <v>10.5136</v>
      </c>
    </row>
    <row r="598" spans="1:18" x14ac:dyDescent="0.3">
      <c r="A598" s="168" t="s">
        <v>821</v>
      </c>
      <c r="B598" s="168" t="s">
        <v>834</v>
      </c>
      <c r="C598" s="168">
        <v>145295</v>
      </c>
      <c r="D598" s="171">
        <v>44015</v>
      </c>
      <c r="E598" s="172">
        <v>1168.7873</v>
      </c>
      <c r="F598" s="172">
        <v>13.580299999999999</v>
      </c>
      <c r="G598" s="172">
        <v>20.828900000000001</v>
      </c>
      <c r="H598" s="172">
        <v>12.988300000000001</v>
      </c>
      <c r="I598" s="172">
        <v>15.9122</v>
      </c>
      <c r="J598" s="172">
        <v>16.453199999999999</v>
      </c>
      <c r="K598" s="172">
        <v>14.6884</v>
      </c>
      <c r="L598" s="172">
        <v>10.9787</v>
      </c>
      <c r="M598" s="172">
        <v>9.6813000000000002</v>
      </c>
      <c r="N598" s="172">
        <v>10.2361</v>
      </c>
      <c r="O598" s="172"/>
      <c r="P598" s="172"/>
      <c r="Q598" s="172">
        <v>9.7483000000000004</v>
      </c>
      <c r="R598" s="172"/>
    </row>
    <row r="599" spans="1:18" x14ac:dyDescent="0.3">
      <c r="A599" s="168" t="s">
        <v>821</v>
      </c>
      <c r="B599" s="168" t="s">
        <v>835</v>
      </c>
      <c r="C599" s="168">
        <v>145287</v>
      </c>
      <c r="D599" s="171">
        <v>44015</v>
      </c>
      <c r="E599" s="172">
        <v>1149.4455</v>
      </c>
      <c r="F599" s="172">
        <v>12.6172</v>
      </c>
      <c r="G599" s="172">
        <v>19.866199999999999</v>
      </c>
      <c r="H599" s="172">
        <v>12.0259</v>
      </c>
      <c r="I599" s="172">
        <v>14.9465</v>
      </c>
      <c r="J599" s="172">
        <v>15.480399999999999</v>
      </c>
      <c r="K599" s="172">
        <v>13.6942</v>
      </c>
      <c r="L599" s="172">
        <v>9.9699000000000009</v>
      </c>
      <c r="M599" s="172">
        <v>8.6643000000000008</v>
      </c>
      <c r="N599" s="172">
        <v>9.1951000000000001</v>
      </c>
      <c r="O599" s="172"/>
      <c r="P599" s="172"/>
      <c r="Q599" s="172">
        <v>8.6615000000000002</v>
      </c>
      <c r="R599" s="172"/>
    </row>
    <row r="600" spans="1:18" x14ac:dyDescent="0.3">
      <c r="A600" s="173" t="s">
        <v>27</v>
      </c>
      <c r="B600" s="168"/>
      <c r="C600" s="168"/>
      <c r="D600" s="168"/>
      <c r="E600" s="168"/>
      <c r="F600" s="174">
        <v>29.458821428571433</v>
      </c>
      <c r="G600" s="174">
        <v>28.641492857142854</v>
      </c>
      <c r="H600" s="174">
        <v>19.532942857142853</v>
      </c>
      <c r="I600" s="174">
        <v>20.748507142857139</v>
      </c>
      <c r="J600" s="174">
        <v>19.37367857142857</v>
      </c>
      <c r="K600" s="174">
        <v>13.699285714285713</v>
      </c>
      <c r="L600" s="174">
        <v>10.44125</v>
      </c>
      <c r="M600" s="174">
        <v>9.5336285714285705</v>
      </c>
      <c r="N600" s="174">
        <v>9.5553142857142834</v>
      </c>
      <c r="O600" s="174">
        <v>7.9493899999999993</v>
      </c>
      <c r="P600" s="174">
        <v>8.0609399999999987</v>
      </c>
      <c r="Q600" s="174">
        <v>8.4751571428571442</v>
      </c>
      <c r="R600" s="174">
        <v>8.8793199999999999</v>
      </c>
    </row>
    <row r="601" spans="1:18" x14ac:dyDescent="0.3">
      <c r="A601" s="173" t="s">
        <v>409</v>
      </c>
      <c r="B601" s="168"/>
      <c r="C601" s="168"/>
      <c r="D601" s="168"/>
      <c r="E601" s="168"/>
      <c r="F601" s="174">
        <v>31.239000000000001</v>
      </c>
      <c r="G601" s="174">
        <v>27.6431</v>
      </c>
      <c r="H601" s="174">
        <v>18.523200000000003</v>
      </c>
      <c r="I601" s="174">
        <v>19.105550000000001</v>
      </c>
      <c r="J601" s="174">
        <v>17.310699999999997</v>
      </c>
      <c r="K601" s="174">
        <v>13.622900000000001</v>
      </c>
      <c r="L601" s="174">
        <v>10.06535</v>
      </c>
      <c r="M601" s="174">
        <v>9.5562000000000005</v>
      </c>
      <c r="N601" s="174">
        <v>9.4953000000000003</v>
      </c>
      <c r="O601" s="174">
        <v>8.1382000000000012</v>
      </c>
      <c r="P601" s="174">
        <v>8.2260500000000008</v>
      </c>
      <c r="Q601" s="174">
        <v>8.6869000000000014</v>
      </c>
      <c r="R601" s="174">
        <v>8.9657</v>
      </c>
    </row>
    <row r="602" spans="1:18" x14ac:dyDescent="0.3">
      <c r="A602" s="117"/>
      <c r="B602" s="117"/>
      <c r="C602" s="117"/>
      <c r="D602" s="117"/>
      <c r="E602" s="117"/>
      <c r="F602" s="117"/>
      <c r="G602" s="117"/>
      <c r="H602" s="117"/>
      <c r="I602" s="117"/>
      <c r="J602" s="117"/>
      <c r="K602" s="117"/>
      <c r="L602" s="117"/>
      <c r="M602" s="117"/>
      <c r="N602" s="117"/>
      <c r="O602" s="117"/>
      <c r="P602" s="117"/>
      <c r="Q602" s="117"/>
      <c r="R602" s="117"/>
    </row>
    <row r="603" spans="1:18" x14ac:dyDescent="0.3">
      <c r="A603" s="170" t="s">
        <v>836</v>
      </c>
      <c r="B603" s="170"/>
      <c r="C603" s="170"/>
      <c r="D603" s="170"/>
      <c r="E603" s="170"/>
      <c r="F603" s="170"/>
      <c r="G603" s="170"/>
      <c r="H603" s="170"/>
      <c r="I603" s="170"/>
      <c r="J603" s="170"/>
      <c r="K603" s="170"/>
      <c r="L603" s="170"/>
      <c r="M603" s="170"/>
      <c r="N603" s="170"/>
      <c r="O603" s="170"/>
      <c r="P603" s="170"/>
      <c r="Q603" s="170"/>
      <c r="R603" s="170"/>
    </row>
    <row r="604" spans="1:18" x14ac:dyDescent="0.3">
      <c r="A604" s="168" t="s">
        <v>837</v>
      </c>
      <c r="B604" s="168" t="s">
        <v>838</v>
      </c>
      <c r="C604" s="168">
        <v>103309</v>
      </c>
      <c r="D604" s="171">
        <v>44015</v>
      </c>
      <c r="E604" s="172">
        <v>55.584299999999999</v>
      </c>
      <c r="F604" s="172">
        <v>0.64190000000000003</v>
      </c>
      <c r="G604" s="172">
        <v>2.1423000000000001</v>
      </c>
      <c r="H604" s="172">
        <v>1.5979000000000001</v>
      </c>
      <c r="I604" s="172">
        <v>2.9207000000000001</v>
      </c>
      <c r="J604" s="172">
        <v>4.6589999999999998</v>
      </c>
      <c r="K604" s="172">
        <v>28.1096</v>
      </c>
      <c r="L604" s="172">
        <v>-12.062099999999999</v>
      </c>
      <c r="M604" s="172">
        <v>-4.4463999999999997</v>
      </c>
      <c r="N604" s="172">
        <v>-9.6556999999999995</v>
      </c>
      <c r="O604" s="172">
        <v>1.3174999999999999</v>
      </c>
      <c r="P604" s="172">
        <v>5.0396999999999998</v>
      </c>
      <c r="Q604" s="172">
        <v>12.3757</v>
      </c>
      <c r="R604" s="172">
        <v>-0.30709999999999998</v>
      </c>
    </row>
    <row r="605" spans="1:18" x14ac:dyDescent="0.3">
      <c r="A605" s="168" t="s">
        <v>837</v>
      </c>
      <c r="B605" s="168" t="s">
        <v>839</v>
      </c>
      <c r="C605" s="168">
        <v>119564</v>
      </c>
      <c r="D605" s="171">
        <v>44015</v>
      </c>
      <c r="E605" s="172">
        <v>59.718499999999999</v>
      </c>
      <c r="F605" s="172">
        <v>0.64449999999999996</v>
      </c>
      <c r="G605" s="172">
        <v>2.1505000000000001</v>
      </c>
      <c r="H605" s="172">
        <v>1.617</v>
      </c>
      <c r="I605" s="172">
        <v>2.9592000000000001</v>
      </c>
      <c r="J605" s="172">
        <v>4.7438000000000002</v>
      </c>
      <c r="K605" s="172">
        <v>28.412800000000001</v>
      </c>
      <c r="L605" s="172">
        <v>-11.683199999999999</v>
      </c>
      <c r="M605" s="172">
        <v>-3.8212000000000002</v>
      </c>
      <c r="N605" s="172">
        <v>-8.8567999999999998</v>
      </c>
      <c r="O605" s="172">
        <v>2.3472</v>
      </c>
      <c r="P605" s="172">
        <v>6.1443000000000003</v>
      </c>
      <c r="Q605" s="172">
        <v>11.5845</v>
      </c>
      <c r="R605" s="172">
        <v>0.58850000000000002</v>
      </c>
    </row>
    <row r="606" spans="1:18" x14ac:dyDescent="0.3">
      <c r="A606" s="168" t="s">
        <v>837</v>
      </c>
      <c r="B606" s="168" t="s">
        <v>840</v>
      </c>
      <c r="C606" s="168">
        <v>120468</v>
      </c>
      <c r="D606" s="171">
        <v>44015</v>
      </c>
      <c r="E606" s="172">
        <v>30.14</v>
      </c>
      <c r="F606" s="172">
        <v>0.19950000000000001</v>
      </c>
      <c r="G606" s="172">
        <v>1.9276</v>
      </c>
      <c r="H606" s="172">
        <v>1.5499000000000001</v>
      </c>
      <c r="I606" s="172">
        <v>2.7967</v>
      </c>
      <c r="J606" s="172">
        <v>4.7618999999999998</v>
      </c>
      <c r="K606" s="172">
        <v>25.426600000000001</v>
      </c>
      <c r="L606" s="172">
        <v>-10.110300000000001</v>
      </c>
      <c r="M606" s="172">
        <v>-4.4085000000000001</v>
      </c>
      <c r="N606" s="172">
        <v>-3.3974000000000002</v>
      </c>
      <c r="O606" s="172">
        <v>7.3627000000000002</v>
      </c>
      <c r="P606" s="172">
        <v>9.7026000000000003</v>
      </c>
      <c r="Q606" s="172">
        <v>13.486000000000001</v>
      </c>
      <c r="R606" s="172">
        <v>1.0946</v>
      </c>
    </row>
    <row r="607" spans="1:18" x14ac:dyDescent="0.3">
      <c r="A607" s="168" t="s">
        <v>837</v>
      </c>
      <c r="B607" s="168" t="s">
        <v>841</v>
      </c>
      <c r="C607" s="168">
        <v>117560</v>
      </c>
      <c r="D607" s="171">
        <v>44015</v>
      </c>
      <c r="E607" s="172">
        <v>27.52</v>
      </c>
      <c r="F607" s="172">
        <v>0.2185</v>
      </c>
      <c r="G607" s="172">
        <v>1.8882000000000001</v>
      </c>
      <c r="H607" s="172">
        <v>1.5498000000000001</v>
      </c>
      <c r="I607" s="172">
        <v>2.7248999999999999</v>
      </c>
      <c r="J607" s="172">
        <v>4.6786000000000003</v>
      </c>
      <c r="K607" s="172">
        <v>25.034099999999999</v>
      </c>
      <c r="L607" s="172">
        <v>-10.5913</v>
      </c>
      <c r="M607" s="172">
        <v>-5.2015000000000002</v>
      </c>
      <c r="N607" s="172">
        <v>-4.5107999999999997</v>
      </c>
      <c r="O607" s="172">
        <v>6.0651999999999999</v>
      </c>
      <c r="P607" s="172">
        <v>8.3864999999999998</v>
      </c>
      <c r="Q607" s="172">
        <v>13.4602</v>
      </c>
      <c r="R607" s="172">
        <v>-0.18090000000000001</v>
      </c>
    </row>
    <row r="608" spans="1:18" x14ac:dyDescent="0.3">
      <c r="A608" s="168" t="s">
        <v>837</v>
      </c>
      <c r="B608" s="168" t="s">
        <v>842</v>
      </c>
      <c r="C608" s="168">
        <v>141813</v>
      </c>
      <c r="D608" s="171">
        <v>44015</v>
      </c>
      <c r="E608" s="172">
        <v>9.625</v>
      </c>
      <c r="F608" s="172">
        <v>0.89100000000000001</v>
      </c>
      <c r="G608" s="172">
        <v>2.3717999999999999</v>
      </c>
      <c r="H608" s="172">
        <v>2.0569999999999999</v>
      </c>
      <c r="I608" s="172">
        <v>3.1396999999999999</v>
      </c>
      <c r="J608" s="172">
        <v>4.0091000000000001</v>
      </c>
      <c r="K608" s="172">
        <v>24.337900000000001</v>
      </c>
      <c r="L608" s="172">
        <v>-9.5989000000000004</v>
      </c>
      <c r="M608" s="172">
        <v>-3.6537000000000002</v>
      </c>
      <c r="N608" s="172">
        <v>-4.8536999999999999</v>
      </c>
      <c r="O608" s="172"/>
      <c r="P608" s="172"/>
      <c r="Q608" s="172">
        <v>-1.3839999999999999</v>
      </c>
      <c r="R608" s="172">
        <v>-0.37140000000000001</v>
      </c>
    </row>
    <row r="609" spans="1:18" x14ac:dyDescent="0.3">
      <c r="A609" s="168" t="s">
        <v>837</v>
      </c>
      <c r="B609" s="168" t="s">
        <v>843</v>
      </c>
      <c r="C609" s="168">
        <v>141812</v>
      </c>
      <c r="D609" s="171">
        <v>44015</v>
      </c>
      <c r="E609" s="172">
        <v>9.2690000000000001</v>
      </c>
      <c r="F609" s="172">
        <v>0.89259999999999995</v>
      </c>
      <c r="G609" s="172">
        <v>2.3633000000000002</v>
      </c>
      <c r="H609" s="172">
        <v>2.0253000000000001</v>
      </c>
      <c r="I609" s="172">
        <v>3.0804999999999998</v>
      </c>
      <c r="J609" s="172">
        <v>3.8893</v>
      </c>
      <c r="K609" s="172">
        <v>23.917100000000001</v>
      </c>
      <c r="L609" s="172">
        <v>-10.2363</v>
      </c>
      <c r="M609" s="172">
        <v>-4.6595000000000004</v>
      </c>
      <c r="N609" s="172">
        <v>-6.1367000000000003</v>
      </c>
      <c r="O609" s="172"/>
      <c r="P609" s="172"/>
      <c r="Q609" s="172">
        <v>-2.73</v>
      </c>
      <c r="R609" s="172">
        <v>-1.6805000000000001</v>
      </c>
    </row>
    <row r="610" spans="1:18" x14ac:dyDescent="0.3">
      <c r="A610" s="168" t="s">
        <v>837</v>
      </c>
      <c r="B610" s="168" t="s">
        <v>844</v>
      </c>
      <c r="C610" s="168">
        <v>119096</v>
      </c>
      <c r="D610" s="171">
        <v>44015</v>
      </c>
      <c r="E610" s="172">
        <v>23.071000000000002</v>
      </c>
      <c r="F610" s="172">
        <v>0.52290000000000003</v>
      </c>
      <c r="G610" s="172">
        <v>1.8767</v>
      </c>
      <c r="H610" s="172">
        <v>1.7912999999999999</v>
      </c>
      <c r="I610" s="172">
        <v>3.6991999999999998</v>
      </c>
      <c r="J610" s="172">
        <v>5.8011999999999997</v>
      </c>
      <c r="K610" s="172">
        <v>31.0703</v>
      </c>
      <c r="L610" s="172">
        <v>-15.4939</v>
      </c>
      <c r="M610" s="172">
        <v>-6.4170999999999996</v>
      </c>
      <c r="N610" s="172">
        <v>-8.2628000000000004</v>
      </c>
      <c r="O610" s="172">
        <v>2.3479000000000001</v>
      </c>
      <c r="P610" s="172">
        <v>4.8945999999999996</v>
      </c>
      <c r="Q610" s="172">
        <v>10.274100000000001</v>
      </c>
      <c r="R610" s="172">
        <v>0.37869999999999998</v>
      </c>
    </row>
    <row r="611" spans="1:18" x14ac:dyDescent="0.3">
      <c r="A611" s="168" t="s">
        <v>837</v>
      </c>
      <c r="B611" s="168" t="s">
        <v>845</v>
      </c>
      <c r="C611" s="168">
        <v>112901</v>
      </c>
      <c r="D611" s="171">
        <v>44015</v>
      </c>
      <c r="E611" s="172">
        <v>21.795000000000002</v>
      </c>
      <c r="F611" s="172">
        <v>0.5212</v>
      </c>
      <c r="G611" s="172">
        <v>1.8744000000000001</v>
      </c>
      <c r="H611" s="172">
        <v>1.7745</v>
      </c>
      <c r="I611" s="172">
        <v>3.6574</v>
      </c>
      <c r="J611" s="172">
        <v>5.7085999999999997</v>
      </c>
      <c r="K611" s="172">
        <v>30.712499999999999</v>
      </c>
      <c r="L611" s="172">
        <v>-15.9533</v>
      </c>
      <c r="M611" s="172">
        <v>-7.1723999999999997</v>
      </c>
      <c r="N611" s="172">
        <v>-9.2403999999999993</v>
      </c>
      <c r="O611" s="172">
        <v>1.3916999999999999</v>
      </c>
      <c r="P611" s="172">
        <v>4.0140000000000002</v>
      </c>
      <c r="Q611" s="172">
        <v>8.0428999999999995</v>
      </c>
      <c r="R611" s="172">
        <v>-0.64429999999999998</v>
      </c>
    </row>
    <row r="612" spans="1:18" x14ac:dyDescent="0.3">
      <c r="A612" s="168" t="s">
        <v>837</v>
      </c>
      <c r="B612" s="168" t="s">
        <v>846</v>
      </c>
      <c r="C612" s="168">
        <v>105817</v>
      </c>
      <c r="D612" s="171">
        <v>44015</v>
      </c>
      <c r="E612" s="172">
        <v>36.262300000000003</v>
      </c>
      <c r="F612" s="172">
        <v>0.35699999999999998</v>
      </c>
      <c r="G612" s="172">
        <v>1.857</v>
      </c>
      <c r="H612" s="172">
        <v>0.2555</v>
      </c>
      <c r="I612" s="172">
        <v>1.5967</v>
      </c>
      <c r="J612" s="172">
        <v>5.7111000000000001</v>
      </c>
      <c r="K612" s="172">
        <v>29.0776</v>
      </c>
      <c r="L612" s="172">
        <v>-14.6472</v>
      </c>
      <c r="M612" s="172">
        <v>-7.0738000000000003</v>
      </c>
      <c r="N612" s="172">
        <v>-15.370100000000001</v>
      </c>
      <c r="O612" s="172">
        <v>0.14319999999999999</v>
      </c>
      <c r="P612" s="172">
        <v>3.7999000000000001</v>
      </c>
      <c r="Q612" s="172">
        <v>10.460800000000001</v>
      </c>
      <c r="R612" s="172">
        <v>-0.94259999999999999</v>
      </c>
    </row>
    <row r="613" spans="1:18" x14ac:dyDescent="0.3">
      <c r="A613" s="168" t="s">
        <v>837</v>
      </c>
      <c r="B613" s="168" t="s">
        <v>847</v>
      </c>
      <c r="C613" s="168">
        <v>118564</v>
      </c>
      <c r="D613" s="171">
        <v>44015</v>
      </c>
      <c r="E613" s="172">
        <v>39.2121</v>
      </c>
      <c r="F613" s="172">
        <v>0.35909999999999997</v>
      </c>
      <c r="G613" s="172">
        <v>1.8633999999999999</v>
      </c>
      <c r="H613" s="172">
        <v>0.26979999999999998</v>
      </c>
      <c r="I613" s="172">
        <v>1.6278999999999999</v>
      </c>
      <c r="J613" s="172">
        <v>5.7831000000000001</v>
      </c>
      <c r="K613" s="172">
        <v>29.352699999999999</v>
      </c>
      <c r="L613" s="172">
        <v>-14.2845</v>
      </c>
      <c r="M613" s="172">
        <v>-6.4702000000000002</v>
      </c>
      <c r="N613" s="172">
        <v>-14.6374</v>
      </c>
      <c r="O613" s="172">
        <v>1.1648000000000001</v>
      </c>
      <c r="P613" s="172">
        <v>4.9692999999999996</v>
      </c>
      <c r="Q613" s="172">
        <v>14.0474</v>
      </c>
      <c r="R613" s="172">
        <v>1.7399999999999999E-2</v>
      </c>
    </row>
    <row r="614" spans="1:18" x14ac:dyDescent="0.3">
      <c r="A614" s="168" t="s">
        <v>837</v>
      </c>
      <c r="B614" s="168" t="s">
        <v>848</v>
      </c>
      <c r="C614" s="168">
        <v>102760</v>
      </c>
      <c r="D614" s="171">
        <v>44015</v>
      </c>
      <c r="E614" s="172">
        <v>64.713999999999999</v>
      </c>
      <c r="F614" s="172">
        <v>0.71899999999999997</v>
      </c>
      <c r="G614" s="172">
        <v>2.5497000000000001</v>
      </c>
      <c r="H614" s="172">
        <v>1.0888</v>
      </c>
      <c r="I614" s="172">
        <v>3.5474000000000001</v>
      </c>
      <c r="J614" s="172">
        <v>7.5054999999999996</v>
      </c>
      <c r="K614" s="172">
        <v>26.738600000000002</v>
      </c>
      <c r="L614" s="172">
        <v>-17.254000000000001</v>
      </c>
      <c r="M614" s="172">
        <v>-14.049300000000001</v>
      </c>
      <c r="N614" s="172">
        <v>-19.463899999999999</v>
      </c>
      <c r="O614" s="172">
        <v>-4.8727</v>
      </c>
      <c r="P614" s="172">
        <v>1.9275</v>
      </c>
      <c r="Q614" s="172">
        <v>12.5434</v>
      </c>
      <c r="R614" s="172">
        <v>-7.4115000000000002</v>
      </c>
    </row>
    <row r="615" spans="1:18" x14ac:dyDescent="0.3">
      <c r="A615" s="168" t="s">
        <v>837</v>
      </c>
      <c r="B615" s="168" t="s">
        <v>849</v>
      </c>
      <c r="C615" s="168">
        <v>118950</v>
      </c>
      <c r="D615" s="171">
        <v>44015</v>
      </c>
      <c r="E615" s="172">
        <v>69.036000000000001</v>
      </c>
      <c r="F615" s="172">
        <v>0.72219999999999995</v>
      </c>
      <c r="G615" s="172">
        <v>2.5581999999999998</v>
      </c>
      <c r="H615" s="172">
        <v>1.1056999999999999</v>
      </c>
      <c r="I615" s="172">
        <v>3.5830000000000002</v>
      </c>
      <c r="J615" s="172">
        <v>7.5880000000000001</v>
      </c>
      <c r="K615" s="172">
        <v>27.042200000000001</v>
      </c>
      <c r="L615" s="172">
        <v>-16.854099999999999</v>
      </c>
      <c r="M615" s="172">
        <v>-13.446400000000001</v>
      </c>
      <c r="N615" s="172">
        <v>-18.7315</v>
      </c>
      <c r="O615" s="172">
        <v>-3.9586999999999999</v>
      </c>
      <c r="P615" s="172">
        <v>2.9722</v>
      </c>
      <c r="Q615" s="172">
        <v>7.617</v>
      </c>
      <c r="R615" s="172">
        <v>-6.5769000000000002</v>
      </c>
    </row>
    <row r="616" spans="1:18" x14ac:dyDescent="0.3">
      <c r="A616" s="168" t="s">
        <v>837</v>
      </c>
      <c r="B616" s="168" t="s">
        <v>850</v>
      </c>
      <c r="C616" s="168"/>
      <c r="D616" s="171"/>
      <c r="E616" s="172"/>
      <c r="F616" s="172"/>
      <c r="G616" s="172"/>
      <c r="H616" s="172"/>
      <c r="I616" s="172"/>
      <c r="J616" s="172"/>
      <c r="K616" s="172"/>
      <c r="L616" s="172"/>
      <c r="M616" s="172"/>
      <c r="N616" s="172"/>
      <c r="O616" s="172"/>
      <c r="P616" s="172"/>
      <c r="Q616" s="172"/>
      <c r="R616" s="172"/>
    </row>
    <row r="617" spans="1:18" x14ac:dyDescent="0.3">
      <c r="A617" s="168" t="s">
        <v>837</v>
      </c>
      <c r="B617" s="168" t="s">
        <v>851</v>
      </c>
      <c r="C617" s="168">
        <v>111957</v>
      </c>
      <c r="D617" s="171">
        <v>44015</v>
      </c>
      <c r="E617" s="172">
        <v>29.04</v>
      </c>
      <c r="F617" s="172">
        <v>0.65859999999999996</v>
      </c>
      <c r="G617" s="172">
        <v>2.2534999999999998</v>
      </c>
      <c r="H617" s="172">
        <v>1.3613</v>
      </c>
      <c r="I617" s="172">
        <v>3.5663</v>
      </c>
      <c r="J617" s="172">
        <v>5.4466000000000001</v>
      </c>
      <c r="K617" s="172">
        <v>31.880099999999999</v>
      </c>
      <c r="L617" s="172">
        <v>-1.1909000000000001</v>
      </c>
      <c r="M617" s="172">
        <v>1.8232999999999999</v>
      </c>
      <c r="N617" s="172">
        <v>-4.7557</v>
      </c>
      <c r="O617" s="172">
        <v>2.7989000000000002</v>
      </c>
      <c r="P617" s="172">
        <v>4.7595999999999998</v>
      </c>
      <c r="Q617" s="172">
        <v>10.074199999999999</v>
      </c>
      <c r="R617" s="172">
        <v>-0.3251</v>
      </c>
    </row>
    <row r="618" spans="1:18" x14ac:dyDescent="0.3">
      <c r="A618" s="168" t="s">
        <v>837</v>
      </c>
      <c r="B618" s="168" t="s">
        <v>852</v>
      </c>
      <c r="C618" s="168">
        <v>120722</v>
      </c>
      <c r="D618" s="171">
        <v>44015</v>
      </c>
      <c r="E618" s="172">
        <v>31.29</v>
      </c>
      <c r="F618" s="172">
        <v>0.67569999999999997</v>
      </c>
      <c r="G618" s="172">
        <v>2.2883</v>
      </c>
      <c r="H618" s="172">
        <v>1.3934</v>
      </c>
      <c r="I618" s="172">
        <v>3.6436000000000002</v>
      </c>
      <c r="J618" s="172">
        <v>5.5667999999999997</v>
      </c>
      <c r="K618" s="172">
        <v>32.2485</v>
      </c>
      <c r="L618" s="172">
        <v>-0.6351</v>
      </c>
      <c r="M618" s="172">
        <v>2.6238000000000001</v>
      </c>
      <c r="N618" s="172">
        <v>-3.7823000000000002</v>
      </c>
      <c r="O618" s="172">
        <v>3.8679999999999999</v>
      </c>
      <c r="P618" s="172">
        <v>5.9496000000000002</v>
      </c>
      <c r="Q618" s="172">
        <v>9.9823000000000004</v>
      </c>
      <c r="R618" s="172">
        <v>0.72589999999999999</v>
      </c>
    </row>
    <row r="619" spans="1:18" x14ac:dyDescent="0.3">
      <c r="A619" s="168" t="s">
        <v>837</v>
      </c>
      <c r="B619" s="168" t="s">
        <v>853</v>
      </c>
      <c r="C619" s="168">
        <v>141920</v>
      </c>
      <c r="D619" s="171">
        <v>44015</v>
      </c>
      <c r="E619" s="172">
        <v>9.82</v>
      </c>
      <c r="F619" s="172">
        <v>0.51180000000000003</v>
      </c>
      <c r="G619" s="172">
        <v>2.1852</v>
      </c>
      <c r="H619" s="172">
        <v>2.0790000000000002</v>
      </c>
      <c r="I619" s="172">
        <v>3.4773000000000001</v>
      </c>
      <c r="J619" s="172">
        <v>5.1391999999999998</v>
      </c>
      <c r="K619" s="172">
        <v>28.871400000000001</v>
      </c>
      <c r="L619" s="172">
        <v>-8.0524000000000004</v>
      </c>
      <c r="M619" s="172">
        <v>-3.5363000000000002</v>
      </c>
      <c r="N619" s="172">
        <v>-5.7582000000000004</v>
      </c>
      <c r="O619" s="172"/>
      <c r="P619" s="172"/>
      <c r="Q619" s="172">
        <v>-0.68889999999999996</v>
      </c>
      <c r="R619" s="172">
        <v>-1.0017</v>
      </c>
    </row>
    <row r="620" spans="1:18" x14ac:dyDescent="0.3">
      <c r="A620" s="168" t="s">
        <v>837</v>
      </c>
      <c r="B620" s="168" t="s">
        <v>854</v>
      </c>
      <c r="C620" s="168">
        <v>141919</v>
      </c>
      <c r="D620" s="171">
        <v>44015</v>
      </c>
      <c r="E620" s="172">
        <v>9.35</v>
      </c>
      <c r="F620" s="172">
        <v>0.53759999999999997</v>
      </c>
      <c r="G620" s="172">
        <v>2.1858</v>
      </c>
      <c r="H620" s="172">
        <v>1.9629000000000001</v>
      </c>
      <c r="I620" s="172">
        <v>3.3149000000000002</v>
      </c>
      <c r="J620" s="172">
        <v>5.0561999999999996</v>
      </c>
      <c r="K620" s="172">
        <v>28.434100000000001</v>
      </c>
      <c r="L620" s="172">
        <v>-8.5127000000000006</v>
      </c>
      <c r="M620" s="172">
        <v>-4.2008000000000001</v>
      </c>
      <c r="N620" s="172">
        <v>-6.6866000000000003</v>
      </c>
      <c r="O620" s="172"/>
      <c r="P620" s="172"/>
      <c r="Q620" s="172">
        <v>-2.5255999999999998</v>
      </c>
      <c r="R620" s="172">
        <v>-2.5676999999999999</v>
      </c>
    </row>
    <row r="621" spans="1:18" x14ac:dyDescent="0.3">
      <c r="A621" s="168" t="s">
        <v>837</v>
      </c>
      <c r="B621" s="168" t="s">
        <v>855</v>
      </c>
      <c r="C621" s="168">
        <v>118421</v>
      </c>
      <c r="D621" s="171">
        <v>44015</v>
      </c>
      <c r="E621" s="172">
        <v>38.229999999999997</v>
      </c>
      <c r="F621" s="172">
        <v>0.65820000000000001</v>
      </c>
      <c r="G621" s="172">
        <v>2.8241000000000001</v>
      </c>
      <c r="H621" s="172">
        <v>2.2193000000000001</v>
      </c>
      <c r="I621" s="172">
        <v>3.0457999999999998</v>
      </c>
      <c r="J621" s="172">
        <v>5.1429999999999998</v>
      </c>
      <c r="K621" s="172">
        <v>28.2456</v>
      </c>
      <c r="L621" s="172">
        <v>-9.0627999999999993</v>
      </c>
      <c r="M621" s="172">
        <v>-0.4168</v>
      </c>
      <c r="N621" s="172">
        <v>-5.0658000000000003</v>
      </c>
      <c r="O621" s="172">
        <v>1.8592</v>
      </c>
      <c r="P621" s="172">
        <v>6.1208999999999998</v>
      </c>
      <c r="Q621" s="172">
        <v>9.0280000000000005</v>
      </c>
      <c r="R621" s="172">
        <v>-4.5716999999999999</v>
      </c>
    </row>
    <row r="622" spans="1:18" x14ac:dyDescent="0.3">
      <c r="A622" s="168" t="s">
        <v>837</v>
      </c>
      <c r="B622" s="168" t="s">
        <v>856</v>
      </c>
      <c r="C622" s="168">
        <v>108592</v>
      </c>
      <c r="D622" s="171">
        <v>44015</v>
      </c>
      <c r="E622" s="172">
        <v>34.700000000000003</v>
      </c>
      <c r="F622" s="172">
        <v>0.6381</v>
      </c>
      <c r="G622" s="172">
        <v>2.8148</v>
      </c>
      <c r="H622" s="172">
        <v>2.1789999999999998</v>
      </c>
      <c r="I622" s="172">
        <v>2.9979</v>
      </c>
      <c r="J622" s="172">
        <v>5.0242000000000004</v>
      </c>
      <c r="K622" s="172">
        <v>27.808499999999999</v>
      </c>
      <c r="L622" s="172">
        <v>-9.6824999999999992</v>
      </c>
      <c r="M622" s="172">
        <v>-1.4205000000000001</v>
      </c>
      <c r="N622" s="172">
        <v>-6.3174999999999999</v>
      </c>
      <c r="O622" s="172">
        <v>0.29380000000000001</v>
      </c>
      <c r="P622" s="172">
        <v>4.4596999999999998</v>
      </c>
      <c r="Q622" s="172">
        <v>9.0837000000000003</v>
      </c>
      <c r="R622" s="172">
        <v>-5.8540000000000001</v>
      </c>
    </row>
    <row r="623" spans="1:18" x14ac:dyDescent="0.3">
      <c r="A623" s="168" t="s">
        <v>837</v>
      </c>
      <c r="B623" s="168" t="s">
        <v>857</v>
      </c>
      <c r="C623" s="168">
        <v>131580</v>
      </c>
      <c r="D623" s="171">
        <v>44015</v>
      </c>
      <c r="E623" s="172">
        <v>17.769200000000001</v>
      </c>
      <c r="F623" s="172">
        <v>0.33539999999999998</v>
      </c>
      <c r="G623" s="172">
        <v>1.4883999999999999</v>
      </c>
      <c r="H623" s="172">
        <v>1.0136000000000001</v>
      </c>
      <c r="I623" s="172">
        <v>2.8530000000000002</v>
      </c>
      <c r="J623" s="172">
        <v>5.4252000000000002</v>
      </c>
      <c r="K623" s="172">
        <v>27.2437</v>
      </c>
      <c r="L623" s="172">
        <v>-9.1392000000000007</v>
      </c>
      <c r="M623" s="172">
        <v>-0.26829999999999998</v>
      </c>
      <c r="N623" s="172">
        <v>-0.5958</v>
      </c>
      <c r="O623" s="172">
        <v>7.9390999999999998</v>
      </c>
      <c r="P623" s="172">
        <v>9.9567999999999994</v>
      </c>
      <c r="Q623" s="172">
        <v>10.652100000000001</v>
      </c>
      <c r="R623" s="172">
        <v>8.3909000000000002</v>
      </c>
    </row>
    <row r="624" spans="1:18" x14ac:dyDescent="0.3">
      <c r="A624" s="168" t="s">
        <v>837</v>
      </c>
      <c r="B624" s="168" t="s">
        <v>858</v>
      </c>
      <c r="C624" s="168">
        <v>131578</v>
      </c>
      <c r="D624" s="171">
        <v>44015</v>
      </c>
      <c r="E624" s="172">
        <v>16.523</v>
      </c>
      <c r="F624" s="172">
        <v>0.33150000000000002</v>
      </c>
      <c r="G624" s="172">
        <v>1.4770000000000001</v>
      </c>
      <c r="H624" s="172">
        <v>0.98709999999999998</v>
      </c>
      <c r="I624" s="172">
        <v>2.7991000000000001</v>
      </c>
      <c r="J624" s="172">
        <v>5.3064</v>
      </c>
      <c r="K624" s="172">
        <v>26.805399999999999</v>
      </c>
      <c r="L624" s="172">
        <v>-9.7725000000000009</v>
      </c>
      <c r="M624" s="172">
        <v>-1.3351999999999999</v>
      </c>
      <c r="N624" s="172">
        <v>-2.0284</v>
      </c>
      <c r="O624" s="172">
        <v>6.3371000000000004</v>
      </c>
      <c r="P624" s="172">
        <v>8.5541999999999998</v>
      </c>
      <c r="Q624" s="172">
        <v>9.2445000000000004</v>
      </c>
      <c r="R624" s="172">
        <v>6.7964000000000002</v>
      </c>
    </row>
    <row r="625" spans="1:18" x14ac:dyDescent="0.3">
      <c r="A625" s="168" t="s">
        <v>837</v>
      </c>
      <c r="B625" s="168" t="s">
        <v>859</v>
      </c>
      <c r="C625" s="168">
        <v>107410</v>
      </c>
      <c r="D625" s="171">
        <v>44015</v>
      </c>
      <c r="E625" s="172">
        <v>7.7469000000000001</v>
      </c>
      <c r="F625" s="172">
        <v>0.77139999999999997</v>
      </c>
      <c r="G625" s="172">
        <v>2.3746999999999998</v>
      </c>
      <c r="H625" s="172">
        <v>1.6240000000000001</v>
      </c>
      <c r="I625" s="172">
        <v>3.4990000000000001</v>
      </c>
      <c r="J625" s="172">
        <v>4.5875000000000004</v>
      </c>
      <c r="K625" s="172">
        <v>24.8614</v>
      </c>
      <c r="L625" s="172">
        <v>-17.145499999999998</v>
      </c>
      <c r="M625" s="172">
        <v>-14.9459</v>
      </c>
      <c r="N625" s="172">
        <v>-15.0503</v>
      </c>
      <c r="O625" s="172">
        <v>-0.17349999999999999</v>
      </c>
      <c r="P625" s="172">
        <v>5.2685000000000004</v>
      </c>
      <c r="Q625" s="172">
        <v>-2.0480999999999998</v>
      </c>
      <c r="R625" s="172">
        <v>-4.3794000000000004</v>
      </c>
    </row>
    <row r="626" spans="1:18" x14ac:dyDescent="0.3">
      <c r="A626" s="168" t="s">
        <v>837</v>
      </c>
      <c r="B626" s="168" t="s">
        <v>860</v>
      </c>
      <c r="C626" s="168">
        <v>120488</v>
      </c>
      <c r="D626" s="171">
        <v>44015</v>
      </c>
      <c r="E626" s="172">
        <v>8.5356000000000005</v>
      </c>
      <c r="F626" s="172">
        <v>0.77569999999999995</v>
      </c>
      <c r="G626" s="172">
        <v>2.3871000000000002</v>
      </c>
      <c r="H626" s="172">
        <v>1.6506000000000001</v>
      </c>
      <c r="I626" s="172">
        <v>3.5522</v>
      </c>
      <c r="J626" s="172">
        <v>4.7042999999999999</v>
      </c>
      <c r="K626" s="172">
        <v>25.339200000000002</v>
      </c>
      <c r="L626" s="172">
        <v>-16.444600000000001</v>
      </c>
      <c r="M626" s="172">
        <v>-13.8271</v>
      </c>
      <c r="N626" s="172">
        <v>-13.5311</v>
      </c>
      <c r="O626" s="172">
        <v>1.2326999999999999</v>
      </c>
      <c r="P626" s="172">
        <v>6.8928000000000003</v>
      </c>
      <c r="Q626" s="172">
        <v>11.0526</v>
      </c>
      <c r="R626" s="172">
        <v>-2.7475999999999998</v>
      </c>
    </row>
    <row r="627" spans="1:18" x14ac:dyDescent="0.3">
      <c r="A627" s="168" t="s">
        <v>837</v>
      </c>
      <c r="B627" s="168" t="s">
        <v>861</v>
      </c>
      <c r="C627" s="168">
        <v>147473</v>
      </c>
      <c r="D627" s="171">
        <v>44015</v>
      </c>
      <c r="E627" s="172">
        <v>9.8360000000000003</v>
      </c>
      <c r="F627" s="172">
        <v>0.63429999999999997</v>
      </c>
      <c r="G627" s="172">
        <v>2.1497999999999999</v>
      </c>
      <c r="H627" s="172">
        <v>2.0226000000000002</v>
      </c>
      <c r="I627" s="172">
        <v>3.6896</v>
      </c>
      <c r="J627" s="172">
        <v>6.5079000000000002</v>
      </c>
      <c r="K627" s="172">
        <v>29.6599</v>
      </c>
      <c r="L627" s="172">
        <v>-11.1713</v>
      </c>
      <c r="M627" s="172">
        <v>-4.6806999999999999</v>
      </c>
      <c r="N627" s="172"/>
      <c r="O627" s="172"/>
      <c r="P627" s="172"/>
      <c r="Q627" s="172">
        <v>-1.64</v>
      </c>
      <c r="R627" s="172"/>
    </row>
    <row r="628" spans="1:18" x14ac:dyDescent="0.3">
      <c r="A628" s="168" t="s">
        <v>837</v>
      </c>
      <c r="B628" s="168" t="s">
        <v>862</v>
      </c>
      <c r="C628" s="168">
        <v>147477</v>
      </c>
      <c r="D628" s="171">
        <v>44015</v>
      </c>
      <c r="E628" s="172">
        <v>9.67</v>
      </c>
      <c r="F628" s="172">
        <v>0.64529999999999998</v>
      </c>
      <c r="G628" s="172">
        <v>2.1442999999999999</v>
      </c>
      <c r="H628" s="172">
        <v>2.0042</v>
      </c>
      <c r="I628" s="172">
        <v>3.6331000000000002</v>
      </c>
      <c r="J628" s="172">
        <v>6.3689</v>
      </c>
      <c r="K628" s="172">
        <v>29.105499999999999</v>
      </c>
      <c r="L628" s="172">
        <v>-11.938800000000001</v>
      </c>
      <c r="M628" s="172">
        <v>-5.9246999999999996</v>
      </c>
      <c r="N628" s="172"/>
      <c r="O628" s="172"/>
      <c r="P628" s="172"/>
      <c r="Q628" s="172">
        <v>-3.3</v>
      </c>
      <c r="R628" s="172"/>
    </row>
    <row r="629" spans="1:18" x14ac:dyDescent="0.3">
      <c r="A629" s="168" t="s">
        <v>837</v>
      </c>
      <c r="B629" s="168" t="s">
        <v>863</v>
      </c>
      <c r="C629" s="168">
        <v>145376</v>
      </c>
      <c r="D629" s="171">
        <v>44015</v>
      </c>
      <c r="E629" s="172">
        <v>10.648</v>
      </c>
      <c r="F629" s="172">
        <v>0.81420000000000003</v>
      </c>
      <c r="G629" s="172">
        <v>2.0510000000000002</v>
      </c>
      <c r="H629" s="172">
        <v>1.1975</v>
      </c>
      <c r="I629" s="172">
        <v>2.4929999999999999</v>
      </c>
      <c r="J629" s="172">
        <v>4.7309999999999999</v>
      </c>
      <c r="K629" s="172">
        <v>23.254999999999999</v>
      </c>
      <c r="L629" s="172">
        <v>-9.2706</v>
      </c>
      <c r="M629" s="172">
        <v>-1.4348000000000001</v>
      </c>
      <c r="N629" s="172">
        <v>-3.7599</v>
      </c>
      <c r="O629" s="172"/>
      <c r="P629" s="172"/>
      <c r="Q629" s="172">
        <v>3.8540999999999999</v>
      </c>
      <c r="R629" s="172"/>
    </row>
    <row r="630" spans="1:18" x14ac:dyDescent="0.3">
      <c r="A630" s="168" t="s">
        <v>837</v>
      </c>
      <c r="B630" s="168" t="s">
        <v>864</v>
      </c>
      <c r="C630" s="168">
        <v>145378</v>
      </c>
      <c r="D630" s="171">
        <v>44015</v>
      </c>
      <c r="E630" s="172">
        <v>10.454000000000001</v>
      </c>
      <c r="F630" s="172">
        <v>0.80030000000000001</v>
      </c>
      <c r="G630" s="172">
        <v>2.04</v>
      </c>
      <c r="H630" s="172">
        <v>1.171</v>
      </c>
      <c r="I630" s="172">
        <v>2.4500000000000002</v>
      </c>
      <c r="J630" s="172">
        <v>4.6237000000000004</v>
      </c>
      <c r="K630" s="172">
        <v>22.901499999999999</v>
      </c>
      <c r="L630" s="172">
        <v>-9.8093000000000004</v>
      </c>
      <c r="M630" s="172">
        <v>-2.2898999999999998</v>
      </c>
      <c r="N630" s="172">
        <v>-4.8597999999999999</v>
      </c>
      <c r="O630" s="172"/>
      <c r="P630" s="172"/>
      <c r="Q630" s="172">
        <v>2.7103000000000002</v>
      </c>
      <c r="R630" s="172"/>
    </row>
    <row r="631" spans="1:18" x14ac:dyDescent="0.3">
      <c r="A631" s="168" t="s">
        <v>837</v>
      </c>
      <c r="B631" s="168" t="s">
        <v>865</v>
      </c>
      <c r="C631" s="168">
        <v>147206</v>
      </c>
      <c r="D631" s="171">
        <v>44015</v>
      </c>
      <c r="E631" s="172">
        <v>10.967000000000001</v>
      </c>
      <c r="F631" s="172">
        <v>0.92949999999999999</v>
      </c>
      <c r="G631" s="172">
        <v>2.6583999999999999</v>
      </c>
      <c r="H631" s="172">
        <v>2.4091999999999998</v>
      </c>
      <c r="I631" s="172">
        <v>4.7369000000000003</v>
      </c>
      <c r="J631" s="172">
        <v>9.6151999999999997</v>
      </c>
      <c r="K631" s="172">
        <v>34.251399999999997</v>
      </c>
      <c r="L631" s="172">
        <v>-9.3935999999999993</v>
      </c>
      <c r="M631" s="172">
        <v>0.37530000000000002</v>
      </c>
      <c r="N631" s="172">
        <v>1.7912999999999999</v>
      </c>
      <c r="O631" s="172"/>
      <c r="P631" s="172"/>
      <c r="Q631" s="172">
        <v>8.4359000000000002</v>
      </c>
      <c r="R631" s="172"/>
    </row>
    <row r="632" spans="1:18" x14ac:dyDescent="0.3">
      <c r="A632" s="168" t="s">
        <v>837</v>
      </c>
      <c r="B632" s="168" t="s">
        <v>866</v>
      </c>
      <c r="C632" s="168">
        <v>147203</v>
      </c>
      <c r="D632" s="171">
        <v>44015</v>
      </c>
      <c r="E632" s="172">
        <v>10.757</v>
      </c>
      <c r="F632" s="172">
        <v>0.9194</v>
      </c>
      <c r="G632" s="172">
        <v>2.6431</v>
      </c>
      <c r="H632" s="172">
        <v>2.3794</v>
      </c>
      <c r="I632" s="172">
        <v>4.6706000000000003</v>
      </c>
      <c r="J632" s="172">
        <v>9.4748999999999999</v>
      </c>
      <c r="K632" s="172">
        <v>33.693800000000003</v>
      </c>
      <c r="L632" s="172">
        <v>-10.118600000000001</v>
      </c>
      <c r="M632" s="172">
        <v>-0.86629999999999996</v>
      </c>
      <c r="N632" s="172">
        <v>8.3699999999999997E-2</v>
      </c>
      <c r="O632" s="172"/>
      <c r="P632" s="172"/>
      <c r="Q632" s="172">
        <v>6.6120000000000001</v>
      </c>
      <c r="R632" s="172"/>
    </row>
    <row r="633" spans="1:18" x14ac:dyDescent="0.3">
      <c r="A633" s="168" t="s">
        <v>837</v>
      </c>
      <c r="B633" s="168" t="s">
        <v>867</v>
      </c>
      <c r="C633" s="168">
        <v>122389</v>
      </c>
      <c r="D633" s="171">
        <v>44015</v>
      </c>
      <c r="E633" s="172">
        <v>24.3567</v>
      </c>
      <c r="F633" s="172">
        <v>0.6825</v>
      </c>
      <c r="G633" s="172">
        <v>2.4108999999999998</v>
      </c>
      <c r="H633" s="172">
        <v>2.1254</v>
      </c>
      <c r="I633" s="172">
        <v>3.5247999999999999</v>
      </c>
      <c r="J633" s="172">
        <v>4.4617000000000004</v>
      </c>
      <c r="K633" s="172">
        <v>26.595400000000001</v>
      </c>
      <c r="L633" s="172">
        <v>-8.9451999999999998</v>
      </c>
      <c r="M633" s="172">
        <v>-2.1053000000000002</v>
      </c>
      <c r="N633" s="172">
        <v>-0.60109999999999997</v>
      </c>
      <c r="O633" s="172">
        <v>4.7961999999999998</v>
      </c>
      <c r="P633" s="172">
        <v>7.476</v>
      </c>
      <c r="Q633" s="172">
        <v>13.2684</v>
      </c>
      <c r="R633" s="172">
        <v>3.1816</v>
      </c>
    </row>
    <row r="634" spans="1:18" x14ac:dyDescent="0.3">
      <c r="A634" s="168" t="s">
        <v>837</v>
      </c>
      <c r="B634" s="168" t="s">
        <v>868</v>
      </c>
      <c r="C634" s="168">
        <v>122387</v>
      </c>
      <c r="D634" s="171">
        <v>44015</v>
      </c>
      <c r="E634" s="172">
        <v>22.108499999999999</v>
      </c>
      <c r="F634" s="172">
        <v>0.67849999999999999</v>
      </c>
      <c r="G634" s="172">
        <v>2.3992</v>
      </c>
      <c r="H634" s="172">
        <v>2.0979999999999999</v>
      </c>
      <c r="I634" s="172">
        <v>3.4689000000000001</v>
      </c>
      <c r="J634" s="172">
        <v>4.3414999999999999</v>
      </c>
      <c r="K634" s="172">
        <v>26.168500000000002</v>
      </c>
      <c r="L634" s="172">
        <v>-9.5419</v>
      </c>
      <c r="M634" s="172">
        <v>-3.0367000000000002</v>
      </c>
      <c r="N634" s="172">
        <v>-1.8085</v>
      </c>
      <c r="O634" s="172">
        <v>3.4773999999999998</v>
      </c>
      <c r="P634" s="172">
        <v>6.0907</v>
      </c>
      <c r="Q634" s="172">
        <v>11.743499999999999</v>
      </c>
      <c r="R634" s="172">
        <v>1.9374</v>
      </c>
    </row>
    <row r="635" spans="1:18" x14ac:dyDescent="0.3">
      <c r="A635" s="168" t="s">
        <v>837</v>
      </c>
      <c r="B635" s="168" t="s">
        <v>869</v>
      </c>
      <c r="C635" s="168">
        <v>104637</v>
      </c>
      <c r="D635" s="171">
        <v>44015</v>
      </c>
      <c r="E635" s="172">
        <v>41.140999999999998</v>
      </c>
      <c r="F635" s="172">
        <v>0.42449999999999999</v>
      </c>
      <c r="G635" s="172">
        <v>2.7179000000000002</v>
      </c>
      <c r="H635" s="172">
        <v>1.3576999999999999</v>
      </c>
      <c r="I635" s="172">
        <v>2.9466999999999999</v>
      </c>
      <c r="J635" s="172">
        <v>6.9889999999999999</v>
      </c>
      <c r="K635" s="172">
        <v>33.774900000000002</v>
      </c>
      <c r="L635" s="172">
        <v>-14.5937</v>
      </c>
      <c r="M635" s="172">
        <v>-6.8320999999999996</v>
      </c>
      <c r="N635" s="172">
        <v>-14.7814</v>
      </c>
      <c r="O635" s="172">
        <v>-2.3212000000000002</v>
      </c>
      <c r="P635" s="172">
        <v>4.6504000000000003</v>
      </c>
      <c r="Q635" s="172">
        <v>11.021000000000001</v>
      </c>
      <c r="R635" s="172">
        <v>-4.4492000000000003</v>
      </c>
    </row>
    <row r="636" spans="1:18" x14ac:dyDescent="0.3">
      <c r="A636" s="168" t="s">
        <v>837</v>
      </c>
      <c r="B636" s="168" t="s">
        <v>870</v>
      </c>
      <c r="C636" s="168">
        <v>118692</v>
      </c>
      <c r="D636" s="171">
        <v>44015</v>
      </c>
      <c r="E636" s="172">
        <v>43.722000000000001</v>
      </c>
      <c r="F636" s="172">
        <v>0.42580000000000001</v>
      </c>
      <c r="G636" s="172">
        <v>2.7221000000000002</v>
      </c>
      <c r="H636" s="172">
        <v>1.367</v>
      </c>
      <c r="I636" s="172">
        <v>2.9676</v>
      </c>
      <c r="J636" s="172">
        <v>7.0412999999999997</v>
      </c>
      <c r="K636" s="172">
        <v>33.978099999999998</v>
      </c>
      <c r="L636" s="172">
        <v>-14.301299999999999</v>
      </c>
      <c r="M636" s="172">
        <v>-6.3613999999999997</v>
      </c>
      <c r="N636" s="172">
        <v>-14.22</v>
      </c>
      <c r="O636" s="172">
        <v>-1.5141</v>
      </c>
      <c r="P636" s="172">
        <v>5.5547000000000004</v>
      </c>
      <c r="Q636" s="172">
        <v>13.1562</v>
      </c>
      <c r="R636" s="172">
        <v>-3.7887</v>
      </c>
    </row>
    <row r="637" spans="1:18" x14ac:dyDescent="0.3">
      <c r="A637" s="168" t="s">
        <v>837</v>
      </c>
      <c r="B637" s="168" t="s">
        <v>871</v>
      </c>
      <c r="C637" s="168">
        <v>103335</v>
      </c>
      <c r="D637" s="171">
        <v>44015</v>
      </c>
      <c r="E637" s="172">
        <v>64.05</v>
      </c>
      <c r="F637" s="172">
        <v>0.42330000000000001</v>
      </c>
      <c r="G637" s="172">
        <v>1.8931</v>
      </c>
      <c r="H637" s="172">
        <v>2.0554000000000001</v>
      </c>
      <c r="I637" s="172">
        <v>3.4064999999999999</v>
      </c>
      <c r="J637" s="172">
        <v>3.9603999999999999</v>
      </c>
      <c r="K637" s="172">
        <v>23.078399999999998</v>
      </c>
      <c r="L637" s="172">
        <v>-7.5224000000000002</v>
      </c>
      <c r="M637" s="172">
        <v>1.2008000000000001</v>
      </c>
      <c r="N637" s="172">
        <v>-1.9593</v>
      </c>
      <c r="O637" s="172">
        <v>4.3392999999999997</v>
      </c>
      <c r="P637" s="172">
        <v>6.4104000000000001</v>
      </c>
      <c r="Q637" s="172">
        <v>13.5128</v>
      </c>
      <c r="R637" s="172">
        <v>3.0411999999999999</v>
      </c>
    </row>
    <row r="638" spans="1:18" x14ac:dyDescent="0.3">
      <c r="A638" s="168" t="s">
        <v>837</v>
      </c>
      <c r="B638" s="168" t="s">
        <v>872</v>
      </c>
      <c r="C638" s="168">
        <v>119464</v>
      </c>
      <c r="D638" s="171">
        <v>44015</v>
      </c>
      <c r="E638" s="172">
        <v>67.42</v>
      </c>
      <c r="F638" s="172">
        <v>0.41699999999999998</v>
      </c>
      <c r="G638" s="172">
        <v>1.9045000000000001</v>
      </c>
      <c r="H638" s="172">
        <v>2.0741999999999998</v>
      </c>
      <c r="I638" s="172">
        <v>3.4207999999999998</v>
      </c>
      <c r="J638" s="172">
        <v>4.0271999999999997</v>
      </c>
      <c r="K638" s="172">
        <v>23.299199999999999</v>
      </c>
      <c r="L638" s="172">
        <v>-7.1860999999999997</v>
      </c>
      <c r="M638" s="172">
        <v>1.7506999999999999</v>
      </c>
      <c r="N638" s="172">
        <v>-1.2884</v>
      </c>
      <c r="O638" s="172">
        <v>5.1216999999999997</v>
      </c>
      <c r="P638" s="172">
        <v>7.1840999999999999</v>
      </c>
      <c r="Q638" s="172">
        <v>10.899699999999999</v>
      </c>
      <c r="R638" s="172">
        <v>3.7896999999999998</v>
      </c>
    </row>
    <row r="639" spans="1:18" x14ac:dyDescent="0.3">
      <c r="A639" s="168" t="s">
        <v>837</v>
      </c>
      <c r="B639" s="168" t="s">
        <v>873</v>
      </c>
      <c r="C639" s="168">
        <v>109275</v>
      </c>
      <c r="D639" s="171">
        <v>44015</v>
      </c>
      <c r="E639" s="172">
        <v>30.009799999999998</v>
      </c>
      <c r="F639" s="172">
        <v>0.97030000000000005</v>
      </c>
      <c r="G639" s="172">
        <v>1.4719</v>
      </c>
      <c r="H639" s="172">
        <v>0.36249999999999999</v>
      </c>
      <c r="I639" s="172">
        <v>2.9018999999999999</v>
      </c>
      <c r="J639" s="172">
        <v>3.9502000000000002</v>
      </c>
      <c r="K639" s="172">
        <v>28.915299999999998</v>
      </c>
      <c r="L639" s="172">
        <v>-7.0242000000000004</v>
      </c>
      <c r="M639" s="172">
        <v>-3.9409999999999998</v>
      </c>
      <c r="N639" s="172">
        <v>-7.6646999999999998</v>
      </c>
      <c r="O639" s="172">
        <v>1.7083999999999999</v>
      </c>
      <c r="P639" s="172">
        <v>5.9381000000000004</v>
      </c>
      <c r="Q639" s="172">
        <v>9.6501999999999999</v>
      </c>
      <c r="R639" s="172">
        <v>-2.2787999999999999</v>
      </c>
    </row>
    <row r="640" spans="1:18" x14ac:dyDescent="0.3">
      <c r="A640" s="168" t="s">
        <v>837</v>
      </c>
      <c r="B640" s="168" t="s">
        <v>874</v>
      </c>
      <c r="C640" s="168">
        <v>120834</v>
      </c>
      <c r="D640" s="171">
        <v>44015</v>
      </c>
      <c r="E640" s="172">
        <v>30.4222</v>
      </c>
      <c r="F640" s="172">
        <v>0.97519999999999996</v>
      </c>
      <c r="G640" s="172">
        <v>1.4864999999999999</v>
      </c>
      <c r="H640" s="172">
        <v>0.39600000000000002</v>
      </c>
      <c r="I640" s="172">
        <v>2.9714999999999998</v>
      </c>
      <c r="J640" s="172">
        <v>4.1003999999999996</v>
      </c>
      <c r="K640" s="172">
        <v>29.4727</v>
      </c>
      <c r="L640" s="172">
        <v>-6.4531000000000001</v>
      </c>
      <c r="M640" s="172">
        <v>-2.9338000000000002</v>
      </c>
      <c r="N640" s="172">
        <v>-6.2819000000000003</v>
      </c>
      <c r="O640" s="172">
        <v>2.5402</v>
      </c>
      <c r="P640" s="172">
        <v>6.4574999999999996</v>
      </c>
      <c r="Q640" s="172">
        <v>12.4781</v>
      </c>
      <c r="R640" s="172">
        <v>-1.24</v>
      </c>
    </row>
    <row r="641" spans="1:18" x14ac:dyDescent="0.3">
      <c r="A641" s="168" t="s">
        <v>837</v>
      </c>
      <c r="B641" s="168" t="s">
        <v>875</v>
      </c>
      <c r="C641" s="168">
        <v>119727</v>
      </c>
      <c r="D641" s="171">
        <v>44015</v>
      </c>
      <c r="E641" s="172">
        <v>149.43369999999999</v>
      </c>
      <c r="F641" s="172">
        <v>0.83950000000000002</v>
      </c>
      <c r="G641" s="172">
        <v>1.9833000000000001</v>
      </c>
      <c r="H641" s="172">
        <v>0.92</v>
      </c>
      <c r="I641" s="172">
        <v>2.8186</v>
      </c>
      <c r="J641" s="172">
        <v>4.1204999999999998</v>
      </c>
      <c r="K641" s="172">
        <v>20.8889</v>
      </c>
      <c r="L641" s="172">
        <v>-8.6913999999999998</v>
      </c>
      <c r="M641" s="172">
        <v>-1.3842000000000001</v>
      </c>
      <c r="N641" s="172">
        <v>-3.67</v>
      </c>
      <c r="O641" s="172">
        <v>8.0206999999999997</v>
      </c>
      <c r="P641" s="172">
        <v>10.0829</v>
      </c>
      <c r="Q641" s="172">
        <v>12.564299999999999</v>
      </c>
      <c r="R641" s="172">
        <v>4.1154000000000002</v>
      </c>
    </row>
    <row r="642" spans="1:18" x14ac:dyDescent="0.3">
      <c r="A642" s="168" t="s">
        <v>837</v>
      </c>
      <c r="B642" s="168" t="s">
        <v>876</v>
      </c>
      <c r="C642" s="168">
        <v>102756</v>
      </c>
      <c r="D642" s="171">
        <v>44015</v>
      </c>
      <c r="E642" s="172">
        <v>139.6071</v>
      </c>
      <c r="F642" s="172">
        <v>0.83660000000000001</v>
      </c>
      <c r="G642" s="172">
        <v>1.9744999999999999</v>
      </c>
      <c r="H642" s="172">
        <v>0.90029999999999999</v>
      </c>
      <c r="I642" s="172">
        <v>2.7787999999999999</v>
      </c>
      <c r="J642" s="172">
        <v>4.0270000000000001</v>
      </c>
      <c r="K642" s="172">
        <v>20.547499999999999</v>
      </c>
      <c r="L642" s="172">
        <v>-9.1814999999999998</v>
      </c>
      <c r="M642" s="172">
        <v>-2.1686000000000001</v>
      </c>
      <c r="N642" s="172">
        <v>-4.6761999999999997</v>
      </c>
      <c r="O642" s="172">
        <v>6.9413999999999998</v>
      </c>
      <c r="P642" s="172">
        <v>9.0421999999999993</v>
      </c>
      <c r="Q642" s="172">
        <v>18.236799999999999</v>
      </c>
      <c r="R642" s="172">
        <v>3.0750999999999999</v>
      </c>
    </row>
    <row r="643" spans="1:18" x14ac:dyDescent="0.3">
      <c r="A643" s="168" t="s">
        <v>837</v>
      </c>
      <c r="B643" s="168" t="s">
        <v>877</v>
      </c>
      <c r="C643" s="168">
        <v>101537</v>
      </c>
      <c r="D643" s="171">
        <v>44015</v>
      </c>
      <c r="E643" s="172">
        <v>171.3194</v>
      </c>
      <c r="F643" s="172">
        <v>0.81059999999999999</v>
      </c>
      <c r="G643" s="172">
        <v>2.3687</v>
      </c>
      <c r="H643" s="172">
        <v>1.5439000000000001</v>
      </c>
      <c r="I643" s="172">
        <v>2.2879</v>
      </c>
      <c r="J643" s="172">
        <v>4.1260000000000003</v>
      </c>
      <c r="K643" s="172">
        <v>26.716699999999999</v>
      </c>
      <c r="L643" s="172">
        <v>-11.639699999999999</v>
      </c>
      <c r="M643" s="172">
        <v>-4.5861999999999998</v>
      </c>
      <c r="N643" s="172">
        <v>-8.3653999999999993</v>
      </c>
      <c r="O643" s="172">
        <v>4.5609000000000002</v>
      </c>
      <c r="P643" s="172">
        <v>5.9671000000000003</v>
      </c>
      <c r="Q643" s="172">
        <v>17.158899999999999</v>
      </c>
      <c r="R643" s="172">
        <v>0.76119999999999999</v>
      </c>
    </row>
    <row r="644" spans="1:18" x14ac:dyDescent="0.3">
      <c r="A644" s="168" t="s">
        <v>837</v>
      </c>
      <c r="B644" s="168" t="s">
        <v>878</v>
      </c>
      <c r="C644" s="168">
        <v>119578</v>
      </c>
      <c r="D644" s="171">
        <v>44015</v>
      </c>
      <c r="E644" s="172">
        <v>180.67920000000001</v>
      </c>
      <c r="F644" s="172">
        <v>0.81340000000000001</v>
      </c>
      <c r="G644" s="172">
        <v>2.3771</v>
      </c>
      <c r="H644" s="172">
        <v>1.5629</v>
      </c>
      <c r="I644" s="172">
        <v>2.3256000000000001</v>
      </c>
      <c r="J644" s="172">
        <v>4.2079000000000004</v>
      </c>
      <c r="K644" s="172">
        <v>27.0061</v>
      </c>
      <c r="L644" s="172">
        <v>-11.2492</v>
      </c>
      <c r="M644" s="172">
        <v>-3.9910000000000001</v>
      </c>
      <c r="N644" s="172">
        <v>-7.6265000000000001</v>
      </c>
      <c r="O644" s="172">
        <v>5.7725999999999997</v>
      </c>
      <c r="P644" s="172">
        <v>6.8224</v>
      </c>
      <c r="Q644" s="172">
        <v>9.5077999999999996</v>
      </c>
      <c r="R644" s="172">
        <v>1.7154</v>
      </c>
    </row>
    <row r="645" spans="1:18" x14ac:dyDescent="0.3">
      <c r="A645" s="168" t="s">
        <v>837</v>
      </c>
      <c r="B645" s="168" t="s">
        <v>879</v>
      </c>
      <c r="C645" s="168">
        <v>147757</v>
      </c>
      <c r="D645" s="171">
        <v>44015</v>
      </c>
      <c r="E645" s="172">
        <v>8.6992999999999991</v>
      </c>
      <c r="F645" s="172">
        <v>0.26279999999999998</v>
      </c>
      <c r="G645" s="172">
        <v>2.5716000000000001</v>
      </c>
      <c r="H645" s="172">
        <v>1.6333</v>
      </c>
      <c r="I645" s="172">
        <v>2.6671999999999998</v>
      </c>
      <c r="J645" s="172">
        <v>5.6176000000000004</v>
      </c>
      <c r="K645" s="172">
        <v>27.565100000000001</v>
      </c>
      <c r="L645" s="172">
        <v>-14.1852</v>
      </c>
      <c r="M645" s="172"/>
      <c r="N645" s="172"/>
      <c r="O645" s="172"/>
      <c r="P645" s="172"/>
      <c r="Q645" s="172">
        <v>-13.007</v>
      </c>
      <c r="R645" s="172"/>
    </row>
    <row r="646" spans="1:18" x14ac:dyDescent="0.3">
      <c r="A646" s="168" t="s">
        <v>837</v>
      </c>
      <c r="B646" s="168" t="s">
        <v>880</v>
      </c>
      <c r="C646" s="168">
        <v>147760</v>
      </c>
      <c r="D646" s="171">
        <v>44015</v>
      </c>
      <c r="E646" s="172">
        <v>8.5808</v>
      </c>
      <c r="F646" s="172">
        <v>0.25819999999999999</v>
      </c>
      <c r="G646" s="172">
        <v>2.5577000000000001</v>
      </c>
      <c r="H646" s="172">
        <v>1.5995999999999999</v>
      </c>
      <c r="I646" s="172">
        <v>2.597</v>
      </c>
      <c r="J646" s="172">
        <v>5.4657999999999998</v>
      </c>
      <c r="K646" s="172">
        <v>27.027000000000001</v>
      </c>
      <c r="L646" s="172">
        <v>-15.2355</v>
      </c>
      <c r="M646" s="172"/>
      <c r="N646" s="172"/>
      <c r="O646" s="172"/>
      <c r="P646" s="172"/>
      <c r="Q646" s="172">
        <v>-14.192</v>
      </c>
      <c r="R646" s="172"/>
    </row>
    <row r="647" spans="1:18" x14ac:dyDescent="0.3">
      <c r="A647" s="168" t="s">
        <v>837</v>
      </c>
      <c r="B647" s="168" t="s">
        <v>881</v>
      </c>
      <c r="C647" s="168">
        <v>147492</v>
      </c>
      <c r="D647" s="171">
        <v>44015</v>
      </c>
      <c r="E647" s="172">
        <v>10.49</v>
      </c>
      <c r="F647" s="172">
        <v>0.67179999999999995</v>
      </c>
      <c r="G647" s="172">
        <v>2.6419000000000001</v>
      </c>
      <c r="H647" s="172">
        <v>1.8447</v>
      </c>
      <c r="I647" s="172">
        <v>2.6419000000000001</v>
      </c>
      <c r="J647" s="172">
        <v>5.1101999999999999</v>
      </c>
      <c r="K647" s="172">
        <v>29.187200000000001</v>
      </c>
      <c r="L647" s="172">
        <v>-7.5770999999999997</v>
      </c>
      <c r="M647" s="172">
        <v>0.2868</v>
      </c>
      <c r="N647" s="172"/>
      <c r="O647" s="172"/>
      <c r="P647" s="172"/>
      <c r="Q647" s="172">
        <v>4.9000000000000004</v>
      </c>
      <c r="R647" s="172"/>
    </row>
    <row r="648" spans="1:18" x14ac:dyDescent="0.3">
      <c r="A648" s="168" t="s">
        <v>837</v>
      </c>
      <c r="B648" s="168" t="s">
        <v>882</v>
      </c>
      <c r="C648" s="168">
        <v>147490</v>
      </c>
      <c r="D648" s="171">
        <v>44015</v>
      </c>
      <c r="E648" s="172">
        <v>10.4</v>
      </c>
      <c r="F648" s="172">
        <v>0.67759999999999998</v>
      </c>
      <c r="G648" s="172">
        <v>2.6654</v>
      </c>
      <c r="H648" s="172">
        <v>1.7613000000000001</v>
      </c>
      <c r="I648" s="172">
        <v>2.5640999999999998</v>
      </c>
      <c r="J648" s="172">
        <v>5.0505000000000004</v>
      </c>
      <c r="K648" s="172">
        <v>28.872399999999999</v>
      </c>
      <c r="L648" s="172">
        <v>-7.9645999999999999</v>
      </c>
      <c r="M648" s="172">
        <v>-0.28760000000000002</v>
      </c>
      <c r="N648" s="172"/>
      <c r="O648" s="172"/>
      <c r="P648" s="172"/>
      <c r="Q648" s="172">
        <v>4</v>
      </c>
      <c r="R648" s="172"/>
    </row>
    <row r="649" spans="1:18" x14ac:dyDescent="0.3">
      <c r="A649" s="173" t="s">
        <v>27</v>
      </c>
      <c r="B649" s="168"/>
      <c r="C649" s="168"/>
      <c r="D649" s="168"/>
      <c r="E649" s="168"/>
      <c r="F649" s="174">
        <v>0.62486363636363651</v>
      </c>
      <c r="G649" s="174">
        <v>2.2167022727272729</v>
      </c>
      <c r="H649" s="174">
        <v>1.544063636363636</v>
      </c>
      <c r="I649" s="174">
        <v>3.0919409090909098</v>
      </c>
      <c r="J649" s="174">
        <v>5.3217590909090911</v>
      </c>
      <c r="K649" s="174">
        <v>27.657509090909091</v>
      </c>
      <c r="L649" s="174">
        <v>-10.71367272727273</v>
      </c>
      <c r="M649" s="174">
        <v>-3.9412976190476181</v>
      </c>
      <c r="N649" s="174">
        <v>-7.0099210526315794</v>
      </c>
      <c r="O649" s="174">
        <v>2.69692</v>
      </c>
      <c r="P649" s="174">
        <v>6.182973333333333</v>
      </c>
      <c r="Q649" s="174">
        <v>7.390995454545453</v>
      </c>
      <c r="R649" s="174">
        <v>-0.3444029411764703</v>
      </c>
    </row>
    <row r="650" spans="1:18" x14ac:dyDescent="0.3">
      <c r="A650" s="173" t="s">
        <v>409</v>
      </c>
      <c r="B650" s="168"/>
      <c r="C650" s="168"/>
      <c r="D650" s="168"/>
      <c r="E650" s="168"/>
      <c r="F650" s="174">
        <v>0.65839999999999999</v>
      </c>
      <c r="G650" s="174">
        <v>2.2196499999999997</v>
      </c>
      <c r="H650" s="174">
        <v>1.6082999999999998</v>
      </c>
      <c r="I650" s="174">
        <v>2.9847000000000001</v>
      </c>
      <c r="J650" s="174">
        <v>5.05335</v>
      </c>
      <c r="K650" s="174">
        <v>27.686799999999998</v>
      </c>
      <c r="L650" s="174">
        <v>-9.9598000000000013</v>
      </c>
      <c r="M650" s="174">
        <v>-3.7374499999999999</v>
      </c>
      <c r="N650" s="174">
        <v>-5.9474499999999999</v>
      </c>
      <c r="O650" s="174">
        <v>2.4440499999999998</v>
      </c>
      <c r="P650" s="174">
        <v>6.0289000000000001</v>
      </c>
      <c r="Q650" s="174">
        <v>9.8162500000000001</v>
      </c>
      <c r="R650" s="174">
        <v>-0.31609999999999999</v>
      </c>
    </row>
    <row r="651" spans="1:18" x14ac:dyDescent="0.3">
      <c r="A651" s="117"/>
      <c r="B651" s="117"/>
      <c r="C651" s="117"/>
      <c r="D651" s="117"/>
      <c r="E651" s="117"/>
      <c r="F651" s="117"/>
      <c r="G651" s="117"/>
      <c r="H651" s="117"/>
      <c r="I651" s="117"/>
      <c r="J651" s="117"/>
      <c r="K651" s="117"/>
      <c r="L651" s="117"/>
      <c r="M651" s="117"/>
      <c r="N651" s="117"/>
      <c r="O651" s="117"/>
      <c r="P651" s="117"/>
      <c r="Q651" s="117"/>
      <c r="R651" s="117"/>
    </row>
    <row r="652" spans="1:18" x14ac:dyDescent="0.3">
      <c r="A652" s="170" t="s">
        <v>883</v>
      </c>
      <c r="B652" s="170"/>
      <c r="C652" s="170"/>
      <c r="D652" s="170"/>
      <c r="E652" s="170"/>
      <c r="F652" s="170"/>
      <c r="G652" s="170"/>
      <c r="H652" s="170"/>
      <c r="I652" s="170"/>
      <c r="J652" s="170"/>
      <c r="K652" s="170"/>
      <c r="L652" s="170"/>
      <c r="M652" s="170"/>
      <c r="N652" s="170"/>
      <c r="O652" s="170"/>
      <c r="P652" s="170"/>
      <c r="Q652" s="170"/>
      <c r="R652" s="170"/>
    </row>
    <row r="653" spans="1:18" x14ac:dyDescent="0.3">
      <c r="A653" s="168" t="s">
        <v>884</v>
      </c>
      <c r="B653" s="168" t="s">
        <v>885</v>
      </c>
      <c r="C653" s="168">
        <v>131301</v>
      </c>
      <c r="D653" s="171">
        <v>44015</v>
      </c>
      <c r="E653" s="172">
        <v>17.430800000000001</v>
      </c>
      <c r="F653" s="172">
        <v>-8.7927</v>
      </c>
      <c r="G653" s="172">
        <v>26.371600000000001</v>
      </c>
      <c r="H653" s="172">
        <v>15.933</v>
      </c>
      <c r="I653" s="172">
        <v>7.7256999999999998</v>
      </c>
      <c r="J653" s="172">
        <v>8.4552999999999994</v>
      </c>
      <c r="K653" s="172">
        <v>24.054300000000001</v>
      </c>
      <c r="L653" s="172">
        <v>17.72</v>
      </c>
      <c r="M653" s="172">
        <v>13.837899999999999</v>
      </c>
      <c r="N653" s="172">
        <v>14.357799999999999</v>
      </c>
      <c r="O653" s="172">
        <v>8.5105000000000004</v>
      </c>
      <c r="P653" s="172">
        <v>9.8114000000000008</v>
      </c>
      <c r="Q653" s="172">
        <v>10.104200000000001</v>
      </c>
      <c r="R653" s="172">
        <v>14.0625</v>
      </c>
    </row>
    <row r="654" spans="1:18" x14ac:dyDescent="0.3">
      <c r="A654" s="168" t="s">
        <v>884</v>
      </c>
      <c r="B654" s="168" t="s">
        <v>886</v>
      </c>
      <c r="C654" s="168">
        <v>131297</v>
      </c>
      <c r="D654" s="171">
        <v>44015</v>
      </c>
      <c r="E654" s="172">
        <v>17.1905</v>
      </c>
      <c r="F654" s="172">
        <v>-9.1278000000000006</v>
      </c>
      <c r="G654" s="172">
        <v>26.1723</v>
      </c>
      <c r="H654" s="172">
        <v>15.729100000000001</v>
      </c>
      <c r="I654" s="172">
        <v>7.5289000000000001</v>
      </c>
      <c r="J654" s="172">
        <v>8.2514000000000003</v>
      </c>
      <c r="K654" s="172">
        <v>23.841999999999999</v>
      </c>
      <c r="L654" s="172">
        <v>17.515699999999999</v>
      </c>
      <c r="M654" s="172">
        <v>13.6089</v>
      </c>
      <c r="N654" s="172">
        <v>14.1081</v>
      </c>
      <c r="O654" s="172">
        <v>8.2592999999999996</v>
      </c>
      <c r="P654" s="172">
        <v>9.5493000000000006</v>
      </c>
      <c r="Q654" s="172">
        <v>9.8397000000000006</v>
      </c>
      <c r="R654" s="172">
        <v>13.8003</v>
      </c>
    </row>
    <row r="655" spans="1:18" x14ac:dyDescent="0.3">
      <c r="A655" s="168" t="s">
        <v>884</v>
      </c>
      <c r="B655" s="168" t="s">
        <v>887</v>
      </c>
      <c r="C655" s="168">
        <v>131051</v>
      </c>
      <c r="D655" s="171">
        <v>44015</v>
      </c>
      <c r="E655" s="172">
        <v>18.461099999999998</v>
      </c>
      <c r="F655" s="172">
        <v>-22.130400000000002</v>
      </c>
      <c r="G655" s="172">
        <v>9.3656000000000006</v>
      </c>
      <c r="H655" s="172">
        <v>18.964400000000001</v>
      </c>
      <c r="I655" s="172">
        <v>7.6768999999999998</v>
      </c>
      <c r="J655" s="172">
        <v>7.6132</v>
      </c>
      <c r="K655" s="172">
        <v>24.271899999999999</v>
      </c>
      <c r="L655" s="172">
        <v>18.225000000000001</v>
      </c>
      <c r="M655" s="172">
        <v>13.8383</v>
      </c>
      <c r="N655" s="172">
        <v>15.146000000000001</v>
      </c>
      <c r="O655" s="172">
        <v>10.676299999999999</v>
      </c>
      <c r="P655" s="172">
        <v>10.9186</v>
      </c>
      <c r="Q655" s="172">
        <v>11.1271</v>
      </c>
      <c r="R655" s="172">
        <v>15.491199999999999</v>
      </c>
    </row>
    <row r="656" spans="1:18" x14ac:dyDescent="0.3">
      <c r="A656" s="168" t="s">
        <v>884</v>
      </c>
      <c r="B656" s="168" t="s">
        <v>888</v>
      </c>
      <c r="C656" s="168">
        <v>131061</v>
      </c>
      <c r="D656" s="171">
        <v>44015</v>
      </c>
      <c r="E656" s="172">
        <v>18.724299999999999</v>
      </c>
      <c r="F656" s="172">
        <v>-22.014199999999999</v>
      </c>
      <c r="G656" s="172">
        <v>9.5593000000000004</v>
      </c>
      <c r="H656" s="172">
        <v>19.117699999999999</v>
      </c>
      <c r="I656" s="172">
        <v>7.8487999999999998</v>
      </c>
      <c r="J656" s="172">
        <v>7.7817999999999996</v>
      </c>
      <c r="K656" s="172">
        <v>24.442599999999999</v>
      </c>
      <c r="L656" s="172">
        <v>18.3994</v>
      </c>
      <c r="M656" s="172">
        <v>14.0182</v>
      </c>
      <c r="N656" s="172">
        <v>15.3527</v>
      </c>
      <c r="O656" s="172">
        <v>10.9079</v>
      </c>
      <c r="P656" s="172">
        <v>11.179</v>
      </c>
      <c r="Q656" s="172">
        <v>11.398099999999999</v>
      </c>
      <c r="R656" s="172">
        <v>15.726800000000001</v>
      </c>
    </row>
    <row r="657" spans="1:18" x14ac:dyDescent="0.3">
      <c r="A657" s="168" t="s">
        <v>884</v>
      </c>
      <c r="B657" s="168" t="s">
        <v>889</v>
      </c>
      <c r="C657" s="168">
        <v>118387</v>
      </c>
      <c r="D657" s="171">
        <v>44015</v>
      </c>
      <c r="E657" s="172">
        <v>35.078499999999998</v>
      </c>
      <c r="F657" s="172">
        <v>-27.241399999999999</v>
      </c>
      <c r="G657" s="172">
        <v>10.900600000000001</v>
      </c>
      <c r="H657" s="172">
        <v>19.8003</v>
      </c>
      <c r="I657" s="172">
        <v>8.9494000000000007</v>
      </c>
      <c r="J657" s="172">
        <v>11.533200000000001</v>
      </c>
      <c r="K657" s="172">
        <v>24.4803</v>
      </c>
      <c r="L657" s="172">
        <v>18.0319</v>
      </c>
      <c r="M657" s="172">
        <v>14.2643</v>
      </c>
      <c r="N657" s="172">
        <v>14.985099999999999</v>
      </c>
      <c r="O657" s="172">
        <v>12.674099999999999</v>
      </c>
      <c r="P657" s="172">
        <v>11.5052</v>
      </c>
      <c r="Q657" s="172">
        <v>11.279500000000001</v>
      </c>
      <c r="R657" s="172">
        <v>17.099299999999999</v>
      </c>
    </row>
    <row r="658" spans="1:18" x14ac:dyDescent="0.3">
      <c r="A658" s="168" t="s">
        <v>884</v>
      </c>
      <c r="B658" s="168" t="s">
        <v>890</v>
      </c>
      <c r="C658" s="168">
        <v>108753</v>
      </c>
      <c r="D658" s="171">
        <v>44015</v>
      </c>
      <c r="E658" s="172">
        <v>34.797699999999999</v>
      </c>
      <c r="F658" s="172">
        <v>-27.356300000000001</v>
      </c>
      <c r="G658" s="172">
        <v>10.778499999999999</v>
      </c>
      <c r="H658" s="172">
        <v>19.6738</v>
      </c>
      <c r="I658" s="172">
        <v>8.8256999999999994</v>
      </c>
      <c r="J658" s="172">
        <v>11.402699999999999</v>
      </c>
      <c r="K658" s="172">
        <v>24.337</v>
      </c>
      <c r="L658" s="172">
        <v>17.8811</v>
      </c>
      <c r="M658" s="172">
        <v>14.110900000000001</v>
      </c>
      <c r="N658" s="172">
        <v>14.834</v>
      </c>
      <c r="O658" s="172">
        <v>12.563000000000001</v>
      </c>
      <c r="P658" s="172">
        <v>11.365399999999999</v>
      </c>
      <c r="Q658" s="172">
        <v>7.0389999999999997</v>
      </c>
      <c r="R658" s="172">
        <v>16.958300000000001</v>
      </c>
    </row>
    <row r="659" spans="1:18" x14ac:dyDescent="0.3">
      <c r="A659" s="168" t="s">
        <v>884</v>
      </c>
      <c r="B659" s="168" t="s">
        <v>891</v>
      </c>
      <c r="C659" s="168">
        <v>101002</v>
      </c>
      <c r="D659" s="171">
        <v>44015</v>
      </c>
      <c r="E659" s="172">
        <v>48.354399999999998</v>
      </c>
      <c r="F659" s="172">
        <v>-19.690799999999999</v>
      </c>
      <c r="G659" s="172">
        <v>21.980399999999999</v>
      </c>
      <c r="H659" s="172">
        <v>22.396000000000001</v>
      </c>
      <c r="I659" s="172">
        <v>8.7639999999999993</v>
      </c>
      <c r="J659" s="172">
        <v>9.1669</v>
      </c>
      <c r="K659" s="172">
        <v>20.579699999999999</v>
      </c>
      <c r="L659" s="172">
        <v>15.516500000000001</v>
      </c>
      <c r="M659" s="172">
        <v>11.813000000000001</v>
      </c>
      <c r="N659" s="172">
        <v>12.907400000000001</v>
      </c>
      <c r="O659" s="172">
        <v>10.788500000000001</v>
      </c>
      <c r="P659" s="172">
        <v>10.6974</v>
      </c>
      <c r="Q659" s="172">
        <v>8.4021000000000008</v>
      </c>
      <c r="R659" s="172">
        <v>13.884600000000001</v>
      </c>
    </row>
    <row r="660" spans="1:18" x14ac:dyDescent="0.3">
      <c r="A660" s="168" t="s">
        <v>884</v>
      </c>
      <c r="B660" s="168" t="s">
        <v>892</v>
      </c>
      <c r="C660" s="168">
        <v>120137</v>
      </c>
      <c r="D660" s="171">
        <v>44015</v>
      </c>
      <c r="E660" s="172">
        <v>49.4895</v>
      </c>
      <c r="F660" s="172">
        <v>-19.386700000000001</v>
      </c>
      <c r="G660" s="172">
        <v>22.2896</v>
      </c>
      <c r="H660" s="172">
        <v>22.698399999999999</v>
      </c>
      <c r="I660" s="172">
        <v>9.0662000000000003</v>
      </c>
      <c r="J660" s="172">
        <v>9.4718</v>
      </c>
      <c r="K660" s="172">
        <v>20.898900000000001</v>
      </c>
      <c r="L660" s="172">
        <v>15.839499999999999</v>
      </c>
      <c r="M660" s="172">
        <v>12.1395</v>
      </c>
      <c r="N660" s="172">
        <v>13.246499999999999</v>
      </c>
      <c r="O660" s="172">
        <v>11.151199999999999</v>
      </c>
      <c r="P660" s="172">
        <v>11.071199999999999</v>
      </c>
      <c r="Q660" s="172">
        <v>10.9175</v>
      </c>
      <c r="R660" s="172">
        <v>14.246600000000001</v>
      </c>
    </row>
    <row r="661" spans="1:18" x14ac:dyDescent="0.3">
      <c r="A661" s="173" t="s">
        <v>27</v>
      </c>
      <c r="B661" s="168"/>
      <c r="C661" s="168"/>
      <c r="D661" s="168"/>
      <c r="E661" s="168"/>
      <c r="F661" s="174">
        <v>-19.467537499999999</v>
      </c>
      <c r="G661" s="174">
        <v>17.1772375</v>
      </c>
      <c r="H661" s="174">
        <v>19.289087500000001</v>
      </c>
      <c r="I661" s="174">
        <v>8.2981999999999996</v>
      </c>
      <c r="J661" s="174">
        <v>9.2095374999999997</v>
      </c>
      <c r="K661" s="174">
        <v>23.3633375</v>
      </c>
      <c r="L661" s="174">
        <v>17.391137499999999</v>
      </c>
      <c r="M661" s="174">
        <v>13.453875</v>
      </c>
      <c r="N661" s="174">
        <v>14.367199999999999</v>
      </c>
      <c r="O661" s="174">
        <v>10.69135</v>
      </c>
      <c r="P661" s="174">
        <v>10.762187500000001</v>
      </c>
      <c r="Q661" s="174">
        <v>10.013400000000001</v>
      </c>
      <c r="R661" s="174">
        <v>15.1587</v>
      </c>
    </row>
    <row r="662" spans="1:18" x14ac:dyDescent="0.3">
      <c r="A662" s="173" t="s">
        <v>409</v>
      </c>
      <c r="B662" s="168"/>
      <c r="C662" s="168"/>
      <c r="D662" s="168"/>
      <c r="E662" s="168"/>
      <c r="F662" s="174">
        <v>-20.852499999999999</v>
      </c>
      <c r="G662" s="174">
        <v>16.4405</v>
      </c>
      <c r="H662" s="174">
        <v>19.39575</v>
      </c>
      <c r="I662" s="174">
        <v>8.3064</v>
      </c>
      <c r="J662" s="174">
        <v>8.8110999999999997</v>
      </c>
      <c r="K662" s="174">
        <v>24.1631</v>
      </c>
      <c r="L662" s="174">
        <v>17.800550000000001</v>
      </c>
      <c r="M662" s="174">
        <v>13.838100000000001</v>
      </c>
      <c r="N662" s="174">
        <v>14.5959</v>
      </c>
      <c r="O662" s="174">
        <v>10.8482</v>
      </c>
      <c r="P662" s="174">
        <v>10.994899999999999</v>
      </c>
      <c r="Q662" s="174">
        <v>10.510850000000001</v>
      </c>
      <c r="R662" s="174">
        <v>14.8689</v>
      </c>
    </row>
    <row r="663" spans="1:18" x14ac:dyDescent="0.3">
      <c r="A663" s="117"/>
      <c r="B663" s="117"/>
      <c r="C663" s="117"/>
      <c r="D663" s="117"/>
      <c r="E663" s="117"/>
      <c r="F663" s="117"/>
      <c r="G663" s="117"/>
      <c r="H663" s="117"/>
      <c r="I663" s="117"/>
      <c r="J663" s="117"/>
      <c r="K663" s="117"/>
      <c r="L663" s="117"/>
      <c r="M663" s="117"/>
      <c r="N663" s="117"/>
      <c r="O663" s="117"/>
      <c r="P663" s="117"/>
      <c r="Q663" s="117"/>
      <c r="R663" s="117"/>
    </row>
    <row r="664" spans="1:18" x14ac:dyDescent="0.3">
      <c r="A664" s="170" t="s">
        <v>893</v>
      </c>
      <c r="B664" s="170"/>
      <c r="C664" s="170"/>
      <c r="D664" s="170"/>
      <c r="E664" s="170"/>
      <c r="F664" s="170"/>
      <c r="G664" s="170"/>
      <c r="H664" s="170"/>
      <c r="I664" s="170"/>
      <c r="J664" s="170"/>
      <c r="K664" s="170"/>
      <c r="L664" s="170"/>
      <c r="M664" s="170"/>
      <c r="N664" s="170"/>
      <c r="O664" s="170"/>
      <c r="P664" s="170"/>
      <c r="Q664" s="170"/>
      <c r="R664" s="170"/>
    </row>
    <row r="665" spans="1:18" x14ac:dyDescent="0.3">
      <c r="A665" s="168" t="s">
        <v>894</v>
      </c>
      <c r="B665" s="168" t="s">
        <v>895</v>
      </c>
      <c r="C665" s="168">
        <v>115127</v>
      </c>
      <c r="D665" s="171">
        <v>44015</v>
      </c>
      <c r="E665" s="172">
        <v>4432.9778999999999</v>
      </c>
      <c r="F665" s="172">
        <v>-282.62360000000001</v>
      </c>
      <c r="G665" s="172">
        <v>-63.8504</v>
      </c>
      <c r="H665" s="172">
        <v>-2.3715000000000002</v>
      </c>
      <c r="I665" s="172">
        <v>20.221699999999998</v>
      </c>
      <c r="J665" s="172">
        <v>30.833500000000001</v>
      </c>
      <c r="K665" s="172">
        <v>34.819499999999998</v>
      </c>
      <c r="L665" s="172">
        <v>39.703099999999999</v>
      </c>
      <c r="M665" s="172">
        <v>31.843</v>
      </c>
      <c r="N665" s="172">
        <v>37.738199999999999</v>
      </c>
      <c r="O665" s="172">
        <v>18.2622</v>
      </c>
      <c r="P665" s="172">
        <v>11.619199999999999</v>
      </c>
      <c r="Q665" s="172">
        <v>7.8064</v>
      </c>
      <c r="R665" s="172">
        <v>25.040099999999999</v>
      </c>
    </row>
    <row r="666" spans="1:18" x14ac:dyDescent="0.3">
      <c r="A666" s="168" t="s">
        <v>894</v>
      </c>
      <c r="B666" s="168" t="s">
        <v>896</v>
      </c>
      <c r="C666" s="168">
        <v>116796</v>
      </c>
      <c r="D666" s="171">
        <v>44015</v>
      </c>
      <c r="E666" s="172">
        <v>15.0266</v>
      </c>
      <c r="F666" s="172">
        <v>-133.35040000000001</v>
      </c>
      <c r="G666" s="172">
        <v>-106.2647</v>
      </c>
      <c r="H666" s="172">
        <v>9.7690999999999999</v>
      </c>
      <c r="I666" s="172">
        <v>34.9724</v>
      </c>
      <c r="J666" s="172">
        <v>25.4514</v>
      </c>
      <c r="K666" s="172">
        <v>33.396999999999998</v>
      </c>
      <c r="L666" s="172">
        <v>37.521700000000003</v>
      </c>
      <c r="M666" s="172">
        <v>35.273200000000003</v>
      </c>
      <c r="N666" s="172">
        <v>38.75</v>
      </c>
      <c r="O666" s="172">
        <v>16.933299999999999</v>
      </c>
      <c r="P666" s="172">
        <v>11.4382</v>
      </c>
      <c r="Q666" s="172">
        <v>5.0331000000000001</v>
      </c>
      <c r="R666" s="172">
        <v>24.097799999999999</v>
      </c>
    </row>
    <row r="667" spans="1:18" x14ac:dyDescent="0.3">
      <c r="A667" s="168" t="s">
        <v>894</v>
      </c>
      <c r="B667" s="168" t="s">
        <v>897</v>
      </c>
      <c r="C667" s="168">
        <v>113434</v>
      </c>
      <c r="D667" s="171">
        <v>44015</v>
      </c>
      <c r="E667" s="172">
        <v>4197.6234000000004</v>
      </c>
      <c r="F667" s="172">
        <v>-278.4948</v>
      </c>
      <c r="G667" s="172">
        <v>-91.839100000000002</v>
      </c>
      <c r="H667" s="172">
        <v>-2.5598000000000001</v>
      </c>
      <c r="I667" s="172">
        <v>19.791599999999999</v>
      </c>
      <c r="J667" s="172">
        <v>30.2669</v>
      </c>
      <c r="K667" s="172">
        <v>33.451099999999997</v>
      </c>
      <c r="L667" s="172">
        <v>38.390500000000003</v>
      </c>
      <c r="M667" s="172">
        <v>30.779299999999999</v>
      </c>
      <c r="N667" s="172">
        <v>37.390900000000002</v>
      </c>
      <c r="O667" s="172">
        <v>18.267900000000001</v>
      </c>
      <c r="P667" s="172">
        <v>10.952</v>
      </c>
      <c r="Q667" s="172">
        <v>7.8346</v>
      </c>
      <c r="R667" s="172">
        <v>24.866900000000001</v>
      </c>
    </row>
    <row r="668" spans="1:18" x14ac:dyDescent="0.3">
      <c r="A668" s="168" t="s">
        <v>894</v>
      </c>
      <c r="B668" s="168" t="s">
        <v>898</v>
      </c>
      <c r="C668" s="168">
        <v>115897</v>
      </c>
      <c r="D668" s="171">
        <v>44015</v>
      </c>
      <c r="E668" s="172">
        <v>14.942500000000001</v>
      </c>
      <c r="F668" s="172">
        <v>-8.5473999999999997</v>
      </c>
      <c r="G668" s="172">
        <v>-99.733400000000003</v>
      </c>
      <c r="H668" s="172">
        <v>-2.9643999999999999</v>
      </c>
      <c r="I668" s="172">
        <v>38.725200000000001</v>
      </c>
      <c r="J668" s="172">
        <v>40.015300000000003</v>
      </c>
      <c r="K668" s="172">
        <v>35.7393</v>
      </c>
      <c r="L668" s="172">
        <v>39.011000000000003</v>
      </c>
      <c r="M668" s="172">
        <v>33.499600000000001</v>
      </c>
      <c r="N668" s="172">
        <v>40.639200000000002</v>
      </c>
      <c r="O668" s="172">
        <v>17.7441</v>
      </c>
      <c r="P668" s="172">
        <v>10.689299999999999</v>
      </c>
      <c r="Q668" s="172">
        <v>4.7192999999999996</v>
      </c>
      <c r="R668" s="172">
        <v>24.6861</v>
      </c>
    </row>
    <row r="669" spans="1:18" x14ac:dyDescent="0.3">
      <c r="A669" s="168" t="s">
        <v>894</v>
      </c>
      <c r="B669" s="168" t="s">
        <v>899</v>
      </c>
      <c r="C669" s="168">
        <v>106597</v>
      </c>
      <c r="D669" s="171">
        <v>44015</v>
      </c>
      <c r="E669" s="172">
        <v>19.314399999999999</v>
      </c>
      <c r="F669" s="172">
        <v>-796.71720000000005</v>
      </c>
      <c r="G669" s="172">
        <v>130.71350000000001</v>
      </c>
      <c r="H669" s="172">
        <v>214.95570000000001</v>
      </c>
      <c r="I669" s="172">
        <v>198.56270000000001</v>
      </c>
      <c r="J669" s="172">
        <v>98.340999999999994</v>
      </c>
      <c r="K669" s="172">
        <v>175.92760000000001</v>
      </c>
      <c r="L669" s="172">
        <v>61.15</v>
      </c>
      <c r="M669" s="172">
        <v>52.673000000000002</v>
      </c>
      <c r="N669" s="172">
        <v>49.617100000000001</v>
      </c>
      <c r="O669" s="172">
        <v>17.158999999999999</v>
      </c>
      <c r="P669" s="172">
        <v>15.526300000000001</v>
      </c>
      <c r="Q669" s="172">
        <v>5.2725999999999997</v>
      </c>
      <c r="R669" s="172">
        <v>29.589500000000001</v>
      </c>
    </row>
    <row r="670" spans="1:18" x14ac:dyDescent="0.3">
      <c r="A670" s="168" t="s">
        <v>894</v>
      </c>
      <c r="B670" s="168" t="s">
        <v>900</v>
      </c>
      <c r="C670" s="168">
        <v>113049</v>
      </c>
      <c r="D670" s="171">
        <v>44015</v>
      </c>
      <c r="E670" s="172">
        <v>4324.3366999999998</v>
      </c>
      <c r="F670" s="172">
        <v>-282.27359999999999</v>
      </c>
      <c r="G670" s="172">
        <v>-93.322699999999998</v>
      </c>
      <c r="H670" s="172">
        <v>-2.6417000000000002</v>
      </c>
      <c r="I670" s="172">
        <v>19.972999999999999</v>
      </c>
      <c r="J670" s="172">
        <v>30.5334</v>
      </c>
      <c r="K670" s="172">
        <v>34.662599999999998</v>
      </c>
      <c r="L670" s="172">
        <v>39.530999999999999</v>
      </c>
      <c r="M670" s="172">
        <v>30.8673</v>
      </c>
      <c r="N670" s="172">
        <v>36.711399999999998</v>
      </c>
      <c r="O670" s="172">
        <v>17.900099999999998</v>
      </c>
      <c r="P670" s="172">
        <v>11.5695</v>
      </c>
      <c r="Q670" s="172">
        <v>9.2590000000000003</v>
      </c>
      <c r="R670" s="172">
        <v>24.5245</v>
      </c>
    </row>
    <row r="671" spans="1:18" x14ac:dyDescent="0.3">
      <c r="A671" s="168" t="s">
        <v>894</v>
      </c>
      <c r="B671" s="168" t="s">
        <v>901</v>
      </c>
      <c r="C671" s="168">
        <v>115934</v>
      </c>
      <c r="D671" s="171">
        <v>44015</v>
      </c>
      <c r="E671" s="172">
        <v>15.4511</v>
      </c>
      <c r="F671" s="172">
        <v>-3.0707</v>
      </c>
      <c r="G671" s="172">
        <v>-105.4597</v>
      </c>
      <c r="H671" s="172">
        <v>-25.99</v>
      </c>
      <c r="I671" s="172">
        <v>29.211099999999998</v>
      </c>
      <c r="J671" s="172">
        <v>38.547400000000003</v>
      </c>
      <c r="K671" s="172">
        <v>34.397500000000001</v>
      </c>
      <c r="L671" s="172">
        <v>40.039200000000001</v>
      </c>
      <c r="M671" s="172">
        <v>34.58</v>
      </c>
      <c r="N671" s="172">
        <v>38.736499999999999</v>
      </c>
      <c r="O671" s="172">
        <v>17.918399999999998</v>
      </c>
      <c r="P671" s="172">
        <v>11.4191</v>
      </c>
      <c r="Q671" s="172">
        <v>5.1424000000000003</v>
      </c>
      <c r="R671" s="172">
        <v>24.450199999999999</v>
      </c>
    </row>
    <row r="672" spans="1:18" x14ac:dyDescent="0.3">
      <c r="A672" s="168" t="s">
        <v>894</v>
      </c>
      <c r="B672" s="168" t="s">
        <v>902</v>
      </c>
      <c r="C672" s="168">
        <v>113076</v>
      </c>
      <c r="D672" s="171">
        <v>44015</v>
      </c>
      <c r="E672" s="172">
        <v>43.165799999999997</v>
      </c>
      <c r="F672" s="172">
        <v>-282.3356</v>
      </c>
      <c r="G672" s="172">
        <v>-93.556799999999996</v>
      </c>
      <c r="H672" s="172">
        <v>-3.0061</v>
      </c>
      <c r="I672" s="172">
        <v>19.551500000000001</v>
      </c>
      <c r="J672" s="172">
        <v>30.114000000000001</v>
      </c>
      <c r="K672" s="172">
        <v>33.316499999999998</v>
      </c>
      <c r="L672" s="172">
        <v>38.158900000000003</v>
      </c>
      <c r="M672" s="172">
        <v>30.522300000000001</v>
      </c>
      <c r="N672" s="172">
        <v>36.7027</v>
      </c>
      <c r="O672" s="172">
        <v>17.796500000000002</v>
      </c>
      <c r="P672" s="172">
        <v>11.3109</v>
      </c>
      <c r="Q672" s="172">
        <v>8.7172999999999998</v>
      </c>
      <c r="R672" s="172">
        <v>24.654499999999999</v>
      </c>
    </row>
    <row r="673" spans="1:18" x14ac:dyDescent="0.3">
      <c r="A673" s="168" t="s">
        <v>894</v>
      </c>
      <c r="B673" s="168" t="s">
        <v>903</v>
      </c>
      <c r="C673" s="168">
        <v>115833</v>
      </c>
      <c r="D673" s="171">
        <v>44015</v>
      </c>
      <c r="E673" s="172">
        <v>15.9998</v>
      </c>
      <c r="F673" s="172">
        <v>-1.5968</v>
      </c>
      <c r="G673" s="172">
        <v>-76.621600000000001</v>
      </c>
      <c r="H673" s="172">
        <v>-11.673500000000001</v>
      </c>
      <c r="I673" s="172">
        <v>29.214500000000001</v>
      </c>
      <c r="J673" s="172">
        <v>35.604100000000003</v>
      </c>
      <c r="K673" s="172">
        <v>28.706</v>
      </c>
      <c r="L673" s="172">
        <v>40.528799999999997</v>
      </c>
      <c r="M673" s="172">
        <v>34.948300000000003</v>
      </c>
      <c r="N673" s="172">
        <v>39.557099999999998</v>
      </c>
      <c r="O673" s="172">
        <v>17.5869</v>
      </c>
      <c r="P673" s="172">
        <v>11.423</v>
      </c>
      <c r="Q673" s="172">
        <v>5.5284000000000004</v>
      </c>
      <c r="R673" s="172">
        <v>24.346599999999999</v>
      </c>
    </row>
    <row r="674" spans="1:18" x14ac:dyDescent="0.3">
      <c r="A674" s="168" t="s">
        <v>894</v>
      </c>
      <c r="B674" s="168" t="s">
        <v>904</v>
      </c>
      <c r="C674" s="168">
        <v>115939</v>
      </c>
      <c r="D674" s="171">
        <v>44015</v>
      </c>
      <c r="E674" s="172">
        <v>4472.8675000000003</v>
      </c>
      <c r="F674" s="172">
        <v>-281.79939999999999</v>
      </c>
      <c r="G674" s="172">
        <v>-63.537199999999999</v>
      </c>
      <c r="H674" s="172">
        <v>-4.0791000000000004</v>
      </c>
      <c r="I674" s="172">
        <v>18.131799999999998</v>
      </c>
      <c r="J674" s="172">
        <v>28.761600000000001</v>
      </c>
      <c r="K674" s="172">
        <v>33.3782</v>
      </c>
      <c r="L674" s="172">
        <v>38.407499999999999</v>
      </c>
      <c r="M674" s="172">
        <v>30.799199999999999</v>
      </c>
      <c r="N674" s="172">
        <v>36.754199999999997</v>
      </c>
      <c r="O674" s="172">
        <v>18.401900000000001</v>
      </c>
      <c r="P674" s="172">
        <v>11.8147</v>
      </c>
      <c r="Q674" s="172">
        <v>5.1276000000000002</v>
      </c>
      <c r="R674" s="172">
        <v>24.8291</v>
      </c>
    </row>
    <row r="675" spans="1:18" x14ac:dyDescent="0.3">
      <c r="A675" s="168" t="s">
        <v>894</v>
      </c>
      <c r="B675" s="168" t="s">
        <v>905</v>
      </c>
      <c r="C675" s="168">
        <v>117714</v>
      </c>
      <c r="D675" s="171">
        <v>44015</v>
      </c>
      <c r="E675" s="172">
        <v>13.493499999999999</v>
      </c>
      <c r="F675" s="172">
        <v>58.521799999999999</v>
      </c>
      <c r="G675" s="172">
        <v>48.794899999999998</v>
      </c>
      <c r="H675" s="172">
        <v>-29.2424</v>
      </c>
      <c r="I675" s="172">
        <v>16.722999999999999</v>
      </c>
      <c r="J675" s="172">
        <v>-57.8322</v>
      </c>
      <c r="K675" s="172">
        <v>36.925400000000003</v>
      </c>
      <c r="L675" s="172">
        <v>39.966200000000001</v>
      </c>
      <c r="M675" s="172">
        <v>31.546199999999999</v>
      </c>
      <c r="N675" s="172">
        <v>36.8735</v>
      </c>
      <c r="O675" s="172">
        <v>17.153199999999998</v>
      </c>
      <c r="P675" s="172">
        <v>10.261699999999999</v>
      </c>
      <c r="Q675" s="172">
        <v>3.8702999999999999</v>
      </c>
      <c r="R675" s="172">
        <v>24.047499999999999</v>
      </c>
    </row>
    <row r="676" spans="1:18" x14ac:dyDescent="0.3">
      <c r="A676" s="168" t="s">
        <v>894</v>
      </c>
      <c r="B676" s="168" t="s">
        <v>906</v>
      </c>
      <c r="C676" s="168">
        <v>112368</v>
      </c>
      <c r="D676" s="171">
        <v>44015</v>
      </c>
      <c r="E676" s="172">
        <v>4374.0187999999998</v>
      </c>
      <c r="F676" s="172">
        <v>-283.8107</v>
      </c>
      <c r="G676" s="172">
        <v>-93.628</v>
      </c>
      <c r="H676" s="172">
        <v>-2.4885000000000002</v>
      </c>
      <c r="I676" s="172">
        <v>20.235499999999998</v>
      </c>
      <c r="J676" s="172">
        <v>30.752099999999999</v>
      </c>
      <c r="K676" s="172">
        <v>34.609000000000002</v>
      </c>
      <c r="L676" s="172">
        <v>39.527000000000001</v>
      </c>
      <c r="M676" s="172">
        <v>31.615400000000001</v>
      </c>
      <c r="N676" s="172">
        <v>37.705599999999997</v>
      </c>
      <c r="O676" s="172">
        <v>18.3062</v>
      </c>
      <c r="P676" s="172">
        <v>11.6187</v>
      </c>
      <c r="Q676" s="172">
        <v>9.6997999999999998</v>
      </c>
      <c r="R676" s="172">
        <v>25.1069</v>
      </c>
    </row>
    <row r="677" spans="1:18" x14ac:dyDescent="0.3">
      <c r="A677" s="168" t="s">
        <v>894</v>
      </c>
      <c r="B677" s="168" t="s">
        <v>907</v>
      </c>
      <c r="C677" s="168">
        <v>116077</v>
      </c>
      <c r="D677" s="171">
        <v>44015</v>
      </c>
      <c r="E677" s="172">
        <v>14.724399999999999</v>
      </c>
      <c r="F677" s="172">
        <v>200.64670000000001</v>
      </c>
      <c r="G677" s="172">
        <v>93.002399999999994</v>
      </c>
      <c r="H677" s="172">
        <v>17.659600000000001</v>
      </c>
      <c r="I677" s="172">
        <v>-9.1748999999999992</v>
      </c>
      <c r="J677" s="172">
        <v>49.3889</v>
      </c>
      <c r="K677" s="172">
        <v>45.8536</v>
      </c>
      <c r="L677" s="172">
        <v>41.634300000000003</v>
      </c>
      <c r="M677" s="172">
        <v>35.170099999999998</v>
      </c>
      <c r="N677" s="172">
        <v>35.545099999999998</v>
      </c>
      <c r="O677" s="172">
        <v>18.163900000000002</v>
      </c>
      <c r="P677" s="172">
        <v>11.2818</v>
      </c>
      <c r="Q677" s="172">
        <v>4.6108000000000002</v>
      </c>
      <c r="R677" s="172">
        <v>25.139099999999999</v>
      </c>
    </row>
    <row r="678" spans="1:18" x14ac:dyDescent="0.3">
      <c r="A678" s="168" t="s">
        <v>894</v>
      </c>
      <c r="B678" s="168" t="s">
        <v>908</v>
      </c>
      <c r="C678" s="168">
        <v>106193</v>
      </c>
      <c r="D678" s="171">
        <v>44015</v>
      </c>
      <c r="E678" s="172">
        <v>421.70209999999997</v>
      </c>
      <c r="F678" s="172">
        <v>-282.5752</v>
      </c>
      <c r="G678" s="172">
        <v>-93.206000000000003</v>
      </c>
      <c r="H678" s="172">
        <v>-2.5051999999999999</v>
      </c>
      <c r="I678" s="172">
        <v>20.064399999999999</v>
      </c>
      <c r="J678" s="172">
        <v>30.652799999999999</v>
      </c>
      <c r="K678" s="172">
        <v>34.5124</v>
      </c>
      <c r="L678" s="172">
        <v>39.243299999999998</v>
      </c>
      <c r="M678" s="172">
        <v>31.340800000000002</v>
      </c>
      <c r="N678" s="172">
        <v>37.378999999999998</v>
      </c>
      <c r="O678" s="172">
        <v>18.210599999999999</v>
      </c>
      <c r="P678" s="172">
        <v>11.514699999999999</v>
      </c>
      <c r="Q678" s="172">
        <v>12.867699999999999</v>
      </c>
      <c r="R678" s="172">
        <v>24.9343</v>
      </c>
    </row>
    <row r="679" spans="1:18" x14ac:dyDescent="0.3">
      <c r="A679" s="168" t="s">
        <v>894</v>
      </c>
      <c r="B679" s="168" t="s">
        <v>909</v>
      </c>
      <c r="C679" s="168">
        <v>114758</v>
      </c>
      <c r="D679" s="171">
        <v>44015</v>
      </c>
      <c r="E679" s="172">
        <v>19.970099999999999</v>
      </c>
      <c r="F679" s="172">
        <v>-29.767700000000001</v>
      </c>
      <c r="G679" s="172">
        <v>-90.885400000000004</v>
      </c>
      <c r="H679" s="172">
        <v>-10.9694</v>
      </c>
      <c r="I679" s="172">
        <v>22.822800000000001</v>
      </c>
      <c r="J679" s="172">
        <v>37.881300000000003</v>
      </c>
      <c r="K679" s="172">
        <v>23.1678</v>
      </c>
      <c r="L679" s="172">
        <v>40.098999999999997</v>
      </c>
      <c r="M679" s="172">
        <v>34.181800000000003</v>
      </c>
      <c r="N679" s="172">
        <v>41.657499999999999</v>
      </c>
      <c r="O679" s="172">
        <v>18.095300000000002</v>
      </c>
      <c r="P679" s="172">
        <v>12.0131</v>
      </c>
      <c r="Q679" s="172">
        <v>7.7359999999999998</v>
      </c>
      <c r="R679" s="172">
        <v>25.7591</v>
      </c>
    </row>
    <row r="680" spans="1:18" x14ac:dyDescent="0.3">
      <c r="A680" s="168" t="s">
        <v>894</v>
      </c>
      <c r="B680" s="168" t="s">
        <v>910</v>
      </c>
      <c r="C680" s="168">
        <v>140088</v>
      </c>
      <c r="D680" s="171">
        <v>44015</v>
      </c>
      <c r="E680" s="172">
        <v>42.388300000000001</v>
      </c>
      <c r="F680" s="172">
        <v>-160.0599</v>
      </c>
      <c r="G680" s="172">
        <v>-52.784199999999998</v>
      </c>
      <c r="H680" s="172">
        <v>12.5404</v>
      </c>
      <c r="I680" s="172">
        <v>29.0685</v>
      </c>
      <c r="J680" s="172">
        <v>34.954700000000003</v>
      </c>
      <c r="K680" s="172">
        <v>35.851100000000002</v>
      </c>
      <c r="L680" s="172">
        <v>39.8416</v>
      </c>
      <c r="M680" s="172">
        <v>31.6935</v>
      </c>
      <c r="N680" s="172">
        <v>37.654699999999998</v>
      </c>
      <c r="O680" s="172">
        <v>18.188199999999998</v>
      </c>
      <c r="P680" s="172">
        <v>11.6218</v>
      </c>
      <c r="Q680" s="172">
        <v>11.9094</v>
      </c>
      <c r="R680" s="172">
        <v>24.8886</v>
      </c>
    </row>
    <row r="681" spans="1:18" x14ac:dyDescent="0.3">
      <c r="A681" s="168" t="s">
        <v>894</v>
      </c>
      <c r="B681" s="168" t="s">
        <v>911</v>
      </c>
      <c r="C681" s="168">
        <v>114616</v>
      </c>
      <c r="D681" s="171">
        <v>44015</v>
      </c>
      <c r="E681" s="172">
        <v>19.849299999999999</v>
      </c>
      <c r="F681" s="172">
        <v>-34.904800000000002</v>
      </c>
      <c r="G681" s="172">
        <v>-116.6194</v>
      </c>
      <c r="H681" s="172">
        <v>-16.158000000000001</v>
      </c>
      <c r="I681" s="172">
        <v>28.468299999999999</v>
      </c>
      <c r="J681" s="172">
        <v>38.888800000000003</v>
      </c>
      <c r="K681" s="172">
        <v>34.929600000000001</v>
      </c>
      <c r="L681" s="172">
        <v>38.297499999999999</v>
      </c>
      <c r="M681" s="172">
        <v>35.024999999999999</v>
      </c>
      <c r="N681" s="172">
        <v>39.495699999999999</v>
      </c>
      <c r="O681" s="172">
        <v>17.422899999999998</v>
      </c>
      <c r="P681" s="172">
        <v>11.196300000000001</v>
      </c>
      <c r="Q681" s="172">
        <v>7.6235999999999997</v>
      </c>
      <c r="R681" s="172">
        <v>24.013300000000001</v>
      </c>
    </row>
    <row r="682" spans="1:18" x14ac:dyDescent="0.3">
      <c r="A682" s="168" t="s">
        <v>894</v>
      </c>
      <c r="B682" s="168" t="s">
        <v>912</v>
      </c>
      <c r="C682" s="168">
        <v>107693</v>
      </c>
      <c r="D682" s="171">
        <v>44015</v>
      </c>
      <c r="E682" s="172">
        <v>2099.8375000000001</v>
      </c>
      <c r="F682" s="172">
        <v>-284.13029999999998</v>
      </c>
      <c r="G682" s="172">
        <v>-95.795000000000002</v>
      </c>
      <c r="H682" s="172">
        <v>-3.7345000000000002</v>
      </c>
      <c r="I682" s="172">
        <v>19.385999999999999</v>
      </c>
      <c r="J682" s="172">
        <v>30.209599999999998</v>
      </c>
      <c r="K682" s="172">
        <v>34.278300000000002</v>
      </c>
      <c r="L682" s="172">
        <v>39.0321</v>
      </c>
      <c r="M682" s="172">
        <v>31.032900000000001</v>
      </c>
      <c r="N682" s="172">
        <v>37.076300000000003</v>
      </c>
      <c r="O682" s="172">
        <v>18.074000000000002</v>
      </c>
      <c r="P682" s="172">
        <v>11.4457</v>
      </c>
      <c r="Q682" s="172">
        <v>10.7644</v>
      </c>
      <c r="R682" s="172">
        <v>24.718399999999999</v>
      </c>
    </row>
    <row r="683" spans="1:18" x14ac:dyDescent="0.3">
      <c r="A683" s="168" t="s">
        <v>894</v>
      </c>
      <c r="B683" s="168" t="s">
        <v>913</v>
      </c>
      <c r="C683" s="168">
        <v>115132</v>
      </c>
      <c r="D683" s="171">
        <v>44015</v>
      </c>
      <c r="E683" s="172">
        <v>19.5715</v>
      </c>
      <c r="F683" s="172">
        <v>41.449100000000001</v>
      </c>
      <c r="G683" s="172">
        <v>-57.540199999999999</v>
      </c>
      <c r="H683" s="172">
        <v>-0.82579999999999998</v>
      </c>
      <c r="I683" s="172">
        <v>37.113999999999997</v>
      </c>
      <c r="J683" s="172">
        <v>41.237099999999998</v>
      </c>
      <c r="K683" s="172">
        <v>35.539700000000003</v>
      </c>
      <c r="L683" s="172">
        <v>39.223199999999999</v>
      </c>
      <c r="M683" s="172">
        <v>35.033999999999999</v>
      </c>
      <c r="N683" s="172">
        <v>40.003100000000003</v>
      </c>
      <c r="O683" s="172">
        <v>17.838100000000001</v>
      </c>
      <c r="P683" s="172">
        <v>11.627000000000001</v>
      </c>
      <c r="Q683" s="172">
        <v>7.6307</v>
      </c>
      <c r="R683" s="172">
        <v>24.286200000000001</v>
      </c>
    </row>
    <row r="684" spans="1:18" x14ac:dyDescent="0.3">
      <c r="A684" s="168" t="s">
        <v>894</v>
      </c>
      <c r="B684" s="168" t="s">
        <v>914</v>
      </c>
      <c r="C684" s="168">
        <v>115676</v>
      </c>
      <c r="D684" s="171">
        <v>44015</v>
      </c>
      <c r="E684" s="172">
        <v>15.0504</v>
      </c>
      <c r="F684" s="172">
        <v>27.4252</v>
      </c>
      <c r="G684" s="172">
        <v>-63.609699999999997</v>
      </c>
      <c r="H684" s="172">
        <v>5.2366999999999999</v>
      </c>
      <c r="I684" s="172">
        <v>36.002000000000002</v>
      </c>
      <c r="J684" s="172">
        <v>44.235100000000003</v>
      </c>
      <c r="K684" s="172">
        <v>17.7818</v>
      </c>
      <c r="L684" s="172">
        <v>40.296199999999999</v>
      </c>
      <c r="M684" s="172">
        <v>35.816099999999999</v>
      </c>
      <c r="N684" s="172">
        <v>41.465299999999999</v>
      </c>
      <c r="O684" s="172">
        <v>18.107900000000001</v>
      </c>
      <c r="P684" s="172">
        <v>11.5092</v>
      </c>
      <c r="Q684" s="172">
        <v>4.7477</v>
      </c>
      <c r="R684" s="172">
        <v>24.914300000000001</v>
      </c>
    </row>
    <row r="685" spans="1:18" x14ac:dyDescent="0.3">
      <c r="A685" s="168" t="s">
        <v>894</v>
      </c>
      <c r="B685" s="168" t="s">
        <v>915</v>
      </c>
      <c r="C685" s="168">
        <v>111954</v>
      </c>
      <c r="D685" s="171">
        <v>44015</v>
      </c>
      <c r="E685" s="172">
        <v>4327.4535999999998</v>
      </c>
      <c r="F685" s="172">
        <v>-283.94529999999997</v>
      </c>
      <c r="G685" s="172">
        <v>-93.717500000000001</v>
      </c>
      <c r="H685" s="172">
        <v>-2.6116000000000001</v>
      </c>
      <c r="I685" s="172">
        <v>20.050699999999999</v>
      </c>
      <c r="J685" s="172">
        <v>30.745699999999999</v>
      </c>
      <c r="K685" s="172">
        <v>34.425400000000003</v>
      </c>
      <c r="L685" s="172">
        <v>39.378100000000003</v>
      </c>
      <c r="M685" s="172">
        <v>31.454999999999998</v>
      </c>
      <c r="N685" s="172">
        <v>37.511800000000001</v>
      </c>
      <c r="O685" s="172">
        <v>18.122800000000002</v>
      </c>
      <c r="P685" s="172">
        <v>11.494</v>
      </c>
      <c r="Q685" s="172">
        <v>10.229699999999999</v>
      </c>
      <c r="R685" s="172">
        <v>24.916599999999999</v>
      </c>
    </row>
    <row r="686" spans="1:18" x14ac:dyDescent="0.3">
      <c r="A686" s="168" t="s">
        <v>894</v>
      </c>
      <c r="B686" s="168" t="s">
        <v>916</v>
      </c>
      <c r="C686" s="168">
        <v>105463</v>
      </c>
      <c r="D686" s="171">
        <v>44015</v>
      </c>
      <c r="E686" s="172">
        <v>4253.1619000000001</v>
      </c>
      <c r="F686" s="172">
        <v>-286.91539999999998</v>
      </c>
      <c r="G686" s="172">
        <v>-95.033600000000007</v>
      </c>
      <c r="H686" s="172">
        <v>-3.1074999999999999</v>
      </c>
      <c r="I686" s="172">
        <v>19.806100000000001</v>
      </c>
      <c r="J686" s="172">
        <v>30.494700000000002</v>
      </c>
      <c r="K686" s="172">
        <v>34.116</v>
      </c>
      <c r="L686" s="172">
        <v>38.956200000000003</v>
      </c>
      <c r="M686" s="172">
        <v>30.975100000000001</v>
      </c>
      <c r="N686" s="172">
        <v>37.042000000000002</v>
      </c>
      <c r="O686" s="172">
        <v>18.246700000000001</v>
      </c>
      <c r="P686" s="172">
        <v>11.663600000000001</v>
      </c>
      <c r="Q686" s="172">
        <v>12.0312</v>
      </c>
      <c r="R686" s="172">
        <v>24.838699999999999</v>
      </c>
    </row>
    <row r="687" spans="1:18" x14ac:dyDescent="0.3">
      <c r="A687" s="173" t="s">
        <v>27</v>
      </c>
      <c r="B687" s="168"/>
      <c r="C687" s="168"/>
      <c r="D687" s="168"/>
      <c r="E687" s="168"/>
      <c r="F687" s="174">
        <v>-166.76709090909088</v>
      </c>
      <c r="G687" s="174">
        <v>-62.476990909090908</v>
      </c>
      <c r="H687" s="174">
        <v>6.0560227272727305</v>
      </c>
      <c r="I687" s="174">
        <v>31.314631818181816</v>
      </c>
      <c r="J687" s="174">
        <v>33.185327272727271</v>
      </c>
      <c r="K687" s="174">
        <v>39.990245454545459</v>
      </c>
      <c r="L687" s="174">
        <v>40.360745454545459</v>
      </c>
      <c r="M687" s="174">
        <v>33.666868181818181</v>
      </c>
      <c r="N687" s="174">
        <v>38.727586363636362</v>
      </c>
      <c r="O687" s="174">
        <v>17.904549999999997</v>
      </c>
      <c r="P687" s="174">
        <v>11.591354545454546</v>
      </c>
      <c r="Q687" s="174">
        <v>7.6437272727272747</v>
      </c>
      <c r="R687" s="174">
        <v>24.938559090909088</v>
      </c>
    </row>
    <row r="688" spans="1:18" x14ac:dyDescent="0.3">
      <c r="A688" s="173" t="s">
        <v>409</v>
      </c>
      <c r="B688" s="168"/>
      <c r="C688" s="168"/>
      <c r="D688" s="168"/>
      <c r="E688" s="168"/>
      <c r="F688" s="174">
        <v>-219.27735000000001</v>
      </c>
      <c r="G688" s="174">
        <v>-92.522549999999995</v>
      </c>
      <c r="H688" s="174">
        <v>-2.6266500000000002</v>
      </c>
      <c r="I688" s="174">
        <v>20.2286</v>
      </c>
      <c r="J688" s="174">
        <v>30.7928</v>
      </c>
      <c r="K688" s="174">
        <v>34.468900000000005</v>
      </c>
      <c r="L688" s="174">
        <v>39.452550000000002</v>
      </c>
      <c r="M688" s="174">
        <v>31.768250000000002</v>
      </c>
      <c r="N688" s="174">
        <v>37.680149999999998</v>
      </c>
      <c r="O688" s="174">
        <v>18.084650000000003</v>
      </c>
      <c r="P688" s="174">
        <v>11.5016</v>
      </c>
      <c r="Q688" s="174">
        <v>7.6833499999999999</v>
      </c>
      <c r="R688" s="174">
        <v>24.8339</v>
      </c>
    </row>
    <row r="689" spans="1:18" x14ac:dyDescent="0.3">
      <c r="A689" s="117"/>
      <c r="B689" s="117"/>
      <c r="C689" s="117"/>
      <c r="D689" s="117"/>
      <c r="E689" s="117"/>
      <c r="F689" s="117"/>
      <c r="G689" s="117"/>
      <c r="H689" s="117"/>
      <c r="I689" s="117"/>
      <c r="J689" s="117"/>
      <c r="K689" s="117"/>
      <c r="L689" s="117"/>
      <c r="M689" s="117"/>
      <c r="N689" s="117"/>
      <c r="O689" s="117"/>
      <c r="P689" s="117"/>
      <c r="Q689" s="117"/>
      <c r="R689" s="117"/>
    </row>
    <row r="690" spans="1:18" x14ac:dyDescent="0.3">
      <c r="A690" s="170" t="s">
        <v>917</v>
      </c>
      <c r="B690" s="170"/>
      <c r="C690" s="170"/>
      <c r="D690" s="170"/>
      <c r="E690" s="170"/>
      <c r="F690" s="170"/>
      <c r="G690" s="170"/>
      <c r="H690" s="170"/>
      <c r="I690" s="170"/>
      <c r="J690" s="170"/>
      <c r="K690" s="170"/>
      <c r="L690" s="170"/>
      <c r="M690" s="170"/>
      <c r="N690" s="170"/>
      <c r="O690" s="170"/>
      <c r="P690" s="170"/>
      <c r="Q690" s="170"/>
      <c r="R690" s="170"/>
    </row>
    <row r="691" spans="1:18" x14ac:dyDescent="0.3">
      <c r="A691" s="168" t="s">
        <v>918</v>
      </c>
      <c r="B691" s="168" t="s">
        <v>919</v>
      </c>
      <c r="C691" s="168">
        <v>100034</v>
      </c>
      <c r="D691" s="171">
        <v>44015</v>
      </c>
      <c r="E691" s="172">
        <v>438.79807769860599</v>
      </c>
      <c r="F691" s="172">
        <v>0.43530000000000002</v>
      </c>
      <c r="G691" s="172">
        <v>1.8834</v>
      </c>
      <c r="H691" s="172">
        <v>1.5009999999999999</v>
      </c>
      <c r="I691" s="172">
        <v>3.1427</v>
      </c>
      <c r="J691" s="172">
        <v>5.8855000000000004</v>
      </c>
      <c r="K691" s="172">
        <v>28.7379</v>
      </c>
      <c r="L691" s="172">
        <v>-13.821099999999999</v>
      </c>
      <c r="M691" s="172">
        <v>-5.4711999999999996</v>
      </c>
      <c r="N691" s="172">
        <v>-11.689399999999999</v>
      </c>
      <c r="O691" s="172">
        <v>-2.758</v>
      </c>
      <c r="P691" s="172">
        <v>3.8237000000000001</v>
      </c>
      <c r="Q691" s="172">
        <v>16.0716</v>
      </c>
      <c r="R691" s="172">
        <v>-5.5838999999999999</v>
      </c>
    </row>
    <row r="692" spans="1:18" x14ac:dyDescent="0.3">
      <c r="A692" s="168" t="s">
        <v>918</v>
      </c>
      <c r="B692" s="168" t="s">
        <v>920</v>
      </c>
      <c r="C692" s="168">
        <v>119433</v>
      </c>
      <c r="D692" s="171">
        <v>44015</v>
      </c>
      <c r="E692" s="172">
        <v>187.25046643434001</v>
      </c>
      <c r="F692" s="172">
        <v>0.44259999999999999</v>
      </c>
      <c r="G692" s="172">
        <v>1.8893</v>
      </c>
      <c r="H692" s="172">
        <v>1.5284</v>
      </c>
      <c r="I692" s="172">
        <v>3.1922000000000001</v>
      </c>
      <c r="J692" s="172">
        <v>5.9728000000000003</v>
      </c>
      <c r="K692" s="172">
        <v>29.060500000000001</v>
      </c>
      <c r="L692" s="172">
        <v>-13.4229</v>
      </c>
      <c r="M692" s="172">
        <v>-4.8143000000000002</v>
      </c>
      <c r="N692" s="172">
        <v>-10.145200000000001</v>
      </c>
      <c r="O692" s="172">
        <v>-1.4713000000000001</v>
      </c>
      <c r="P692" s="172">
        <v>5.0879000000000003</v>
      </c>
      <c r="Q692" s="172">
        <v>12.2095</v>
      </c>
      <c r="R692" s="172">
        <v>-4.3148999999999997</v>
      </c>
    </row>
    <row r="693" spans="1:18" x14ac:dyDescent="0.3">
      <c r="A693" s="168" t="s">
        <v>918</v>
      </c>
      <c r="B693" s="168" t="s">
        <v>921</v>
      </c>
      <c r="C693" s="168">
        <v>145110</v>
      </c>
      <c r="D693" s="171">
        <v>44015</v>
      </c>
      <c r="E693" s="172">
        <v>11.67</v>
      </c>
      <c r="F693" s="172">
        <v>8.5800000000000001E-2</v>
      </c>
      <c r="G693" s="172">
        <v>1.7437</v>
      </c>
      <c r="H693" s="172">
        <v>0.69030000000000002</v>
      </c>
      <c r="I693" s="172">
        <v>2.0105</v>
      </c>
      <c r="J693" s="172">
        <v>4.4763000000000002</v>
      </c>
      <c r="K693" s="172">
        <v>25.214600000000001</v>
      </c>
      <c r="L693" s="172">
        <v>-4.4226000000000001</v>
      </c>
      <c r="M693" s="172">
        <v>3.5491999999999999</v>
      </c>
      <c r="N693" s="172">
        <v>2.8193999999999999</v>
      </c>
      <c r="O693" s="172"/>
      <c r="P693" s="172"/>
      <c r="Q693" s="172">
        <v>9.5178999999999991</v>
      </c>
      <c r="R693" s="172"/>
    </row>
    <row r="694" spans="1:18" x14ac:dyDescent="0.3">
      <c r="A694" s="168" t="s">
        <v>918</v>
      </c>
      <c r="B694" s="168" t="s">
        <v>922</v>
      </c>
      <c r="C694" s="168">
        <v>145112</v>
      </c>
      <c r="D694" s="171">
        <v>44015</v>
      </c>
      <c r="E694" s="172">
        <v>11.31</v>
      </c>
      <c r="F694" s="172">
        <v>8.8499999999999995E-2</v>
      </c>
      <c r="G694" s="172">
        <v>1.7085999999999999</v>
      </c>
      <c r="H694" s="172">
        <v>0.62280000000000002</v>
      </c>
      <c r="I694" s="172">
        <v>1.9838</v>
      </c>
      <c r="J694" s="172">
        <v>4.3357999999999999</v>
      </c>
      <c r="K694" s="172">
        <v>24.5595</v>
      </c>
      <c r="L694" s="172">
        <v>-5.1970000000000001</v>
      </c>
      <c r="M694" s="172">
        <v>2.2604000000000002</v>
      </c>
      <c r="N694" s="172">
        <v>1.0724</v>
      </c>
      <c r="O694" s="172"/>
      <c r="P694" s="172"/>
      <c r="Q694" s="172">
        <v>7.5162000000000004</v>
      </c>
      <c r="R694" s="172"/>
    </row>
    <row r="695" spans="1:18" x14ac:dyDescent="0.3">
      <c r="A695" s="168" t="s">
        <v>918</v>
      </c>
      <c r="B695" s="168" t="s">
        <v>923</v>
      </c>
      <c r="C695" s="168">
        <v>119350</v>
      </c>
      <c r="D695" s="171">
        <v>44015</v>
      </c>
      <c r="E695" s="172">
        <v>34.71</v>
      </c>
      <c r="F695" s="172">
        <v>0.72550000000000003</v>
      </c>
      <c r="G695" s="172">
        <v>2.4801000000000002</v>
      </c>
      <c r="H695" s="172">
        <v>1.3727</v>
      </c>
      <c r="I695" s="172">
        <v>2.5406</v>
      </c>
      <c r="J695" s="172">
        <v>4.4223999999999997</v>
      </c>
      <c r="K695" s="172">
        <v>22.563600000000001</v>
      </c>
      <c r="L695" s="172">
        <v>-10.1243</v>
      </c>
      <c r="M695" s="172">
        <v>-4.3010999999999999</v>
      </c>
      <c r="N695" s="172">
        <v>-6.0876999999999999</v>
      </c>
      <c r="O695" s="172">
        <v>0.17330000000000001</v>
      </c>
      <c r="P695" s="172">
        <v>4.0532000000000004</v>
      </c>
      <c r="Q695" s="172">
        <v>8.7909000000000006</v>
      </c>
      <c r="R695" s="172">
        <v>-4.4836999999999998</v>
      </c>
    </row>
    <row r="696" spans="1:18" x14ac:dyDescent="0.3">
      <c r="A696" s="168" t="s">
        <v>918</v>
      </c>
      <c r="B696" s="168" t="s">
        <v>924</v>
      </c>
      <c r="C696" s="168">
        <v>110603</v>
      </c>
      <c r="D696" s="171">
        <v>44015</v>
      </c>
      <c r="E696" s="172">
        <v>31.87</v>
      </c>
      <c r="F696" s="172">
        <v>0.72689999999999999</v>
      </c>
      <c r="G696" s="172">
        <v>2.4759000000000002</v>
      </c>
      <c r="H696" s="172">
        <v>1.3676999999999999</v>
      </c>
      <c r="I696" s="172">
        <v>2.4759000000000002</v>
      </c>
      <c r="J696" s="172">
        <v>4.3208000000000002</v>
      </c>
      <c r="K696" s="172">
        <v>22.200900000000001</v>
      </c>
      <c r="L696" s="172">
        <v>-10.6532</v>
      </c>
      <c r="M696" s="172">
        <v>-5.1769999999999996</v>
      </c>
      <c r="N696" s="172">
        <v>-7.2198000000000002</v>
      </c>
      <c r="O696" s="172">
        <v>-1.0437000000000001</v>
      </c>
      <c r="P696" s="172">
        <v>2.782</v>
      </c>
      <c r="Q696" s="172">
        <v>10.4076</v>
      </c>
      <c r="R696" s="172">
        <v>-5.6407999999999996</v>
      </c>
    </row>
    <row r="697" spans="1:18" x14ac:dyDescent="0.3">
      <c r="A697" s="168" t="s">
        <v>918</v>
      </c>
      <c r="B697" s="168" t="s">
        <v>925</v>
      </c>
      <c r="C697" s="168">
        <v>118278</v>
      </c>
      <c r="D697" s="171">
        <v>44015</v>
      </c>
      <c r="E697" s="172">
        <v>96.93</v>
      </c>
      <c r="F697" s="172">
        <v>0.6542</v>
      </c>
      <c r="G697" s="172">
        <v>2.1928999999999998</v>
      </c>
      <c r="H697" s="172">
        <v>1.5293000000000001</v>
      </c>
      <c r="I697" s="172">
        <v>2.6800999999999999</v>
      </c>
      <c r="J697" s="172">
        <v>4.3155000000000001</v>
      </c>
      <c r="K697" s="172">
        <v>26.2438</v>
      </c>
      <c r="L697" s="172">
        <v>-7.3593000000000002</v>
      </c>
      <c r="M697" s="172">
        <v>0.71699999999999997</v>
      </c>
      <c r="N697" s="172">
        <v>-4.5589000000000004</v>
      </c>
      <c r="O697" s="172">
        <v>3.0880999999999998</v>
      </c>
      <c r="P697" s="172">
        <v>9.5827000000000009</v>
      </c>
      <c r="Q697" s="172">
        <v>18.141300000000001</v>
      </c>
      <c r="R697" s="172">
        <v>0.33129999999999998</v>
      </c>
    </row>
    <row r="698" spans="1:18" x14ac:dyDescent="0.3">
      <c r="A698" s="168" t="s">
        <v>918</v>
      </c>
      <c r="B698" s="168" t="s">
        <v>926</v>
      </c>
      <c r="C698" s="168">
        <v>102920</v>
      </c>
      <c r="D698" s="171">
        <v>44015</v>
      </c>
      <c r="E698" s="172">
        <v>89.58</v>
      </c>
      <c r="F698" s="172">
        <v>0.66300000000000003</v>
      </c>
      <c r="G698" s="172">
        <v>2.1903000000000001</v>
      </c>
      <c r="H698" s="172">
        <v>1.5071000000000001</v>
      </c>
      <c r="I698" s="172">
        <v>2.6352000000000002</v>
      </c>
      <c r="J698" s="172">
        <v>4.2233999999999998</v>
      </c>
      <c r="K698" s="172">
        <v>25.885300000000001</v>
      </c>
      <c r="L698" s="172">
        <v>-7.8868999999999998</v>
      </c>
      <c r="M698" s="172">
        <v>-0.16719999999999999</v>
      </c>
      <c r="N698" s="172">
        <v>-5.6952999999999996</v>
      </c>
      <c r="O698" s="172">
        <v>1.847</v>
      </c>
      <c r="P698" s="172">
        <v>8.3073999999999995</v>
      </c>
      <c r="Q698" s="172">
        <v>15.382899999999999</v>
      </c>
      <c r="R698" s="172">
        <v>-0.80400000000000005</v>
      </c>
    </row>
    <row r="699" spans="1:18" x14ac:dyDescent="0.3">
      <c r="A699" s="168" t="s">
        <v>918</v>
      </c>
      <c r="B699" s="168" t="s">
        <v>927</v>
      </c>
      <c r="C699" s="168">
        <v>119218</v>
      </c>
      <c r="D699" s="171">
        <v>44015</v>
      </c>
      <c r="E699" s="172">
        <v>222.167</v>
      </c>
      <c r="F699" s="172">
        <v>0.53720000000000001</v>
      </c>
      <c r="G699" s="172">
        <v>1.9787999999999999</v>
      </c>
      <c r="H699" s="172">
        <v>1.1536999999999999</v>
      </c>
      <c r="I699" s="172">
        <v>3.1223999999999998</v>
      </c>
      <c r="J699" s="172">
        <v>6.7401999999999997</v>
      </c>
      <c r="K699" s="172">
        <v>30.7865</v>
      </c>
      <c r="L699" s="172">
        <v>-10.9412</v>
      </c>
      <c r="M699" s="172">
        <v>-4.5707000000000004</v>
      </c>
      <c r="N699" s="172">
        <v>-5.2115999999999998</v>
      </c>
      <c r="O699" s="172">
        <v>2.8054999999999999</v>
      </c>
      <c r="P699" s="172">
        <v>7.968</v>
      </c>
      <c r="Q699" s="172">
        <v>12.690200000000001</v>
      </c>
      <c r="R699" s="172">
        <v>1.3626</v>
      </c>
    </row>
    <row r="700" spans="1:18" x14ac:dyDescent="0.3">
      <c r="A700" s="168" t="s">
        <v>918</v>
      </c>
      <c r="B700" s="168" t="s">
        <v>928</v>
      </c>
      <c r="C700" s="168">
        <v>103819</v>
      </c>
      <c r="D700" s="171">
        <v>44015</v>
      </c>
      <c r="E700" s="172">
        <v>208.845</v>
      </c>
      <c r="F700" s="172">
        <v>0.53480000000000005</v>
      </c>
      <c r="G700" s="172">
        <v>1.9705999999999999</v>
      </c>
      <c r="H700" s="172">
        <v>1.1346000000000001</v>
      </c>
      <c r="I700" s="172">
        <v>3.0834000000000001</v>
      </c>
      <c r="J700" s="172">
        <v>6.6532</v>
      </c>
      <c r="K700" s="172">
        <v>30.459599999999998</v>
      </c>
      <c r="L700" s="172">
        <v>-11.3584</v>
      </c>
      <c r="M700" s="172">
        <v>-5.2393000000000001</v>
      </c>
      <c r="N700" s="172">
        <v>-6.1041999999999996</v>
      </c>
      <c r="O700" s="172">
        <v>1.7659</v>
      </c>
      <c r="P700" s="172">
        <v>6.9217000000000004</v>
      </c>
      <c r="Q700" s="172">
        <v>16.282800000000002</v>
      </c>
      <c r="R700" s="172">
        <v>0.37940000000000002</v>
      </c>
    </row>
    <row r="701" spans="1:18" x14ac:dyDescent="0.3">
      <c r="A701" s="168" t="s">
        <v>918</v>
      </c>
      <c r="B701" s="168" t="s">
        <v>929</v>
      </c>
      <c r="C701" s="168">
        <v>140175</v>
      </c>
      <c r="D701" s="171">
        <v>44015</v>
      </c>
      <c r="E701" s="172">
        <v>31.902000000000001</v>
      </c>
      <c r="F701" s="172">
        <v>0.63400000000000001</v>
      </c>
      <c r="G701" s="172">
        <v>2.0438999999999998</v>
      </c>
      <c r="H701" s="172">
        <v>1.5533999999999999</v>
      </c>
      <c r="I701" s="172">
        <v>2.9761000000000002</v>
      </c>
      <c r="J701" s="172">
        <v>4.7134999999999998</v>
      </c>
      <c r="K701" s="172">
        <v>23.288</v>
      </c>
      <c r="L701" s="172">
        <v>-11.079499999999999</v>
      </c>
      <c r="M701" s="172">
        <v>-4.5278999999999998</v>
      </c>
      <c r="N701" s="172">
        <v>-7.5411999999999999</v>
      </c>
      <c r="O701" s="172">
        <v>4.3030999999999997</v>
      </c>
      <c r="P701" s="172">
        <v>6.1502999999999997</v>
      </c>
      <c r="Q701" s="172">
        <v>11.291600000000001</v>
      </c>
      <c r="R701" s="172">
        <v>-0.31309999999999999</v>
      </c>
    </row>
    <row r="702" spans="1:18" x14ac:dyDescent="0.3">
      <c r="A702" s="168" t="s">
        <v>918</v>
      </c>
      <c r="B702" s="168" t="s">
        <v>930</v>
      </c>
      <c r="C702" s="168">
        <v>140172</v>
      </c>
      <c r="D702" s="171">
        <v>44015</v>
      </c>
      <c r="E702" s="172">
        <v>29.306000000000001</v>
      </c>
      <c r="F702" s="172">
        <v>0.63180000000000003</v>
      </c>
      <c r="G702" s="172">
        <v>2.0297000000000001</v>
      </c>
      <c r="H702" s="172">
        <v>1.5243</v>
      </c>
      <c r="I702" s="172">
        <v>2.9110999999999998</v>
      </c>
      <c r="J702" s="172">
        <v>4.5747</v>
      </c>
      <c r="K702" s="172">
        <v>22.799099999999999</v>
      </c>
      <c r="L702" s="172">
        <v>-11.7821</v>
      </c>
      <c r="M702" s="172">
        <v>-5.6532</v>
      </c>
      <c r="N702" s="172">
        <v>-8.9903999999999993</v>
      </c>
      <c r="O702" s="172">
        <v>2.9500999999999999</v>
      </c>
      <c r="P702" s="172">
        <v>4.9953000000000003</v>
      </c>
      <c r="Q702" s="172">
        <v>8.5792000000000002</v>
      </c>
      <c r="R702" s="172">
        <v>-1.8005</v>
      </c>
    </row>
    <row r="703" spans="1:18" x14ac:dyDescent="0.3">
      <c r="A703" s="168" t="s">
        <v>918</v>
      </c>
      <c r="B703" s="168" t="s">
        <v>931</v>
      </c>
      <c r="C703" s="168">
        <v>135677</v>
      </c>
      <c r="D703" s="171">
        <v>44015</v>
      </c>
      <c r="E703" s="172">
        <v>14.6221</v>
      </c>
      <c r="F703" s="172">
        <v>0.5736</v>
      </c>
      <c r="G703" s="172">
        <v>1.5001</v>
      </c>
      <c r="H703" s="172">
        <v>1.2806999999999999</v>
      </c>
      <c r="I703" s="172">
        <v>3.1549</v>
      </c>
      <c r="J703" s="172">
        <v>5.9580000000000002</v>
      </c>
      <c r="K703" s="172">
        <v>27.372399999999999</v>
      </c>
      <c r="L703" s="172">
        <v>-14.3429</v>
      </c>
      <c r="M703" s="172">
        <v>-9.4696999999999996</v>
      </c>
      <c r="N703" s="172">
        <v>-12.771100000000001</v>
      </c>
      <c r="O703" s="172">
        <v>0.28060000000000002</v>
      </c>
      <c r="P703" s="172"/>
      <c r="Q703" s="172">
        <v>8.6587999999999994</v>
      </c>
      <c r="R703" s="172">
        <v>-1.2703</v>
      </c>
    </row>
    <row r="704" spans="1:18" x14ac:dyDescent="0.3">
      <c r="A704" s="168" t="s">
        <v>918</v>
      </c>
      <c r="B704" s="168" t="s">
        <v>932</v>
      </c>
      <c r="C704" s="168">
        <v>135678</v>
      </c>
      <c r="D704" s="171">
        <v>44015</v>
      </c>
      <c r="E704" s="172">
        <v>13.4947</v>
      </c>
      <c r="F704" s="172">
        <v>0.56859999999999999</v>
      </c>
      <c r="G704" s="172">
        <v>1.4844999999999999</v>
      </c>
      <c r="H704" s="172">
        <v>1.2446999999999999</v>
      </c>
      <c r="I704" s="172">
        <v>3.0806</v>
      </c>
      <c r="J704" s="172">
        <v>5.7819000000000003</v>
      </c>
      <c r="K704" s="172">
        <v>26.706</v>
      </c>
      <c r="L704" s="172">
        <v>-15.163399999999999</v>
      </c>
      <c r="M704" s="172">
        <v>-10.666</v>
      </c>
      <c r="N704" s="172">
        <v>-14.322100000000001</v>
      </c>
      <c r="O704" s="172">
        <v>-1.4145000000000001</v>
      </c>
      <c r="P704" s="172"/>
      <c r="Q704" s="172">
        <v>6.7698999999999998</v>
      </c>
      <c r="R704" s="172">
        <v>-3.0556000000000001</v>
      </c>
    </row>
    <row r="705" spans="1:18" x14ac:dyDescent="0.3">
      <c r="A705" s="168" t="s">
        <v>918</v>
      </c>
      <c r="B705" s="168" t="s">
        <v>933</v>
      </c>
      <c r="C705" s="168">
        <v>102883</v>
      </c>
      <c r="D705" s="171">
        <v>44015</v>
      </c>
      <c r="E705" s="172">
        <v>65.565299999999993</v>
      </c>
      <c r="F705" s="172">
        <v>0.57520000000000004</v>
      </c>
      <c r="G705" s="172">
        <v>2.7879999999999998</v>
      </c>
      <c r="H705" s="172">
        <v>1.2276</v>
      </c>
      <c r="I705" s="172">
        <v>3.1810999999999998</v>
      </c>
      <c r="J705" s="172">
        <v>6.3205</v>
      </c>
      <c r="K705" s="172">
        <v>31.479500000000002</v>
      </c>
      <c r="L705" s="172">
        <v>-18.6813</v>
      </c>
      <c r="M705" s="172">
        <v>-13.4435</v>
      </c>
      <c r="N705" s="172">
        <v>-18.9343</v>
      </c>
      <c r="O705" s="172">
        <v>-3.7584</v>
      </c>
      <c r="P705" s="172">
        <v>0.73750000000000004</v>
      </c>
      <c r="Q705" s="172">
        <v>13.0344</v>
      </c>
      <c r="R705" s="172">
        <v>-8.5922000000000001</v>
      </c>
    </row>
    <row r="706" spans="1:18" x14ac:dyDescent="0.3">
      <c r="A706" s="168" t="s">
        <v>918</v>
      </c>
      <c r="B706" s="168" t="s">
        <v>934</v>
      </c>
      <c r="C706" s="168">
        <v>118510</v>
      </c>
      <c r="D706" s="171">
        <v>44015</v>
      </c>
      <c r="E706" s="172">
        <v>69.347099999999998</v>
      </c>
      <c r="F706" s="172">
        <v>0.57799999999999996</v>
      </c>
      <c r="G706" s="172">
        <v>2.7963</v>
      </c>
      <c r="H706" s="172">
        <v>1.248</v>
      </c>
      <c r="I706" s="172">
        <v>3.2248999999999999</v>
      </c>
      <c r="J706" s="172">
        <v>6.4132999999999996</v>
      </c>
      <c r="K706" s="172">
        <v>31.822099999999999</v>
      </c>
      <c r="L706" s="172">
        <v>-18.2668</v>
      </c>
      <c r="M706" s="172">
        <v>-12.811999999999999</v>
      </c>
      <c r="N706" s="172">
        <v>-18.202000000000002</v>
      </c>
      <c r="O706" s="172">
        <v>-2.9815999999999998</v>
      </c>
      <c r="P706" s="172">
        <v>1.5417000000000001</v>
      </c>
      <c r="Q706" s="172">
        <v>9.2533999999999992</v>
      </c>
      <c r="R706" s="172">
        <v>-7.8552999999999997</v>
      </c>
    </row>
    <row r="707" spans="1:18" x14ac:dyDescent="0.3">
      <c r="A707" s="168" t="s">
        <v>918</v>
      </c>
      <c r="B707" s="168" t="s">
        <v>935</v>
      </c>
      <c r="C707" s="168">
        <v>130498</v>
      </c>
      <c r="D707" s="171">
        <v>44015</v>
      </c>
      <c r="E707" s="172">
        <v>100.414</v>
      </c>
      <c r="F707" s="172">
        <v>0.66359999999999997</v>
      </c>
      <c r="G707" s="172">
        <v>2.2265000000000001</v>
      </c>
      <c r="H707" s="172">
        <v>0.59199999999999997</v>
      </c>
      <c r="I707" s="172">
        <v>3.3491</v>
      </c>
      <c r="J707" s="172">
        <v>7.1345999999999998</v>
      </c>
      <c r="K707" s="172">
        <v>28.2361</v>
      </c>
      <c r="L707" s="172">
        <v>-15.2081</v>
      </c>
      <c r="M707" s="172">
        <v>-8.5441000000000003</v>
      </c>
      <c r="N707" s="172">
        <v>-14.318899999999999</v>
      </c>
      <c r="O707" s="172">
        <v>-1.2152000000000001</v>
      </c>
      <c r="P707" s="172">
        <v>1.7591000000000001</v>
      </c>
      <c r="Q707" s="172">
        <v>5.5530999999999997</v>
      </c>
      <c r="R707" s="172">
        <v>-3.5840999999999998</v>
      </c>
    </row>
    <row r="708" spans="1:18" x14ac:dyDescent="0.3">
      <c r="A708" s="168" t="s">
        <v>918</v>
      </c>
      <c r="B708" s="168" t="s">
        <v>936</v>
      </c>
      <c r="C708" s="168">
        <v>130496</v>
      </c>
      <c r="D708" s="171">
        <v>44015</v>
      </c>
      <c r="E708" s="172">
        <v>133.551551060197</v>
      </c>
      <c r="F708" s="172">
        <v>0.6623</v>
      </c>
      <c r="G708" s="172">
        <v>2.2242000000000002</v>
      </c>
      <c r="H708" s="172">
        <v>0.5867</v>
      </c>
      <c r="I708" s="172">
        <v>3.3393000000000002</v>
      </c>
      <c r="J708" s="172">
        <v>7.1092000000000004</v>
      </c>
      <c r="K708" s="172">
        <v>28.160299999999999</v>
      </c>
      <c r="L708" s="172">
        <v>-15.339399999999999</v>
      </c>
      <c r="M708" s="172">
        <v>-8.7308000000000003</v>
      </c>
      <c r="N708" s="172">
        <v>-14.5215</v>
      </c>
      <c r="O708" s="172">
        <v>-1.3757999999999999</v>
      </c>
      <c r="P708" s="172">
        <v>1.6092</v>
      </c>
      <c r="Q708" s="172">
        <v>10.320399999999999</v>
      </c>
      <c r="R708" s="172">
        <v>-3.7671000000000001</v>
      </c>
    </row>
    <row r="709" spans="1:18" x14ac:dyDescent="0.3">
      <c r="A709" s="168" t="s">
        <v>918</v>
      </c>
      <c r="B709" s="168" t="s">
        <v>937</v>
      </c>
      <c r="C709" s="168">
        <v>146772</v>
      </c>
      <c r="D709" s="171">
        <v>44015</v>
      </c>
      <c r="E709" s="172">
        <v>9.3065999999999995</v>
      </c>
      <c r="F709" s="172">
        <v>0.62929999999999997</v>
      </c>
      <c r="G709" s="172">
        <v>2.1009000000000002</v>
      </c>
      <c r="H709" s="172">
        <v>1.3559000000000001</v>
      </c>
      <c r="I709" s="172">
        <v>2.629</v>
      </c>
      <c r="J709" s="172">
        <v>4.6485000000000003</v>
      </c>
      <c r="K709" s="172">
        <v>25.155999999999999</v>
      </c>
      <c r="L709" s="172">
        <v>-12.393599999999999</v>
      </c>
      <c r="M709" s="172">
        <v>-5.1749999999999998</v>
      </c>
      <c r="N709" s="172">
        <v>-7.7256999999999998</v>
      </c>
      <c r="O709" s="172"/>
      <c r="P709" s="172"/>
      <c r="Q709" s="172">
        <v>-5.5076000000000001</v>
      </c>
      <c r="R709" s="172"/>
    </row>
    <row r="710" spans="1:18" x14ac:dyDescent="0.3">
      <c r="A710" s="168" t="s">
        <v>918</v>
      </c>
      <c r="B710" s="168" t="s">
        <v>938</v>
      </c>
      <c r="C710" s="168">
        <v>146771</v>
      </c>
      <c r="D710" s="171">
        <v>44015</v>
      </c>
      <c r="E710" s="172">
        <v>9.1181999999999999</v>
      </c>
      <c r="F710" s="172">
        <v>0.62570000000000003</v>
      </c>
      <c r="G710" s="172">
        <v>2.0880999999999998</v>
      </c>
      <c r="H710" s="172">
        <v>1.3246</v>
      </c>
      <c r="I710" s="172">
        <v>2.5657999999999999</v>
      </c>
      <c r="J710" s="172">
        <v>4.5090000000000003</v>
      </c>
      <c r="K710" s="172">
        <v>24.645600000000002</v>
      </c>
      <c r="L710" s="172">
        <v>-13.108700000000001</v>
      </c>
      <c r="M710" s="172">
        <v>-6.3292000000000002</v>
      </c>
      <c r="N710" s="172">
        <v>-9.2247000000000003</v>
      </c>
      <c r="O710" s="172"/>
      <c r="P710" s="172"/>
      <c r="Q710" s="172">
        <v>-7.0189000000000004</v>
      </c>
      <c r="R710" s="172"/>
    </row>
    <row r="711" spans="1:18" x14ac:dyDescent="0.3">
      <c r="A711" s="168" t="s">
        <v>918</v>
      </c>
      <c r="B711" s="168" t="s">
        <v>939</v>
      </c>
      <c r="C711" s="168">
        <v>100349</v>
      </c>
      <c r="D711" s="171">
        <v>44015</v>
      </c>
      <c r="E711" s="172">
        <v>283.95999999999998</v>
      </c>
      <c r="F711" s="172">
        <v>0.59519999999999995</v>
      </c>
      <c r="G711" s="172">
        <v>2.2321</v>
      </c>
      <c r="H711" s="172">
        <v>1.0066999999999999</v>
      </c>
      <c r="I711" s="172">
        <v>2.2911000000000001</v>
      </c>
      <c r="J711" s="172">
        <v>3.5670000000000002</v>
      </c>
      <c r="K711" s="172">
        <v>28.430599999999998</v>
      </c>
      <c r="L711" s="172">
        <v>-15.0685</v>
      </c>
      <c r="M711" s="172">
        <v>-8.8528000000000002</v>
      </c>
      <c r="N711" s="172">
        <v>-15.020200000000001</v>
      </c>
      <c r="O711" s="172">
        <v>-1.7402</v>
      </c>
      <c r="P711" s="172">
        <v>3.8885000000000001</v>
      </c>
      <c r="Q711" s="172">
        <v>16.427900000000001</v>
      </c>
      <c r="R711" s="172">
        <v>-3.9001999999999999</v>
      </c>
    </row>
    <row r="712" spans="1:18" x14ac:dyDescent="0.3">
      <c r="A712" s="168" t="s">
        <v>918</v>
      </c>
      <c r="B712" s="168" t="s">
        <v>940</v>
      </c>
      <c r="C712" s="168">
        <v>120596</v>
      </c>
      <c r="D712" s="171">
        <v>44015</v>
      </c>
      <c r="E712" s="172">
        <v>304.06</v>
      </c>
      <c r="F712" s="172">
        <v>0.59550000000000003</v>
      </c>
      <c r="G712" s="172">
        <v>2.2393999999999998</v>
      </c>
      <c r="H712" s="172">
        <v>1.0233000000000001</v>
      </c>
      <c r="I712" s="172">
        <v>2.3220000000000001</v>
      </c>
      <c r="J712" s="172">
        <v>3.6368</v>
      </c>
      <c r="K712" s="172">
        <v>28.6373</v>
      </c>
      <c r="L712" s="172">
        <v>-14.7814</v>
      </c>
      <c r="M712" s="172">
        <v>-8.3521999999999998</v>
      </c>
      <c r="N712" s="172">
        <v>-14.383100000000001</v>
      </c>
      <c r="O712" s="172">
        <v>-0.76359999999999995</v>
      </c>
      <c r="P712" s="172">
        <v>4.9301000000000004</v>
      </c>
      <c r="Q712" s="172">
        <v>9.4568999999999992</v>
      </c>
      <c r="R712" s="172">
        <v>-3.077</v>
      </c>
    </row>
    <row r="713" spans="1:18" x14ac:dyDescent="0.3">
      <c r="A713" s="168" t="s">
        <v>918</v>
      </c>
      <c r="B713" s="168" t="s">
        <v>941</v>
      </c>
      <c r="C713" s="168">
        <v>118419</v>
      </c>
      <c r="D713" s="171">
        <v>44015</v>
      </c>
      <c r="E713" s="172">
        <v>42.7</v>
      </c>
      <c r="F713" s="172">
        <v>0.35249999999999998</v>
      </c>
      <c r="G713" s="172">
        <v>1.7878000000000001</v>
      </c>
      <c r="H713" s="172">
        <v>0.80259999999999998</v>
      </c>
      <c r="I713" s="172">
        <v>2.8668</v>
      </c>
      <c r="J713" s="172">
        <v>5.7716000000000003</v>
      </c>
      <c r="K713" s="172">
        <v>28.343900000000001</v>
      </c>
      <c r="L713" s="172">
        <v>-15.092499999999999</v>
      </c>
      <c r="M713" s="172">
        <v>-8.7411999999999992</v>
      </c>
      <c r="N713" s="172">
        <v>-13.928599999999999</v>
      </c>
      <c r="O713" s="172">
        <v>-0.85399999999999998</v>
      </c>
      <c r="P713" s="172">
        <v>5.3777999999999997</v>
      </c>
      <c r="Q713" s="172">
        <v>8.7149999999999999</v>
      </c>
      <c r="R713" s="172">
        <v>-4.8137999999999996</v>
      </c>
    </row>
    <row r="714" spans="1:18" x14ac:dyDescent="0.3">
      <c r="A714" s="168" t="s">
        <v>918</v>
      </c>
      <c r="B714" s="168" t="s">
        <v>942</v>
      </c>
      <c r="C714" s="168">
        <v>108596</v>
      </c>
      <c r="D714" s="171">
        <v>44015</v>
      </c>
      <c r="E714" s="172">
        <v>38.89</v>
      </c>
      <c r="F714" s="172">
        <v>0.33539999999999998</v>
      </c>
      <c r="G714" s="172">
        <v>1.8063</v>
      </c>
      <c r="H714" s="172">
        <v>0.77739999999999998</v>
      </c>
      <c r="I714" s="172">
        <v>2.8292000000000002</v>
      </c>
      <c r="J714" s="172">
        <v>5.6792999999999996</v>
      </c>
      <c r="K714" s="172">
        <v>27.9697</v>
      </c>
      <c r="L714" s="172">
        <v>-15.585000000000001</v>
      </c>
      <c r="M714" s="172">
        <v>-9.5371000000000006</v>
      </c>
      <c r="N714" s="172">
        <v>-14.938800000000001</v>
      </c>
      <c r="O714" s="172">
        <v>-2.1816</v>
      </c>
      <c r="P714" s="172">
        <v>3.7898000000000001</v>
      </c>
      <c r="Q714" s="172">
        <v>9.5370000000000008</v>
      </c>
      <c r="R714" s="172">
        <v>-5.9606000000000003</v>
      </c>
    </row>
    <row r="715" spans="1:18" x14ac:dyDescent="0.3">
      <c r="A715" s="168" t="s">
        <v>918</v>
      </c>
      <c r="B715" s="168" t="s">
        <v>943</v>
      </c>
      <c r="C715" s="168">
        <v>106144</v>
      </c>
      <c r="D715" s="171">
        <v>44015</v>
      </c>
      <c r="E715" s="172">
        <v>32.049999999999997</v>
      </c>
      <c r="F715" s="172">
        <v>0.94489999999999996</v>
      </c>
      <c r="G715" s="172">
        <v>2.2328999999999999</v>
      </c>
      <c r="H715" s="172">
        <v>1.7783</v>
      </c>
      <c r="I715" s="172">
        <v>2.1351</v>
      </c>
      <c r="J715" s="172">
        <v>4.3293999999999997</v>
      </c>
      <c r="K715" s="172">
        <v>24.562799999999999</v>
      </c>
      <c r="L715" s="172">
        <v>-12.023099999999999</v>
      </c>
      <c r="M715" s="172">
        <v>-6.2865000000000002</v>
      </c>
      <c r="N715" s="172">
        <v>-7.4501999999999997</v>
      </c>
      <c r="O715" s="172">
        <v>4.3170999999999999</v>
      </c>
      <c r="P715" s="172">
        <v>6.0106000000000002</v>
      </c>
      <c r="Q715" s="172">
        <v>9.4415999999999993</v>
      </c>
      <c r="R715" s="172">
        <v>-0.73950000000000005</v>
      </c>
    </row>
    <row r="716" spans="1:18" x14ac:dyDescent="0.3">
      <c r="A716" s="168" t="s">
        <v>918</v>
      </c>
      <c r="B716" s="168" t="s">
        <v>944</v>
      </c>
      <c r="C716" s="168">
        <v>120357</v>
      </c>
      <c r="D716" s="171">
        <v>44015</v>
      </c>
      <c r="E716" s="172">
        <v>35.619999999999997</v>
      </c>
      <c r="F716" s="172">
        <v>0.9637</v>
      </c>
      <c r="G716" s="172">
        <v>2.2387999999999999</v>
      </c>
      <c r="H716" s="172">
        <v>1.8005</v>
      </c>
      <c r="I716" s="172">
        <v>2.1800999999999999</v>
      </c>
      <c r="J716" s="172">
        <v>4.4574999999999996</v>
      </c>
      <c r="K716" s="172">
        <v>24.938600000000001</v>
      </c>
      <c r="L716" s="172">
        <v>-11.569000000000001</v>
      </c>
      <c r="M716" s="172">
        <v>-5.5423</v>
      </c>
      <c r="N716" s="172">
        <v>-6.4355000000000002</v>
      </c>
      <c r="O716" s="172">
        <v>5.7093999999999996</v>
      </c>
      <c r="P716" s="172">
        <v>7.6230000000000002</v>
      </c>
      <c r="Q716" s="172">
        <v>13.507999999999999</v>
      </c>
      <c r="R716" s="172">
        <v>0.42320000000000002</v>
      </c>
    </row>
    <row r="717" spans="1:18" x14ac:dyDescent="0.3">
      <c r="A717" s="168" t="s">
        <v>918</v>
      </c>
      <c r="B717" s="168" t="s">
        <v>945</v>
      </c>
      <c r="C717" s="168">
        <v>103234</v>
      </c>
      <c r="D717" s="171">
        <v>44015</v>
      </c>
      <c r="E717" s="172">
        <v>116.517</v>
      </c>
      <c r="F717" s="172">
        <v>0.67310000000000003</v>
      </c>
      <c r="G717" s="172">
        <v>1.7296</v>
      </c>
      <c r="H717" s="172">
        <v>1.5230999999999999</v>
      </c>
      <c r="I717" s="172">
        <v>3.4878999999999998</v>
      </c>
      <c r="J717" s="172">
        <v>6.0895000000000001</v>
      </c>
      <c r="K717" s="172">
        <v>29.209199999999999</v>
      </c>
      <c r="L717" s="172">
        <v>-9.8731000000000009</v>
      </c>
      <c r="M717" s="172">
        <v>-0.26190000000000002</v>
      </c>
      <c r="N717" s="172">
        <v>-4.0491000000000001</v>
      </c>
      <c r="O717" s="172">
        <v>2.5731000000000002</v>
      </c>
      <c r="P717" s="172">
        <v>6.7602000000000002</v>
      </c>
      <c r="Q717" s="172">
        <v>16.7852</v>
      </c>
      <c r="R717" s="172">
        <v>2.0985999999999998</v>
      </c>
    </row>
    <row r="718" spans="1:18" x14ac:dyDescent="0.3">
      <c r="A718" s="168" t="s">
        <v>918</v>
      </c>
      <c r="B718" s="168" t="s">
        <v>946</v>
      </c>
      <c r="C718" s="168">
        <v>120158</v>
      </c>
      <c r="D718" s="171">
        <v>44015</v>
      </c>
      <c r="E718" s="172">
        <v>126.14100000000001</v>
      </c>
      <c r="F718" s="172">
        <v>0.67600000000000005</v>
      </c>
      <c r="G718" s="172">
        <v>1.7397</v>
      </c>
      <c r="H718" s="172">
        <v>1.5464</v>
      </c>
      <c r="I718" s="172">
        <v>3.5343</v>
      </c>
      <c r="J718" s="172">
        <v>6.1917999999999997</v>
      </c>
      <c r="K718" s="172">
        <v>29.5747</v>
      </c>
      <c r="L718" s="172">
        <v>-9.3528000000000002</v>
      </c>
      <c r="M718" s="172">
        <v>0.55800000000000005</v>
      </c>
      <c r="N718" s="172">
        <v>-3.0116999999999998</v>
      </c>
      <c r="O718" s="172">
        <v>3.7803</v>
      </c>
      <c r="P718" s="172">
        <v>8.0985999999999994</v>
      </c>
      <c r="Q718" s="172">
        <v>12.892899999999999</v>
      </c>
      <c r="R718" s="172">
        <v>3.1928000000000001</v>
      </c>
    </row>
    <row r="719" spans="1:18" x14ac:dyDescent="0.3">
      <c r="A719" s="168" t="s">
        <v>918</v>
      </c>
      <c r="B719" s="168" t="s">
        <v>947</v>
      </c>
      <c r="C719" s="168">
        <v>119397</v>
      </c>
      <c r="D719" s="171">
        <v>44015</v>
      </c>
      <c r="E719" s="172">
        <v>45.545000000000002</v>
      </c>
      <c r="F719" s="172">
        <v>0.59640000000000004</v>
      </c>
      <c r="G719" s="172">
        <v>2.3344999999999998</v>
      </c>
      <c r="H719" s="172">
        <v>1.3597999999999999</v>
      </c>
      <c r="I719" s="172">
        <v>2.8567999999999998</v>
      </c>
      <c r="J719" s="172">
        <v>3.9437000000000002</v>
      </c>
      <c r="K719" s="172">
        <v>25.1374</v>
      </c>
      <c r="L719" s="172">
        <v>-11.3117</v>
      </c>
      <c r="M719" s="172">
        <v>-4.3695000000000004</v>
      </c>
      <c r="N719" s="172">
        <v>-8.5000999999999998</v>
      </c>
      <c r="O719" s="172">
        <v>-1.2902</v>
      </c>
      <c r="P719" s="172">
        <v>4.2976999999999999</v>
      </c>
      <c r="Q719" s="172">
        <v>10.492599999999999</v>
      </c>
      <c r="R719" s="172">
        <v>-3.859</v>
      </c>
    </row>
    <row r="720" spans="1:18" x14ac:dyDescent="0.3">
      <c r="A720" s="168" t="s">
        <v>918</v>
      </c>
      <c r="B720" s="168" t="s">
        <v>948</v>
      </c>
      <c r="C720" s="168">
        <v>118049</v>
      </c>
      <c r="D720" s="171">
        <v>44015</v>
      </c>
      <c r="E720" s="172">
        <v>43.052</v>
      </c>
      <c r="F720" s="172">
        <v>0.59350000000000003</v>
      </c>
      <c r="G720" s="172">
        <v>2.3269000000000002</v>
      </c>
      <c r="H720" s="172">
        <v>1.3416999999999999</v>
      </c>
      <c r="I720" s="172">
        <v>2.823</v>
      </c>
      <c r="J720" s="172">
        <v>3.8673999999999999</v>
      </c>
      <c r="K720" s="172">
        <v>24.867999999999999</v>
      </c>
      <c r="L720" s="172">
        <v>-11.6701</v>
      </c>
      <c r="M720" s="172">
        <v>-4.9478</v>
      </c>
      <c r="N720" s="172">
        <v>-9.2571999999999992</v>
      </c>
      <c r="O720" s="172">
        <v>-2.1078000000000001</v>
      </c>
      <c r="P720" s="172">
        <v>3.4708000000000001</v>
      </c>
      <c r="Q720" s="172">
        <v>10.8871</v>
      </c>
      <c r="R720" s="172">
        <v>-4.6563999999999997</v>
      </c>
    </row>
    <row r="721" spans="1:18" x14ac:dyDescent="0.3">
      <c r="A721" s="168" t="s">
        <v>918</v>
      </c>
      <c r="B721" s="168" t="s">
        <v>949</v>
      </c>
      <c r="C721" s="168">
        <v>133710</v>
      </c>
      <c r="D721" s="171">
        <v>44015</v>
      </c>
      <c r="E721" s="172">
        <v>14.946099999999999</v>
      </c>
      <c r="F721" s="172">
        <v>0.47460000000000002</v>
      </c>
      <c r="G721" s="172">
        <v>1.4134</v>
      </c>
      <c r="H721" s="172">
        <v>0.49149999999999999</v>
      </c>
      <c r="I721" s="172">
        <v>2.5243000000000002</v>
      </c>
      <c r="J721" s="172">
        <v>3.9106999999999998</v>
      </c>
      <c r="K721" s="172">
        <v>21.5931</v>
      </c>
      <c r="L721" s="172">
        <v>-13.0383</v>
      </c>
      <c r="M721" s="172">
        <v>-6.7274000000000003</v>
      </c>
      <c r="N721" s="172">
        <v>-6.7005999999999997</v>
      </c>
      <c r="O721" s="172">
        <v>2.6166</v>
      </c>
      <c r="P721" s="172">
        <v>8.2969000000000008</v>
      </c>
      <c r="Q721" s="172">
        <v>7.7915000000000001</v>
      </c>
      <c r="R721" s="172">
        <v>0.54120000000000001</v>
      </c>
    </row>
    <row r="722" spans="1:18" x14ac:dyDescent="0.3">
      <c r="A722" s="168" t="s">
        <v>918</v>
      </c>
      <c r="B722" s="168" t="s">
        <v>950</v>
      </c>
      <c r="C722" s="168">
        <v>133711</v>
      </c>
      <c r="D722" s="171">
        <v>44015</v>
      </c>
      <c r="E722" s="172">
        <v>13.9528</v>
      </c>
      <c r="F722" s="172">
        <v>0.47020000000000001</v>
      </c>
      <c r="G722" s="172">
        <v>1.4004000000000001</v>
      </c>
      <c r="H722" s="172">
        <v>0.46010000000000001</v>
      </c>
      <c r="I722" s="172">
        <v>2.4554999999999998</v>
      </c>
      <c r="J722" s="172">
        <v>3.7536999999999998</v>
      </c>
      <c r="K722" s="172">
        <v>21.033999999999999</v>
      </c>
      <c r="L722" s="172">
        <v>-13.851900000000001</v>
      </c>
      <c r="M722" s="172">
        <v>-7.8517999999999999</v>
      </c>
      <c r="N722" s="172">
        <v>-8.0807000000000002</v>
      </c>
      <c r="O722" s="172">
        <v>1.0482</v>
      </c>
      <c r="P722" s="172">
        <v>6.8423999999999996</v>
      </c>
      <c r="Q722" s="172">
        <v>6.4164000000000003</v>
      </c>
      <c r="R722" s="172">
        <v>-0.78890000000000005</v>
      </c>
    </row>
    <row r="723" spans="1:18" x14ac:dyDescent="0.3">
      <c r="A723" s="168" t="s">
        <v>918</v>
      </c>
      <c r="B723" s="168" t="s">
        <v>951</v>
      </c>
      <c r="C723" s="168">
        <v>147840</v>
      </c>
      <c r="D723" s="171">
        <v>44015</v>
      </c>
      <c r="E723" s="172">
        <v>9.1708999999999996</v>
      </c>
      <c r="F723" s="172">
        <v>0.61219999999999997</v>
      </c>
      <c r="G723" s="172">
        <v>1.4345000000000001</v>
      </c>
      <c r="H723" s="172">
        <v>0.90110000000000001</v>
      </c>
      <c r="I723" s="172">
        <v>3.1528</v>
      </c>
      <c r="J723" s="172">
        <v>4.8474000000000004</v>
      </c>
      <c r="K723" s="172">
        <v>26.526599999999998</v>
      </c>
      <c r="L723" s="172">
        <v>-8.4063999999999997</v>
      </c>
      <c r="M723" s="172"/>
      <c r="N723" s="172"/>
      <c r="O723" s="172"/>
      <c r="P723" s="172"/>
      <c r="Q723" s="172">
        <v>-8.2910000000000004</v>
      </c>
      <c r="R723" s="172"/>
    </row>
    <row r="724" spans="1:18" x14ac:dyDescent="0.3">
      <c r="A724" s="168" t="s">
        <v>918</v>
      </c>
      <c r="B724" s="168" t="s">
        <v>952</v>
      </c>
      <c r="C724" s="168">
        <v>147843</v>
      </c>
      <c r="D724" s="171">
        <v>44015</v>
      </c>
      <c r="E724" s="172">
        <v>9.0906000000000002</v>
      </c>
      <c r="F724" s="172">
        <v>0.60650000000000004</v>
      </c>
      <c r="G724" s="172">
        <v>1.4191</v>
      </c>
      <c r="H724" s="172">
        <v>0.86429999999999996</v>
      </c>
      <c r="I724" s="172">
        <v>3.0773999999999999</v>
      </c>
      <c r="J724" s="172">
        <v>4.6845999999999997</v>
      </c>
      <c r="K724" s="172">
        <v>25.927800000000001</v>
      </c>
      <c r="L724" s="172">
        <v>-9.1838999999999995</v>
      </c>
      <c r="M724" s="172"/>
      <c r="N724" s="172"/>
      <c r="O724" s="172"/>
      <c r="P724" s="172"/>
      <c r="Q724" s="172">
        <v>-9.0939999999999994</v>
      </c>
      <c r="R724" s="172"/>
    </row>
    <row r="725" spans="1:18" x14ac:dyDescent="0.3">
      <c r="A725" s="168" t="s">
        <v>918</v>
      </c>
      <c r="B725" s="168" t="s">
        <v>953</v>
      </c>
      <c r="C725" s="168">
        <v>118834</v>
      </c>
      <c r="D725" s="171">
        <v>44015</v>
      </c>
      <c r="E725" s="172">
        <v>56.826999999999998</v>
      </c>
      <c r="F725" s="172">
        <v>1.0005999999999999</v>
      </c>
      <c r="G725" s="172">
        <v>2.7650000000000001</v>
      </c>
      <c r="H725" s="172">
        <v>1.8112999999999999</v>
      </c>
      <c r="I725" s="172">
        <v>4.0235000000000003</v>
      </c>
      <c r="J725" s="172">
        <v>8.2316000000000003</v>
      </c>
      <c r="K725" s="172">
        <v>32.8354</v>
      </c>
      <c r="L725" s="172">
        <v>-8.4704999999999995</v>
      </c>
      <c r="M725" s="172">
        <v>2.0325000000000002</v>
      </c>
      <c r="N725" s="172">
        <v>-1.8159000000000001</v>
      </c>
      <c r="O725" s="172">
        <v>5.8056999999999999</v>
      </c>
      <c r="P725" s="172">
        <v>12.695399999999999</v>
      </c>
      <c r="Q725" s="172">
        <v>20.494399999999999</v>
      </c>
      <c r="R725" s="172">
        <v>6.4261999999999997</v>
      </c>
    </row>
    <row r="726" spans="1:18" x14ac:dyDescent="0.3">
      <c r="A726" s="168" t="s">
        <v>918</v>
      </c>
      <c r="B726" s="168" t="s">
        <v>954</v>
      </c>
      <c r="C726" s="168">
        <v>112932</v>
      </c>
      <c r="D726" s="171">
        <v>44015</v>
      </c>
      <c r="E726" s="172">
        <v>53.051000000000002</v>
      </c>
      <c r="F726" s="172">
        <v>0.99570000000000003</v>
      </c>
      <c r="G726" s="172">
        <v>2.7543000000000002</v>
      </c>
      <c r="H726" s="172">
        <v>1.7882</v>
      </c>
      <c r="I726" s="172">
        <v>3.9725999999999999</v>
      </c>
      <c r="J726" s="172">
        <v>8.1282999999999994</v>
      </c>
      <c r="K726" s="172">
        <v>32.458599999999997</v>
      </c>
      <c r="L726" s="172">
        <v>-8.8971999999999998</v>
      </c>
      <c r="M726" s="172">
        <v>1.2809999999999999</v>
      </c>
      <c r="N726" s="172">
        <v>-2.7622</v>
      </c>
      <c r="O726" s="172">
        <v>4.8875000000000002</v>
      </c>
      <c r="P726" s="172">
        <v>11.7348</v>
      </c>
      <c r="Q726" s="172">
        <v>18.175899999999999</v>
      </c>
      <c r="R726" s="172">
        <v>5.4004000000000003</v>
      </c>
    </row>
    <row r="727" spans="1:18" x14ac:dyDescent="0.3">
      <c r="A727" s="168" t="s">
        <v>918</v>
      </c>
      <c r="B727" s="168" t="s">
        <v>955</v>
      </c>
      <c r="C727" s="168">
        <v>147704</v>
      </c>
      <c r="D727" s="171">
        <v>44015</v>
      </c>
      <c r="E727" s="172">
        <v>9.4155999999999995</v>
      </c>
      <c r="F727" s="172">
        <v>0.82989999999999997</v>
      </c>
      <c r="G727" s="172">
        <v>1.6792</v>
      </c>
      <c r="H727" s="172">
        <v>1.2997000000000001</v>
      </c>
      <c r="I727" s="172">
        <v>2.4649000000000001</v>
      </c>
      <c r="J727" s="172">
        <v>6.0458999999999996</v>
      </c>
      <c r="K727" s="172">
        <v>26.35</v>
      </c>
      <c r="L727" s="172">
        <v>-12.785399999999999</v>
      </c>
      <c r="M727" s="172"/>
      <c r="N727" s="172"/>
      <c r="O727" s="172"/>
      <c r="P727" s="172"/>
      <c r="Q727" s="172">
        <v>-5.8440000000000003</v>
      </c>
      <c r="R727" s="172"/>
    </row>
    <row r="728" spans="1:18" x14ac:dyDescent="0.3">
      <c r="A728" s="168" t="s">
        <v>918</v>
      </c>
      <c r="B728" s="168" t="s">
        <v>956</v>
      </c>
      <c r="C728" s="168">
        <v>147701</v>
      </c>
      <c r="D728" s="171">
        <v>44015</v>
      </c>
      <c r="E728" s="172">
        <v>9.2993000000000006</v>
      </c>
      <c r="F728" s="172">
        <v>0.82399999999999995</v>
      </c>
      <c r="G728" s="172">
        <v>1.6638999999999999</v>
      </c>
      <c r="H728" s="172">
        <v>1.2632000000000001</v>
      </c>
      <c r="I728" s="172">
        <v>2.3915000000000002</v>
      </c>
      <c r="J728" s="172">
        <v>5.8844000000000003</v>
      </c>
      <c r="K728" s="172">
        <v>25.780100000000001</v>
      </c>
      <c r="L728" s="172">
        <v>-13.5464</v>
      </c>
      <c r="M728" s="172"/>
      <c r="N728" s="172"/>
      <c r="O728" s="172"/>
      <c r="P728" s="172"/>
      <c r="Q728" s="172">
        <v>-7.0069999999999997</v>
      </c>
      <c r="R728" s="172"/>
    </row>
    <row r="729" spans="1:18" x14ac:dyDescent="0.3">
      <c r="A729" s="168" t="s">
        <v>918</v>
      </c>
      <c r="B729" s="168" t="s">
        <v>957</v>
      </c>
      <c r="C729" s="168">
        <v>100380</v>
      </c>
      <c r="D729" s="171">
        <v>44015</v>
      </c>
      <c r="E729" s="172">
        <v>459.43090000000001</v>
      </c>
      <c r="F729" s="172">
        <v>0.63480000000000003</v>
      </c>
      <c r="G729" s="172">
        <v>2.6099000000000001</v>
      </c>
      <c r="H729" s="172">
        <v>1.0963000000000001</v>
      </c>
      <c r="I729" s="172">
        <v>3.4167999999999998</v>
      </c>
      <c r="J729" s="172">
        <v>6.6383999999999999</v>
      </c>
      <c r="K729" s="172">
        <v>27.212199999999999</v>
      </c>
      <c r="L729" s="172">
        <v>-15.9739</v>
      </c>
      <c r="M729" s="172">
        <v>-9.0660000000000007</v>
      </c>
      <c r="N729" s="172">
        <v>-16.140899999999998</v>
      </c>
      <c r="O729" s="172">
        <v>-4.7529000000000003</v>
      </c>
      <c r="P729" s="172">
        <v>0.56110000000000004</v>
      </c>
      <c r="Q729" s="172">
        <v>16.721599999999999</v>
      </c>
      <c r="R729" s="172">
        <v>-4.7652999999999999</v>
      </c>
    </row>
    <row r="730" spans="1:18" x14ac:dyDescent="0.3">
      <c r="A730" s="168" t="s">
        <v>918</v>
      </c>
      <c r="B730" s="168" t="s">
        <v>958</v>
      </c>
      <c r="C730" s="168">
        <v>118678</v>
      </c>
      <c r="D730" s="171">
        <v>44015</v>
      </c>
      <c r="E730" s="172">
        <v>481.39830000000001</v>
      </c>
      <c r="F730" s="172">
        <v>0.63590000000000002</v>
      </c>
      <c r="G730" s="172">
        <v>2.6137000000000001</v>
      </c>
      <c r="H730" s="172">
        <v>1.1048</v>
      </c>
      <c r="I730" s="172">
        <v>3.4342000000000001</v>
      </c>
      <c r="J730" s="172">
        <v>6.6778000000000004</v>
      </c>
      <c r="K730" s="172">
        <v>27.354600000000001</v>
      </c>
      <c r="L730" s="172">
        <v>-15.750999999999999</v>
      </c>
      <c r="M730" s="172">
        <v>-8.6999999999999993</v>
      </c>
      <c r="N730" s="172">
        <v>-15.6882</v>
      </c>
      <c r="O730" s="172">
        <v>-4.1784999999999997</v>
      </c>
      <c r="P730" s="172">
        <v>1.1947000000000001</v>
      </c>
      <c r="Q730" s="172">
        <v>7.9009999999999998</v>
      </c>
      <c r="R730" s="172">
        <v>-4.2451999999999996</v>
      </c>
    </row>
    <row r="731" spans="1:18" x14ac:dyDescent="0.3">
      <c r="A731" s="168" t="s">
        <v>918</v>
      </c>
      <c r="B731" s="168" t="s">
        <v>959</v>
      </c>
      <c r="C731" s="168">
        <v>111381</v>
      </c>
      <c r="D731" s="171">
        <v>44015</v>
      </c>
      <c r="E731" s="172">
        <v>98.12</v>
      </c>
      <c r="F731" s="172">
        <v>0.59460000000000002</v>
      </c>
      <c r="G731" s="172">
        <v>2.0064000000000002</v>
      </c>
      <c r="H731" s="172">
        <v>1.6577</v>
      </c>
      <c r="I731" s="172">
        <v>2.5394999999999999</v>
      </c>
      <c r="J731" s="172">
        <v>4.1614000000000004</v>
      </c>
      <c r="K731" s="172">
        <v>26.361899999999999</v>
      </c>
      <c r="L731" s="172">
        <v>-9.5335000000000001</v>
      </c>
      <c r="M731" s="172">
        <v>-2.3195999999999999</v>
      </c>
      <c r="N731" s="172">
        <v>-6.0602999999999998</v>
      </c>
      <c r="O731" s="172">
        <v>0.81759999999999999</v>
      </c>
      <c r="P731" s="172">
        <v>7.0895999999999999</v>
      </c>
      <c r="Q731" s="172">
        <v>21.661899999999999</v>
      </c>
      <c r="R731" s="172">
        <v>-3.0548000000000002</v>
      </c>
    </row>
    <row r="732" spans="1:18" x14ac:dyDescent="0.3">
      <c r="A732" s="168" t="s">
        <v>918</v>
      </c>
      <c r="B732" s="168" t="s">
        <v>960</v>
      </c>
      <c r="C732" s="168">
        <v>119441</v>
      </c>
      <c r="D732" s="171">
        <v>44015</v>
      </c>
      <c r="E732" s="172">
        <v>105.39</v>
      </c>
      <c r="F732" s="172">
        <v>0.59179999999999999</v>
      </c>
      <c r="G732" s="172">
        <v>2.0034999999999998</v>
      </c>
      <c r="H732" s="172">
        <v>1.6787000000000001</v>
      </c>
      <c r="I732" s="172">
        <v>2.5893000000000002</v>
      </c>
      <c r="J732" s="172">
        <v>4.2535999999999996</v>
      </c>
      <c r="K732" s="172">
        <v>26.7164</v>
      </c>
      <c r="L732" s="172">
        <v>-9.0289000000000001</v>
      </c>
      <c r="M732" s="172">
        <v>-1.4955000000000001</v>
      </c>
      <c r="N732" s="172">
        <v>-5.0026999999999999</v>
      </c>
      <c r="O732" s="172">
        <v>1.9781</v>
      </c>
      <c r="P732" s="172">
        <v>8.2504000000000008</v>
      </c>
      <c r="Q732" s="172">
        <v>16.165299999999998</v>
      </c>
      <c r="R732" s="172">
        <v>-1.9636</v>
      </c>
    </row>
    <row r="733" spans="1:18" x14ac:dyDescent="0.3">
      <c r="A733" s="168" t="s">
        <v>918</v>
      </c>
      <c r="B733" s="168" t="s">
        <v>961</v>
      </c>
      <c r="C733" s="168">
        <v>104513</v>
      </c>
      <c r="D733" s="171">
        <v>44015</v>
      </c>
      <c r="E733" s="172">
        <v>38.554499999999997</v>
      </c>
      <c r="F733" s="172">
        <v>1.0277000000000001</v>
      </c>
      <c r="G733" s="172">
        <v>1.1996</v>
      </c>
      <c r="H733" s="172">
        <v>-0.1386</v>
      </c>
      <c r="I733" s="172">
        <v>1.724</v>
      </c>
      <c r="J733" s="172">
        <v>4.4554</v>
      </c>
      <c r="K733" s="172">
        <v>29.972000000000001</v>
      </c>
      <c r="L733" s="172">
        <v>1.7573000000000001</v>
      </c>
      <c r="M733" s="172">
        <v>6.7743000000000002</v>
      </c>
      <c r="N733" s="172">
        <v>3.6486999999999998</v>
      </c>
      <c r="O733" s="172">
        <v>2.0867</v>
      </c>
      <c r="P733" s="172">
        <v>8.9300999999999995</v>
      </c>
      <c r="Q733" s="172">
        <v>10.456</v>
      </c>
      <c r="R733" s="172">
        <v>3.2475000000000001</v>
      </c>
    </row>
    <row r="734" spans="1:18" x14ac:dyDescent="0.3">
      <c r="A734" s="168" t="s">
        <v>918</v>
      </c>
      <c r="B734" s="168" t="s">
        <v>962</v>
      </c>
      <c r="C734" s="168">
        <v>120826</v>
      </c>
      <c r="D734" s="171">
        <v>44015</v>
      </c>
      <c r="E734" s="172">
        <v>39.284700000000001</v>
      </c>
      <c r="F734" s="172">
        <v>1.0282</v>
      </c>
      <c r="G734" s="172">
        <v>1.2010000000000001</v>
      </c>
      <c r="H734" s="172">
        <v>-0.13550000000000001</v>
      </c>
      <c r="I734" s="172">
        <v>1.7324999999999999</v>
      </c>
      <c r="J734" s="172">
        <v>4.4688999999999997</v>
      </c>
      <c r="K734" s="172">
        <v>29.9815</v>
      </c>
      <c r="L734" s="172">
        <v>1.7918000000000001</v>
      </c>
      <c r="M734" s="172">
        <v>6.8395999999999999</v>
      </c>
      <c r="N734" s="172">
        <v>3.7403</v>
      </c>
      <c r="O734" s="172">
        <v>2.3969</v>
      </c>
      <c r="P734" s="172">
        <v>9.1109000000000009</v>
      </c>
      <c r="Q734" s="172">
        <v>14.198600000000001</v>
      </c>
      <c r="R734" s="172">
        <v>3.5918999999999999</v>
      </c>
    </row>
    <row r="735" spans="1:18" x14ac:dyDescent="0.3">
      <c r="A735" s="168" t="s">
        <v>918</v>
      </c>
      <c r="B735" s="168" t="s">
        <v>963</v>
      </c>
      <c r="C735" s="168">
        <v>119720</v>
      </c>
      <c r="D735" s="171">
        <v>44015</v>
      </c>
      <c r="E735" s="172">
        <v>132.54207673593999</v>
      </c>
      <c r="F735" s="172">
        <v>1.0787</v>
      </c>
      <c r="G735" s="172">
        <v>2.4264000000000001</v>
      </c>
      <c r="H735" s="172">
        <v>1.4931000000000001</v>
      </c>
      <c r="I735" s="172">
        <v>2.7907000000000002</v>
      </c>
      <c r="J735" s="172">
        <v>5.8377999999999997</v>
      </c>
      <c r="K735" s="172">
        <v>27.895399999999999</v>
      </c>
      <c r="L735" s="172">
        <v>-12.601900000000001</v>
      </c>
      <c r="M735" s="172">
        <v>-5.5042999999999997</v>
      </c>
      <c r="N735" s="172">
        <v>-10.154199999999999</v>
      </c>
      <c r="O735" s="172">
        <v>1.6433</v>
      </c>
      <c r="P735" s="172">
        <v>5.2026000000000003</v>
      </c>
      <c r="Q735" s="172">
        <v>12.1454</v>
      </c>
      <c r="R735" s="172">
        <v>-0.57020000000000004</v>
      </c>
    </row>
    <row r="736" spans="1:18" x14ac:dyDescent="0.3">
      <c r="A736" s="168" t="s">
        <v>918</v>
      </c>
      <c r="B736" s="168" t="s">
        <v>964</v>
      </c>
      <c r="C736" s="168">
        <v>101530</v>
      </c>
      <c r="D736" s="171">
        <v>44015</v>
      </c>
      <c r="E736" s="172">
        <v>302.01254944733802</v>
      </c>
      <c r="F736" s="172">
        <v>1.0769</v>
      </c>
      <c r="G736" s="172">
        <v>2.4214000000000002</v>
      </c>
      <c r="H736" s="172">
        <v>1.4798</v>
      </c>
      <c r="I736" s="172">
        <v>2.7624</v>
      </c>
      <c r="J736" s="172">
        <v>5.7736000000000001</v>
      </c>
      <c r="K736" s="172">
        <v>27.658300000000001</v>
      </c>
      <c r="L736" s="172">
        <v>-12.913500000000001</v>
      </c>
      <c r="M736" s="172">
        <v>-6.0023</v>
      </c>
      <c r="N736" s="172">
        <v>-10.7729</v>
      </c>
      <c r="O736" s="172">
        <v>0.92459999999999998</v>
      </c>
      <c r="P736" s="172">
        <v>4.5464000000000002</v>
      </c>
      <c r="Q736" s="172">
        <v>13.2638</v>
      </c>
      <c r="R736" s="172">
        <v>-1.2383999999999999</v>
      </c>
    </row>
    <row r="737" spans="1:18" x14ac:dyDescent="0.3">
      <c r="A737" s="168" t="s">
        <v>918</v>
      </c>
      <c r="B737" s="168" t="s">
        <v>965</v>
      </c>
      <c r="C737" s="168">
        <v>105001</v>
      </c>
      <c r="D737" s="171">
        <v>44015</v>
      </c>
      <c r="E737" s="172">
        <v>30.820699999999999</v>
      </c>
      <c r="F737" s="172">
        <v>0.49990000000000001</v>
      </c>
      <c r="G737" s="172">
        <v>1.8411999999999999</v>
      </c>
      <c r="H737" s="172">
        <v>0.73309999999999997</v>
      </c>
      <c r="I737" s="172">
        <v>3.0571999999999999</v>
      </c>
      <c r="J737" s="172">
        <v>4.5925000000000002</v>
      </c>
      <c r="K737" s="172">
        <v>24.7867</v>
      </c>
      <c r="L737" s="172">
        <v>-16.598199999999999</v>
      </c>
      <c r="M737" s="172">
        <v>-10.9787</v>
      </c>
      <c r="N737" s="172">
        <v>-12.5748</v>
      </c>
      <c r="O737" s="172">
        <v>1.8483000000000001</v>
      </c>
      <c r="P737" s="172">
        <v>5.9774000000000003</v>
      </c>
      <c r="Q737" s="172">
        <v>8.7928999999999995</v>
      </c>
      <c r="R737" s="172">
        <v>-2.7743000000000002</v>
      </c>
    </row>
    <row r="738" spans="1:18" x14ac:dyDescent="0.3">
      <c r="A738" s="168" t="s">
        <v>918</v>
      </c>
      <c r="B738" s="168" t="s">
        <v>966</v>
      </c>
      <c r="C738" s="168">
        <v>119566</v>
      </c>
      <c r="D738" s="171">
        <v>44015</v>
      </c>
      <c r="E738" s="172">
        <v>32.697699999999998</v>
      </c>
      <c r="F738" s="172">
        <v>0.50409999999999999</v>
      </c>
      <c r="G738" s="172">
        <v>1.8531</v>
      </c>
      <c r="H738" s="172">
        <v>0.76080000000000003</v>
      </c>
      <c r="I738" s="172">
        <v>3.1137999999999999</v>
      </c>
      <c r="J738" s="172">
        <v>4.7144000000000004</v>
      </c>
      <c r="K738" s="172">
        <v>25.241599999999998</v>
      </c>
      <c r="L738" s="172">
        <v>-16.0288</v>
      </c>
      <c r="M738" s="172">
        <v>-10.125999999999999</v>
      </c>
      <c r="N738" s="172">
        <v>-11.5365</v>
      </c>
      <c r="O738" s="172">
        <v>3.0381</v>
      </c>
      <c r="P738" s="172">
        <v>6.8826000000000001</v>
      </c>
      <c r="Q738" s="172">
        <v>10.609400000000001</v>
      </c>
      <c r="R738" s="172">
        <v>-1.7384999999999999</v>
      </c>
    </row>
    <row r="739" spans="1:18" x14ac:dyDescent="0.3">
      <c r="A739" s="168" t="s">
        <v>918</v>
      </c>
      <c r="B739" s="168" t="s">
        <v>967</v>
      </c>
      <c r="C739" s="168">
        <v>101824</v>
      </c>
      <c r="D739" s="171">
        <v>44015</v>
      </c>
      <c r="E739" s="172">
        <v>196.26929999999999</v>
      </c>
      <c r="F739" s="172">
        <v>0.6361</v>
      </c>
      <c r="G739" s="172">
        <v>2.68</v>
      </c>
      <c r="H739" s="172">
        <v>1.7128000000000001</v>
      </c>
      <c r="I739" s="172">
        <v>2.2987000000000002</v>
      </c>
      <c r="J739" s="172">
        <v>5.9560000000000004</v>
      </c>
      <c r="K739" s="172">
        <v>28.511199999999999</v>
      </c>
      <c r="L739" s="172">
        <v>-11.073700000000001</v>
      </c>
      <c r="M739" s="172">
        <v>-4.3612000000000002</v>
      </c>
      <c r="N739" s="172">
        <v>-7.8056000000000001</v>
      </c>
      <c r="O739" s="172">
        <v>2.4142999999999999</v>
      </c>
      <c r="P739" s="172">
        <v>5.4855</v>
      </c>
      <c r="Q739" s="172">
        <v>11.4901</v>
      </c>
      <c r="R739" s="172">
        <v>2.6530999999999998</v>
      </c>
    </row>
    <row r="740" spans="1:18" x14ac:dyDescent="0.3">
      <c r="A740" s="168" t="s">
        <v>918</v>
      </c>
      <c r="B740" s="168" t="s">
        <v>968</v>
      </c>
      <c r="C740" s="168">
        <v>119202</v>
      </c>
      <c r="D740" s="171">
        <v>44015</v>
      </c>
      <c r="E740" s="172">
        <v>214.7921</v>
      </c>
      <c r="F740" s="172">
        <v>0.63900000000000001</v>
      </c>
      <c r="G740" s="172">
        <v>2.6888000000000001</v>
      </c>
      <c r="H740" s="172">
        <v>1.7337</v>
      </c>
      <c r="I740" s="172">
        <v>2.3410000000000002</v>
      </c>
      <c r="J740" s="172">
        <v>6.0495000000000001</v>
      </c>
      <c r="K740" s="172">
        <v>28.85</v>
      </c>
      <c r="L740" s="172">
        <v>-10.593500000000001</v>
      </c>
      <c r="M740" s="172">
        <v>-3.5897999999999999</v>
      </c>
      <c r="N740" s="172">
        <v>-6.6902999999999997</v>
      </c>
      <c r="O740" s="172">
        <v>3.8075000000000001</v>
      </c>
      <c r="P740" s="172">
        <v>6.9978999999999996</v>
      </c>
      <c r="Q740" s="172">
        <v>12.490600000000001</v>
      </c>
      <c r="R740" s="172">
        <v>3.9996999999999998</v>
      </c>
    </row>
    <row r="741" spans="1:18" x14ac:dyDescent="0.3">
      <c r="A741" s="168" t="s">
        <v>918</v>
      </c>
      <c r="B741" s="168" t="s">
        <v>969</v>
      </c>
      <c r="C741" s="168">
        <v>147750</v>
      </c>
      <c r="D741" s="171">
        <v>44015</v>
      </c>
      <c r="E741" s="172">
        <v>9.49</v>
      </c>
      <c r="F741" s="172">
        <v>0.74309999999999998</v>
      </c>
      <c r="G741" s="172">
        <v>2.7056</v>
      </c>
      <c r="H741" s="172">
        <v>1.6060000000000001</v>
      </c>
      <c r="I741" s="172">
        <v>2.5945999999999998</v>
      </c>
      <c r="J741" s="172">
        <v>6.0335000000000001</v>
      </c>
      <c r="K741" s="172">
        <v>31.077300000000001</v>
      </c>
      <c r="L741" s="172">
        <v>-6.0396000000000001</v>
      </c>
      <c r="M741" s="172"/>
      <c r="N741" s="172"/>
      <c r="O741" s="172"/>
      <c r="P741" s="172"/>
      <c r="Q741" s="172">
        <v>-5.0999999999999996</v>
      </c>
      <c r="R741" s="172"/>
    </row>
    <row r="742" spans="1:18" x14ac:dyDescent="0.3">
      <c r="A742" s="168" t="s">
        <v>918</v>
      </c>
      <c r="B742" s="168" t="s">
        <v>970</v>
      </c>
      <c r="C742" s="168">
        <v>147748</v>
      </c>
      <c r="D742" s="171">
        <v>44015</v>
      </c>
      <c r="E742" s="172">
        <v>9.44</v>
      </c>
      <c r="F742" s="172">
        <v>0.74709999999999999</v>
      </c>
      <c r="G742" s="172">
        <v>2.7202999999999999</v>
      </c>
      <c r="H742" s="172">
        <v>1.6146</v>
      </c>
      <c r="I742" s="172">
        <v>2.6086999999999998</v>
      </c>
      <c r="J742" s="172">
        <v>6.0674000000000001</v>
      </c>
      <c r="K742" s="172">
        <v>30.747900000000001</v>
      </c>
      <c r="L742" s="172">
        <v>-6.4420000000000002</v>
      </c>
      <c r="M742" s="172"/>
      <c r="N742" s="172"/>
      <c r="O742" s="172"/>
      <c r="P742" s="172"/>
      <c r="Q742" s="172">
        <v>-5.6</v>
      </c>
      <c r="R742" s="172"/>
    </row>
    <row r="743" spans="1:18" x14ac:dyDescent="0.3">
      <c r="A743" s="168" t="s">
        <v>918</v>
      </c>
      <c r="B743" s="168" t="s">
        <v>971</v>
      </c>
      <c r="C743" s="168">
        <v>120665</v>
      </c>
      <c r="D743" s="171">
        <v>44015</v>
      </c>
      <c r="E743" s="172">
        <v>55.514899999999997</v>
      </c>
      <c r="F743" s="172">
        <v>0.91090000000000004</v>
      </c>
      <c r="G743" s="172">
        <v>2.8782999999999999</v>
      </c>
      <c r="H743" s="172">
        <v>1.5958000000000001</v>
      </c>
      <c r="I743" s="172">
        <v>3.7786</v>
      </c>
      <c r="J743" s="172">
        <v>6.3113000000000001</v>
      </c>
      <c r="K743" s="172">
        <v>31.617100000000001</v>
      </c>
      <c r="L743" s="172">
        <v>-14.053900000000001</v>
      </c>
      <c r="M743" s="172">
        <v>-6.8305999999999996</v>
      </c>
      <c r="N743" s="172">
        <v>-14.276899999999999</v>
      </c>
      <c r="O743" s="172">
        <v>-2.6225000000000001</v>
      </c>
      <c r="P743" s="172">
        <v>2.1858</v>
      </c>
      <c r="Q743" s="172">
        <v>7.8636999999999997</v>
      </c>
      <c r="R743" s="172">
        <v>-5.6252000000000004</v>
      </c>
    </row>
    <row r="744" spans="1:18" x14ac:dyDescent="0.3">
      <c r="A744" s="168" t="s">
        <v>918</v>
      </c>
      <c r="B744" s="168" t="s">
        <v>972</v>
      </c>
      <c r="C744" s="168">
        <v>100664</v>
      </c>
      <c r="D744" s="171">
        <v>44015</v>
      </c>
      <c r="E744" s="172">
        <v>107.34139999999999</v>
      </c>
      <c r="F744" s="172">
        <v>0.90939999999999999</v>
      </c>
      <c r="G744" s="172">
        <v>2.8744000000000001</v>
      </c>
      <c r="H744" s="172">
        <v>1.5865</v>
      </c>
      <c r="I744" s="172">
        <v>3.7608000000000001</v>
      </c>
      <c r="J744" s="172">
        <v>6.2725</v>
      </c>
      <c r="K744" s="172">
        <v>31.465</v>
      </c>
      <c r="L744" s="172">
        <v>-14.2524</v>
      </c>
      <c r="M744" s="172">
        <v>-7.1471999999999998</v>
      </c>
      <c r="N744" s="172">
        <v>-14.6793</v>
      </c>
      <c r="O744" s="172">
        <v>-3.1347999999999998</v>
      </c>
      <c r="P744" s="172">
        <v>1.6503000000000001</v>
      </c>
      <c r="Q744" s="172">
        <v>8.5222999999999995</v>
      </c>
      <c r="R744" s="172">
        <v>-6.0888</v>
      </c>
    </row>
    <row r="745" spans="1:18" x14ac:dyDescent="0.3">
      <c r="A745" s="173" t="s">
        <v>27</v>
      </c>
      <c r="B745" s="168"/>
      <c r="C745" s="168"/>
      <c r="D745" s="168"/>
      <c r="E745" s="168"/>
      <c r="F745" s="174">
        <v>0.65618518518518498</v>
      </c>
      <c r="G745" s="174">
        <v>2.105874074074074</v>
      </c>
      <c r="H745" s="174">
        <v>1.2178574074074076</v>
      </c>
      <c r="I745" s="174">
        <v>2.8372277777777772</v>
      </c>
      <c r="J745" s="174">
        <v>5.3665499999999993</v>
      </c>
      <c r="K745" s="174">
        <v>27.314892592592599</v>
      </c>
      <c r="L745" s="174">
        <v>-11.525844444444441</v>
      </c>
      <c r="M745" s="174">
        <v>-4.972331249999999</v>
      </c>
      <c r="N745" s="174">
        <v>-8.7437437499999984</v>
      </c>
      <c r="O745" s="174">
        <v>0.66505227272727285</v>
      </c>
      <c r="P745" s="174">
        <v>5.5524190476190478</v>
      </c>
      <c r="Q745" s="174">
        <v>9.0798925925925911</v>
      </c>
      <c r="R745" s="174">
        <v>-1.7563022727272732</v>
      </c>
    </row>
    <row r="746" spans="1:18" x14ac:dyDescent="0.3">
      <c r="A746" s="173" t="s">
        <v>409</v>
      </c>
      <c r="B746" s="168"/>
      <c r="C746" s="168"/>
      <c r="D746" s="168"/>
      <c r="E746" s="168"/>
      <c r="F746" s="174">
        <v>0.63290000000000002</v>
      </c>
      <c r="G746" s="174">
        <v>2.0945</v>
      </c>
      <c r="H746" s="174">
        <v>1.3331499999999998</v>
      </c>
      <c r="I746" s="174">
        <v>2.8261000000000003</v>
      </c>
      <c r="J746" s="174">
        <v>5.7254500000000004</v>
      </c>
      <c r="K746" s="174">
        <v>27.363500000000002</v>
      </c>
      <c r="L746" s="174">
        <v>-11.9026</v>
      </c>
      <c r="M746" s="174">
        <v>-5.4877500000000001</v>
      </c>
      <c r="N746" s="174">
        <v>-8.2904</v>
      </c>
      <c r="O746" s="174">
        <v>0.98639999999999994</v>
      </c>
      <c r="P746" s="174">
        <v>5.4316499999999994</v>
      </c>
      <c r="Q746" s="174">
        <v>10.364000000000001</v>
      </c>
      <c r="R746" s="174">
        <v>-1.88205</v>
      </c>
    </row>
    <row r="747" spans="1:18" x14ac:dyDescent="0.3">
      <c r="A747" s="117"/>
      <c r="B747" s="117"/>
      <c r="C747" s="117"/>
      <c r="D747" s="117"/>
      <c r="E747" s="117"/>
      <c r="F747" s="117"/>
      <c r="G747" s="117"/>
      <c r="H747" s="117"/>
      <c r="I747" s="117"/>
      <c r="J747" s="117"/>
      <c r="K747" s="117"/>
      <c r="L747" s="117"/>
      <c r="M747" s="117"/>
      <c r="N747" s="117"/>
      <c r="O747" s="117"/>
      <c r="P747" s="117"/>
      <c r="Q747" s="117"/>
      <c r="R747" s="117"/>
    </row>
    <row r="748" spans="1:18" x14ac:dyDescent="0.3">
      <c r="A748" s="170" t="s">
        <v>973</v>
      </c>
      <c r="B748" s="170"/>
      <c r="C748" s="170"/>
      <c r="D748" s="170"/>
      <c r="E748" s="170"/>
      <c r="F748" s="170"/>
      <c r="G748" s="170"/>
      <c r="H748" s="170"/>
      <c r="I748" s="170"/>
      <c r="J748" s="170"/>
      <c r="K748" s="170"/>
      <c r="L748" s="170"/>
      <c r="M748" s="170"/>
      <c r="N748" s="170"/>
      <c r="O748" s="170"/>
      <c r="P748" s="170"/>
      <c r="Q748" s="170"/>
      <c r="R748" s="170"/>
    </row>
    <row r="749" spans="1:18" x14ac:dyDescent="0.3">
      <c r="A749" s="168" t="s">
        <v>974</v>
      </c>
      <c r="B749" s="168" t="s">
        <v>975</v>
      </c>
      <c r="C749" s="168">
        <v>103174</v>
      </c>
      <c r="D749" s="171">
        <v>44015</v>
      </c>
      <c r="E749" s="172">
        <v>201.67</v>
      </c>
      <c r="F749" s="172">
        <v>0.49330000000000002</v>
      </c>
      <c r="G749" s="172">
        <v>2.3081999999999998</v>
      </c>
      <c r="H749" s="172">
        <v>1.6431</v>
      </c>
      <c r="I749" s="172">
        <v>3.1191</v>
      </c>
      <c r="J749" s="172">
        <v>5.0419</v>
      </c>
      <c r="K749" s="172">
        <v>28.5505</v>
      </c>
      <c r="L749" s="172">
        <v>-13.8788</v>
      </c>
      <c r="M749" s="172">
        <v>-7.0688000000000004</v>
      </c>
      <c r="N749" s="172">
        <v>-12.1187</v>
      </c>
      <c r="O749" s="172">
        <v>-0.2432</v>
      </c>
      <c r="P749" s="172">
        <v>4.0316999999999998</v>
      </c>
      <c r="Q749" s="172">
        <v>18.3231</v>
      </c>
      <c r="R749" s="172">
        <v>-2.8107000000000002</v>
      </c>
    </row>
    <row r="750" spans="1:18" x14ac:dyDescent="0.3">
      <c r="A750" s="168" t="s">
        <v>974</v>
      </c>
      <c r="B750" s="168" t="s">
        <v>976</v>
      </c>
      <c r="C750" s="168">
        <v>119528</v>
      </c>
      <c r="D750" s="171">
        <v>44015</v>
      </c>
      <c r="E750" s="172">
        <v>215.43</v>
      </c>
      <c r="F750" s="172">
        <v>0.49919999999999998</v>
      </c>
      <c r="G750" s="172">
        <v>2.3176999999999999</v>
      </c>
      <c r="H750" s="172">
        <v>1.6611</v>
      </c>
      <c r="I750" s="172">
        <v>3.1555</v>
      </c>
      <c r="J750" s="172">
        <v>5.1082999999999998</v>
      </c>
      <c r="K750" s="172">
        <v>28.791799999999999</v>
      </c>
      <c r="L750" s="172">
        <v>-13.593</v>
      </c>
      <c r="M750" s="172">
        <v>-6.6189999999999998</v>
      </c>
      <c r="N750" s="172">
        <v>-11.5604</v>
      </c>
      <c r="O750" s="172">
        <v>0.60240000000000005</v>
      </c>
      <c r="P750" s="172">
        <v>4.9751000000000003</v>
      </c>
      <c r="Q750" s="172">
        <v>10.729100000000001</v>
      </c>
      <c r="R750" s="172">
        <v>-2.1099000000000001</v>
      </c>
    </row>
    <row r="751" spans="1:18" x14ac:dyDescent="0.3">
      <c r="A751" s="168" t="s">
        <v>974</v>
      </c>
      <c r="B751" s="168" t="s">
        <v>977</v>
      </c>
      <c r="C751" s="168">
        <v>120465</v>
      </c>
      <c r="D751" s="171">
        <v>44015</v>
      </c>
      <c r="E751" s="172">
        <v>31.79</v>
      </c>
      <c r="F751" s="172">
        <v>0.37890000000000001</v>
      </c>
      <c r="G751" s="172">
        <v>1.4681999999999999</v>
      </c>
      <c r="H751" s="172">
        <v>1.1776</v>
      </c>
      <c r="I751" s="172">
        <v>2.4491999999999998</v>
      </c>
      <c r="J751" s="172">
        <v>3.3485</v>
      </c>
      <c r="K751" s="172">
        <v>19.152899999999999</v>
      </c>
      <c r="L751" s="172">
        <v>-8.4916999999999998</v>
      </c>
      <c r="M751" s="172">
        <v>-4.391</v>
      </c>
      <c r="N751" s="172">
        <v>-2.4847000000000001</v>
      </c>
      <c r="O751" s="172">
        <v>10.4611</v>
      </c>
      <c r="P751" s="172">
        <v>9.5042000000000009</v>
      </c>
      <c r="Q751" s="172">
        <v>13.632300000000001</v>
      </c>
      <c r="R751" s="172">
        <v>4.6573000000000002</v>
      </c>
    </row>
    <row r="752" spans="1:18" x14ac:dyDescent="0.3">
      <c r="A752" s="168" t="s">
        <v>974</v>
      </c>
      <c r="B752" s="168" t="s">
        <v>978</v>
      </c>
      <c r="C752" s="168">
        <v>112277</v>
      </c>
      <c r="D752" s="171">
        <v>44015</v>
      </c>
      <c r="E752" s="172">
        <v>29.11</v>
      </c>
      <c r="F752" s="172">
        <v>0.34470000000000001</v>
      </c>
      <c r="G752" s="172">
        <v>1.4639</v>
      </c>
      <c r="H752" s="172">
        <v>1.1818</v>
      </c>
      <c r="I752" s="172">
        <v>2.4279000000000002</v>
      </c>
      <c r="J752" s="172">
        <v>3.2269999999999999</v>
      </c>
      <c r="K752" s="172">
        <v>18.7194</v>
      </c>
      <c r="L752" s="172">
        <v>-9.0881000000000007</v>
      </c>
      <c r="M752" s="172">
        <v>-5.2717000000000001</v>
      </c>
      <c r="N752" s="172">
        <v>-3.6730999999999998</v>
      </c>
      <c r="O752" s="172">
        <v>9.0208999999999993</v>
      </c>
      <c r="P752" s="172">
        <v>8.1898999999999997</v>
      </c>
      <c r="Q752" s="172">
        <v>10.7134</v>
      </c>
      <c r="R752" s="172">
        <v>3.3329</v>
      </c>
    </row>
    <row r="753" spans="1:18" x14ac:dyDescent="0.3">
      <c r="A753" s="168" t="s">
        <v>974</v>
      </c>
      <c r="B753" s="168" t="s">
        <v>979</v>
      </c>
      <c r="C753" s="168">
        <v>112943</v>
      </c>
      <c r="D753" s="171">
        <v>44015</v>
      </c>
      <c r="E753" s="172">
        <v>13.72</v>
      </c>
      <c r="F753" s="172">
        <v>0.6603</v>
      </c>
      <c r="G753" s="172">
        <v>2.3117000000000001</v>
      </c>
      <c r="H753" s="172">
        <v>1.9316</v>
      </c>
      <c r="I753" s="172">
        <v>2.8485999999999998</v>
      </c>
      <c r="J753" s="172">
        <v>4.4935</v>
      </c>
      <c r="K753" s="172">
        <v>24.954499999999999</v>
      </c>
      <c r="L753" s="172">
        <v>-10.8512</v>
      </c>
      <c r="M753" s="172">
        <v>-4.9203000000000001</v>
      </c>
      <c r="N753" s="172">
        <v>-8.1660000000000004</v>
      </c>
      <c r="O753" s="172">
        <v>1.2695000000000001</v>
      </c>
      <c r="P753" s="172">
        <v>2.8151000000000002</v>
      </c>
      <c r="Q753" s="172">
        <v>3.2008000000000001</v>
      </c>
      <c r="R753" s="172">
        <v>0.25569999999999998</v>
      </c>
    </row>
    <row r="754" spans="1:18" x14ac:dyDescent="0.3">
      <c r="A754" s="168" t="s">
        <v>974</v>
      </c>
      <c r="B754" s="168" t="s">
        <v>980</v>
      </c>
      <c r="C754" s="168">
        <v>119367</v>
      </c>
      <c r="D754" s="171">
        <v>44015</v>
      </c>
      <c r="E754" s="172">
        <v>14.46</v>
      </c>
      <c r="F754" s="172">
        <v>0.69640000000000002</v>
      </c>
      <c r="G754" s="172">
        <v>2.3355000000000001</v>
      </c>
      <c r="H754" s="172">
        <v>1.9745999999999999</v>
      </c>
      <c r="I754" s="172">
        <v>2.9180999999999999</v>
      </c>
      <c r="J754" s="172">
        <v>4.5552999999999999</v>
      </c>
      <c r="K754" s="172">
        <v>25.194800000000001</v>
      </c>
      <c r="L754" s="172">
        <v>-10.5198</v>
      </c>
      <c r="M754" s="172">
        <v>-4.3651</v>
      </c>
      <c r="N754" s="172">
        <v>-7.4855999999999998</v>
      </c>
      <c r="O754" s="172">
        <v>2.0880000000000001</v>
      </c>
      <c r="P754" s="172">
        <v>3.5726</v>
      </c>
      <c r="Q754" s="172">
        <v>8.2226999999999997</v>
      </c>
      <c r="R754" s="172">
        <v>0.98109999999999997</v>
      </c>
    </row>
    <row r="755" spans="1:18" x14ac:dyDescent="0.3">
      <c r="A755" s="168" t="s">
        <v>974</v>
      </c>
      <c r="B755" s="168" t="s">
        <v>981</v>
      </c>
      <c r="C755" s="168">
        <v>113544</v>
      </c>
      <c r="D755" s="171">
        <v>44015</v>
      </c>
      <c r="E755" s="172">
        <v>89.55</v>
      </c>
      <c r="F755" s="172">
        <v>0.73119999999999996</v>
      </c>
      <c r="G755" s="172">
        <v>2.7656999999999998</v>
      </c>
      <c r="H755" s="172">
        <v>2.3195000000000001</v>
      </c>
      <c r="I755" s="172">
        <v>3.7058</v>
      </c>
      <c r="J755" s="172">
        <v>5.1303000000000001</v>
      </c>
      <c r="K755" s="172">
        <v>25.3324</v>
      </c>
      <c r="L755" s="172">
        <v>-8.4824000000000002</v>
      </c>
      <c r="M755" s="172">
        <v>-3.9575</v>
      </c>
      <c r="N755" s="172">
        <v>-3.1473</v>
      </c>
      <c r="O755" s="172">
        <v>3.7924000000000002</v>
      </c>
      <c r="P755" s="172">
        <v>5.1520000000000001</v>
      </c>
      <c r="Q755" s="172">
        <v>14.8972</v>
      </c>
      <c r="R755" s="172">
        <v>3.4617</v>
      </c>
    </row>
    <row r="756" spans="1:18" x14ac:dyDescent="0.3">
      <c r="A756" s="168" t="s">
        <v>974</v>
      </c>
      <c r="B756" s="168" t="s">
        <v>982</v>
      </c>
      <c r="C756" s="168">
        <v>119893</v>
      </c>
      <c r="D756" s="171">
        <v>44015</v>
      </c>
      <c r="E756" s="172">
        <v>97.24</v>
      </c>
      <c r="F756" s="172">
        <v>0.73550000000000004</v>
      </c>
      <c r="G756" s="172">
        <v>2.7797999999999998</v>
      </c>
      <c r="H756" s="172">
        <v>2.3363999999999998</v>
      </c>
      <c r="I756" s="172">
        <v>3.7559</v>
      </c>
      <c r="J756" s="172">
        <v>5.2267000000000001</v>
      </c>
      <c r="K756" s="172">
        <v>25.665500000000002</v>
      </c>
      <c r="L756" s="172">
        <v>-8.0124999999999993</v>
      </c>
      <c r="M756" s="172">
        <v>-3.1956000000000002</v>
      </c>
      <c r="N756" s="172">
        <v>-2.0941999999999998</v>
      </c>
      <c r="O756" s="172">
        <v>5.1120000000000001</v>
      </c>
      <c r="P756" s="172">
        <v>6.4488000000000003</v>
      </c>
      <c r="Q756" s="172">
        <v>12.5779</v>
      </c>
      <c r="R756" s="172">
        <v>4.6791</v>
      </c>
    </row>
    <row r="757" spans="1:18" x14ac:dyDescent="0.3">
      <c r="A757" s="168" t="s">
        <v>974</v>
      </c>
      <c r="B757" s="168" t="s">
        <v>983</v>
      </c>
      <c r="C757" s="168">
        <v>118269</v>
      </c>
      <c r="D757" s="171">
        <v>44015</v>
      </c>
      <c r="E757" s="172">
        <v>27.73</v>
      </c>
      <c r="F757" s="172">
        <v>0.50739999999999996</v>
      </c>
      <c r="G757" s="172">
        <v>2.1362999999999999</v>
      </c>
      <c r="H757" s="172">
        <v>1.8362000000000001</v>
      </c>
      <c r="I757" s="172">
        <v>3.4316</v>
      </c>
      <c r="J757" s="172">
        <v>4.2481</v>
      </c>
      <c r="K757" s="172">
        <v>26.563199999999998</v>
      </c>
      <c r="L757" s="172">
        <v>-5.1642000000000001</v>
      </c>
      <c r="M757" s="172">
        <v>2.6657000000000002</v>
      </c>
      <c r="N757" s="172">
        <v>1.4265000000000001</v>
      </c>
      <c r="O757" s="172">
        <v>8.6255000000000006</v>
      </c>
      <c r="P757" s="172">
        <v>8.9324999999999992</v>
      </c>
      <c r="Q757" s="172">
        <v>11.779400000000001</v>
      </c>
      <c r="R757" s="172">
        <v>6.5963000000000003</v>
      </c>
    </row>
    <row r="758" spans="1:18" x14ac:dyDescent="0.3">
      <c r="A758" s="168" t="s">
        <v>974</v>
      </c>
      <c r="B758" s="168" t="s">
        <v>984</v>
      </c>
      <c r="C758" s="168">
        <v>113221</v>
      </c>
      <c r="D758" s="171">
        <v>44015</v>
      </c>
      <c r="E758" s="172">
        <v>25.7</v>
      </c>
      <c r="F758" s="172">
        <v>0.50839999999999996</v>
      </c>
      <c r="G758" s="172">
        <v>2.1463000000000001</v>
      </c>
      <c r="H758" s="172">
        <v>1.8225</v>
      </c>
      <c r="I758" s="172">
        <v>3.3788999999999998</v>
      </c>
      <c r="J758" s="172">
        <v>4.0907</v>
      </c>
      <c r="K758" s="172">
        <v>26.103999999999999</v>
      </c>
      <c r="L758" s="172">
        <v>-5.8262999999999998</v>
      </c>
      <c r="M758" s="172">
        <v>1.6212</v>
      </c>
      <c r="N758" s="172">
        <v>3.8899999999999997E-2</v>
      </c>
      <c r="O758" s="172">
        <v>7.2988999999999997</v>
      </c>
      <c r="P758" s="172">
        <v>7.6620999999999997</v>
      </c>
      <c r="Q758" s="172">
        <v>10.028499999999999</v>
      </c>
      <c r="R758" s="172">
        <v>5.2427000000000001</v>
      </c>
    </row>
    <row r="759" spans="1:18" x14ac:dyDescent="0.3">
      <c r="A759" s="168" t="s">
        <v>974</v>
      </c>
      <c r="B759" s="168" t="s">
        <v>985</v>
      </c>
      <c r="C759" s="168">
        <v>119250</v>
      </c>
      <c r="D759" s="171">
        <v>44015</v>
      </c>
      <c r="E759" s="172">
        <v>197.983</v>
      </c>
      <c r="F759" s="172">
        <v>0.48220000000000002</v>
      </c>
      <c r="G759" s="172">
        <v>1.9417</v>
      </c>
      <c r="H759" s="172">
        <v>1.8038000000000001</v>
      </c>
      <c r="I759" s="172">
        <v>3.0409999999999999</v>
      </c>
      <c r="J759" s="172">
        <v>4.8578000000000001</v>
      </c>
      <c r="K759" s="172">
        <v>29.650600000000001</v>
      </c>
      <c r="L759" s="172">
        <v>-16.585699999999999</v>
      </c>
      <c r="M759" s="172">
        <v>-8.9598999999999993</v>
      </c>
      <c r="N759" s="172">
        <v>-11.575699999999999</v>
      </c>
      <c r="O759" s="172">
        <v>1.0991</v>
      </c>
      <c r="P759" s="172">
        <v>4.0564</v>
      </c>
      <c r="Q759" s="172">
        <v>7.992</v>
      </c>
      <c r="R759" s="172">
        <v>-1.7687999999999999</v>
      </c>
    </row>
    <row r="760" spans="1:18" x14ac:dyDescent="0.3">
      <c r="A760" s="168" t="s">
        <v>974</v>
      </c>
      <c r="B760" s="168" t="s">
        <v>986</v>
      </c>
      <c r="C760" s="168">
        <v>101635</v>
      </c>
      <c r="D760" s="171">
        <v>44015</v>
      </c>
      <c r="E760" s="172">
        <v>188.59700000000001</v>
      </c>
      <c r="F760" s="172">
        <v>0.48</v>
      </c>
      <c r="G760" s="172">
        <v>1.9355</v>
      </c>
      <c r="H760" s="172">
        <v>1.7897000000000001</v>
      </c>
      <c r="I760" s="172">
        <v>3.0116999999999998</v>
      </c>
      <c r="J760" s="172">
        <v>4.7942</v>
      </c>
      <c r="K760" s="172">
        <v>29.4011</v>
      </c>
      <c r="L760" s="172">
        <v>-16.920500000000001</v>
      </c>
      <c r="M760" s="172">
        <v>-9.4859000000000009</v>
      </c>
      <c r="N760" s="172">
        <v>-12.2339</v>
      </c>
      <c r="O760" s="172">
        <v>0.38450000000000001</v>
      </c>
      <c r="P760" s="172">
        <v>3.3336999999999999</v>
      </c>
      <c r="Q760" s="172">
        <v>18.469899999999999</v>
      </c>
      <c r="R760" s="172">
        <v>-2.4653</v>
      </c>
    </row>
    <row r="761" spans="1:18" x14ac:dyDescent="0.3">
      <c r="A761" s="168" t="s">
        <v>974</v>
      </c>
      <c r="B761" s="168" t="s">
        <v>987</v>
      </c>
      <c r="C761" s="168">
        <v>111940</v>
      </c>
      <c r="D761" s="171">
        <v>44015</v>
      </c>
      <c r="E761" s="172">
        <v>33.619999999999997</v>
      </c>
      <c r="F761" s="172">
        <v>0.47820000000000001</v>
      </c>
      <c r="G761" s="172">
        <v>2.5312999999999999</v>
      </c>
      <c r="H761" s="172">
        <v>1.9097</v>
      </c>
      <c r="I761" s="172">
        <v>3.2555000000000001</v>
      </c>
      <c r="J761" s="172">
        <v>5.0625</v>
      </c>
      <c r="K761" s="172">
        <v>26.629000000000001</v>
      </c>
      <c r="L761" s="172">
        <v>-11.1287</v>
      </c>
      <c r="M761" s="172">
        <v>-5.3224</v>
      </c>
      <c r="N761" s="172">
        <v>-8.4422999999999995</v>
      </c>
      <c r="O761" s="172">
        <v>3.89</v>
      </c>
      <c r="P761" s="172">
        <v>4.7980999999999998</v>
      </c>
      <c r="Q761" s="172">
        <v>11.511200000000001</v>
      </c>
      <c r="R761" s="172">
        <v>-0.83589999999999998</v>
      </c>
    </row>
    <row r="762" spans="1:18" x14ac:dyDescent="0.3">
      <c r="A762" s="168" t="s">
        <v>974</v>
      </c>
      <c r="B762" s="168" t="s">
        <v>988</v>
      </c>
      <c r="C762" s="168">
        <v>118617</v>
      </c>
      <c r="D762" s="171">
        <v>44015</v>
      </c>
      <c r="E762" s="172">
        <v>35.72</v>
      </c>
      <c r="F762" s="172">
        <v>0.47820000000000001</v>
      </c>
      <c r="G762" s="172">
        <v>2.5552999999999999</v>
      </c>
      <c r="H762" s="172">
        <v>1.9406000000000001</v>
      </c>
      <c r="I762" s="172">
        <v>3.3266</v>
      </c>
      <c r="J762" s="172">
        <v>5.2445000000000004</v>
      </c>
      <c r="K762" s="172">
        <v>27.207999999999998</v>
      </c>
      <c r="L762" s="172">
        <v>-10.363899999999999</v>
      </c>
      <c r="M762" s="172">
        <v>-4.1588000000000003</v>
      </c>
      <c r="N762" s="172">
        <v>-7.0034000000000001</v>
      </c>
      <c r="O762" s="172">
        <v>5.0705</v>
      </c>
      <c r="P762" s="172">
        <v>5.8369</v>
      </c>
      <c r="Q762" s="172">
        <v>11.014900000000001</v>
      </c>
      <c r="R762" s="172">
        <v>0.43619999999999998</v>
      </c>
    </row>
    <row r="763" spans="1:18" x14ac:dyDescent="0.3">
      <c r="A763" s="168" t="s">
        <v>974</v>
      </c>
      <c r="B763" s="168" t="s">
        <v>989</v>
      </c>
      <c r="C763" s="168">
        <v>115790</v>
      </c>
      <c r="D763" s="171">
        <v>44015</v>
      </c>
      <c r="E763" s="172">
        <v>21.180199999999999</v>
      </c>
      <c r="F763" s="172">
        <v>0.61760000000000004</v>
      </c>
      <c r="G763" s="172">
        <v>2.7168000000000001</v>
      </c>
      <c r="H763" s="172">
        <v>2.0398000000000001</v>
      </c>
      <c r="I763" s="172">
        <v>2.9704999999999999</v>
      </c>
      <c r="J763" s="172">
        <v>5.4187000000000003</v>
      </c>
      <c r="K763" s="172">
        <v>31.7103</v>
      </c>
      <c r="L763" s="172">
        <v>-13.1738</v>
      </c>
      <c r="M763" s="172">
        <v>-6.9856999999999996</v>
      </c>
      <c r="N763" s="172">
        <v>-10.5724</v>
      </c>
      <c r="O763" s="172">
        <v>-0.3463</v>
      </c>
      <c r="P763" s="172">
        <v>4.6368999999999998</v>
      </c>
      <c r="Q763" s="172">
        <v>8.9343000000000004</v>
      </c>
      <c r="R763" s="172">
        <v>-1.7727999999999999</v>
      </c>
    </row>
    <row r="764" spans="1:18" x14ac:dyDescent="0.3">
      <c r="A764" s="168" t="s">
        <v>974</v>
      </c>
      <c r="B764" s="168" t="s">
        <v>990</v>
      </c>
      <c r="C764" s="168">
        <v>119148</v>
      </c>
      <c r="D764" s="171">
        <v>44015</v>
      </c>
      <c r="E764" s="172">
        <v>23.425599999999999</v>
      </c>
      <c r="F764" s="172">
        <v>0.62329999999999997</v>
      </c>
      <c r="G764" s="172">
        <v>2.7334999999999998</v>
      </c>
      <c r="H764" s="172">
        <v>2.0777000000000001</v>
      </c>
      <c r="I764" s="172">
        <v>3.0470999999999999</v>
      </c>
      <c r="J764" s="172">
        <v>5.5921000000000003</v>
      </c>
      <c r="K764" s="172">
        <v>32.4206</v>
      </c>
      <c r="L764" s="172">
        <v>-12.4129</v>
      </c>
      <c r="M764" s="172">
        <v>-5.8948</v>
      </c>
      <c r="N764" s="172">
        <v>-9.1717999999999993</v>
      </c>
      <c r="O764" s="172">
        <v>1.0911</v>
      </c>
      <c r="P764" s="172">
        <v>6.1212</v>
      </c>
      <c r="Q764" s="172">
        <v>9.5116999999999994</v>
      </c>
      <c r="R764" s="172">
        <v>-0.15840000000000001</v>
      </c>
    </row>
    <row r="765" spans="1:18" x14ac:dyDescent="0.3">
      <c r="A765" s="168" t="s">
        <v>974</v>
      </c>
      <c r="B765" s="168" t="s">
        <v>991</v>
      </c>
      <c r="C765" s="168">
        <v>100471</v>
      </c>
      <c r="D765" s="171">
        <v>44015</v>
      </c>
      <c r="E765" s="172">
        <v>993.70918444665995</v>
      </c>
      <c r="F765" s="172">
        <v>0.35580000000000001</v>
      </c>
      <c r="G765" s="172">
        <v>1.6866000000000001</v>
      </c>
      <c r="H765" s="172">
        <v>0.50819999999999999</v>
      </c>
      <c r="I765" s="172">
        <v>1.7428999999999999</v>
      </c>
      <c r="J765" s="172">
        <v>4.3937999999999997</v>
      </c>
      <c r="K765" s="172">
        <v>28.975899999999999</v>
      </c>
      <c r="L765" s="172">
        <v>-12.6929</v>
      </c>
      <c r="M765" s="172">
        <v>-5.0467000000000004</v>
      </c>
      <c r="N765" s="172">
        <v>-11.661099999999999</v>
      </c>
      <c r="O765" s="172">
        <v>-0.69740000000000002</v>
      </c>
      <c r="P765" s="172">
        <v>2.7810999999999999</v>
      </c>
      <c r="Q765" s="172">
        <v>18.869199999999999</v>
      </c>
      <c r="R765" s="172">
        <v>-3.8090000000000002</v>
      </c>
    </row>
    <row r="766" spans="1:18" x14ac:dyDescent="0.3">
      <c r="A766" s="168" t="s">
        <v>974</v>
      </c>
      <c r="B766" s="168" t="s">
        <v>992</v>
      </c>
      <c r="C766" s="168">
        <v>118531</v>
      </c>
      <c r="D766" s="171">
        <v>44015</v>
      </c>
      <c r="E766" s="172">
        <v>440.80099999999999</v>
      </c>
      <c r="F766" s="172">
        <v>0.35780000000000001</v>
      </c>
      <c r="G766" s="172">
        <v>1.6926000000000001</v>
      </c>
      <c r="H766" s="172">
        <v>0.52190000000000003</v>
      </c>
      <c r="I766" s="172">
        <v>1.7714000000000001</v>
      </c>
      <c r="J766" s="172">
        <v>4.4560000000000004</v>
      </c>
      <c r="K766" s="172">
        <v>29.211400000000001</v>
      </c>
      <c r="L766" s="172">
        <v>-12.3675</v>
      </c>
      <c r="M766" s="172">
        <v>-4.4999000000000002</v>
      </c>
      <c r="N766" s="172">
        <v>-10.9902</v>
      </c>
      <c r="O766" s="172">
        <v>0.123</v>
      </c>
      <c r="P766" s="172">
        <v>3.6493000000000002</v>
      </c>
      <c r="Q766" s="172">
        <v>8.5357000000000003</v>
      </c>
      <c r="R766" s="172">
        <v>-3.0442</v>
      </c>
    </row>
    <row r="767" spans="1:18" x14ac:dyDescent="0.3">
      <c r="A767" s="168" t="s">
        <v>974</v>
      </c>
      <c r="B767" s="168" t="s">
        <v>993</v>
      </c>
      <c r="C767" s="168">
        <v>102000</v>
      </c>
      <c r="D767" s="171">
        <v>44015</v>
      </c>
      <c r="E767" s="172">
        <v>509.26818147894198</v>
      </c>
      <c r="F767" s="172">
        <v>0.6744</v>
      </c>
      <c r="G767" s="172">
        <v>2.9521999999999999</v>
      </c>
      <c r="H767" s="172">
        <v>1.1296999999999999</v>
      </c>
      <c r="I767" s="172">
        <v>2.9813000000000001</v>
      </c>
      <c r="J767" s="172">
        <v>5.6177000000000001</v>
      </c>
      <c r="K767" s="172">
        <v>26.511800000000001</v>
      </c>
      <c r="L767" s="172">
        <v>-17.6004</v>
      </c>
      <c r="M767" s="172">
        <v>-11.8286</v>
      </c>
      <c r="N767" s="172">
        <v>-20.134499999999999</v>
      </c>
      <c r="O767" s="172">
        <v>-0.36159999999999998</v>
      </c>
      <c r="P767" s="172">
        <v>3.9016000000000002</v>
      </c>
      <c r="Q767" s="172">
        <v>17.918099999999999</v>
      </c>
      <c r="R767" s="172">
        <v>-2.2843</v>
      </c>
    </row>
    <row r="768" spans="1:18" x14ac:dyDescent="0.3">
      <c r="A768" s="168" t="s">
        <v>974</v>
      </c>
      <c r="B768" s="168" t="s">
        <v>994</v>
      </c>
      <c r="C768" s="168">
        <v>119018</v>
      </c>
      <c r="D768" s="171">
        <v>44015</v>
      </c>
      <c r="E768" s="172">
        <v>435.98700000000002</v>
      </c>
      <c r="F768" s="172">
        <v>0.6764</v>
      </c>
      <c r="G768" s="172">
        <v>2.9575</v>
      </c>
      <c r="H768" s="172">
        <v>1.1409</v>
      </c>
      <c r="I768" s="172">
        <v>3.0024999999999999</v>
      </c>
      <c r="J768" s="172">
        <v>5.6635999999999997</v>
      </c>
      <c r="K768" s="172">
        <v>26.694400000000002</v>
      </c>
      <c r="L768" s="172">
        <v>-17.3597</v>
      </c>
      <c r="M768" s="172">
        <v>-11.445399999999999</v>
      </c>
      <c r="N768" s="172">
        <v>-19.6858</v>
      </c>
      <c r="O768" s="172">
        <v>0.307</v>
      </c>
      <c r="P768" s="172">
        <v>4.6125999999999996</v>
      </c>
      <c r="Q768" s="172">
        <v>9.1286000000000005</v>
      </c>
      <c r="R768" s="172">
        <v>-1.6818</v>
      </c>
    </row>
    <row r="769" spans="1:18" x14ac:dyDescent="0.3">
      <c r="A769" s="168" t="s">
        <v>974</v>
      </c>
      <c r="B769" s="168" t="s">
        <v>995</v>
      </c>
      <c r="C769" s="168">
        <v>101594</v>
      </c>
      <c r="D769" s="171">
        <v>44015</v>
      </c>
      <c r="E769" s="172">
        <v>200.3467</v>
      </c>
      <c r="F769" s="172">
        <v>0.62680000000000002</v>
      </c>
      <c r="G769" s="172">
        <v>2.6650999999999998</v>
      </c>
      <c r="H769" s="172">
        <v>2.2738999999999998</v>
      </c>
      <c r="I769" s="172">
        <v>3.4188000000000001</v>
      </c>
      <c r="J769" s="172">
        <v>5.1920000000000002</v>
      </c>
      <c r="K769" s="172">
        <v>28.432300000000001</v>
      </c>
      <c r="L769" s="172">
        <v>-11.892099999999999</v>
      </c>
      <c r="M769" s="172">
        <v>-4.5846999999999998</v>
      </c>
      <c r="N769" s="172">
        <v>-7.5038999999999998</v>
      </c>
      <c r="O769" s="172">
        <v>2.5699000000000001</v>
      </c>
      <c r="P769" s="172">
        <v>5.6208999999999998</v>
      </c>
      <c r="Q769" s="172">
        <v>18.595600000000001</v>
      </c>
      <c r="R769" s="172">
        <v>-0.31159999999999999</v>
      </c>
    </row>
    <row r="770" spans="1:18" x14ac:dyDescent="0.3">
      <c r="A770" s="168" t="s">
        <v>974</v>
      </c>
      <c r="B770" s="168" t="s">
        <v>996</v>
      </c>
      <c r="C770" s="168">
        <v>120030</v>
      </c>
      <c r="D770" s="171">
        <v>44015</v>
      </c>
      <c r="E770" s="172">
        <v>212.23500000000001</v>
      </c>
      <c r="F770" s="172">
        <v>0.62939999999999996</v>
      </c>
      <c r="G770" s="172">
        <v>2.6728999999999998</v>
      </c>
      <c r="H770" s="172">
        <v>2.2919999999999998</v>
      </c>
      <c r="I770" s="172">
        <v>3.4556</v>
      </c>
      <c r="J770" s="172">
        <v>5.2723000000000004</v>
      </c>
      <c r="K770" s="172">
        <v>28.731000000000002</v>
      </c>
      <c r="L770" s="172">
        <v>-11.4771</v>
      </c>
      <c r="M770" s="172">
        <v>-3.9077999999999999</v>
      </c>
      <c r="N770" s="172">
        <v>-6.6246</v>
      </c>
      <c r="O770" s="172">
        <v>3.4049</v>
      </c>
      <c r="P770" s="172">
        <v>6.4382000000000001</v>
      </c>
      <c r="Q770" s="172">
        <v>9.5252999999999997</v>
      </c>
      <c r="R770" s="172">
        <v>0.54320000000000002</v>
      </c>
    </row>
    <row r="771" spans="1:18" x14ac:dyDescent="0.3">
      <c r="A771" s="168" t="s">
        <v>974</v>
      </c>
      <c r="B771" s="168" t="s">
        <v>997</v>
      </c>
      <c r="C771" s="168">
        <v>108466</v>
      </c>
      <c r="D771" s="171">
        <v>44015</v>
      </c>
      <c r="E771" s="172">
        <v>39.03</v>
      </c>
      <c r="F771" s="172">
        <v>0.59279999999999999</v>
      </c>
      <c r="G771" s="172">
        <v>2.5217000000000001</v>
      </c>
      <c r="H771" s="172">
        <v>1.7201</v>
      </c>
      <c r="I771" s="172">
        <v>3.0903</v>
      </c>
      <c r="J771" s="172">
        <v>4.5819999999999999</v>
      </c>
      <c r="K771" s="172">
        <v>30.013300000000001</v>
      </c>
      <c r="L771" s="172">
        <v>-12.5868</v>
      </c>
      <c r="M771" s="172">
        <v>-6.2679999999999998</v>
      </c>
      <c r="N771" s="172">
        <v>-10.543200000000001</v>
      </c>
      <c r="O771" s="172">
        <v>2.7563</v>
      </c>
      <c r="P771" s="172">
        <v>5.7449000000000003</v>
      </c>
      <c r="Q771" s="172">
        <v>11.890499999999999</v>
      </c>
      <c r="R771" s="172">
        <v>-0.72130000000000005</v>
      </c>
    </row>
    <row r="772" spans="1:18" x14ac:dyDescent="0.3">
      <c r="A772" s="168" t="s">
        <v>974</v>
      </c>
      <c r="B772" s="168" t="s">
        <v>998</v>
      </c>
      <c r="C772" s="168">
        <v>120586</v>
      </c>
      <c r="D772" s="171">
        <v>44015</v>
      </c>
      <c r="E772" s="172">
        <v>41.59</v>
      </c>
      <c r="F772" s="172">
        <v>0.58040000000000003</v>
      </c>
      <c r="G772" s="172">
        <v>2.5394000000000001</v>
      </c>
      <c r="H772" s="172">
        <v>1.7119</v>
      </c>
      <c r="I772" s="172">
        <v>3.0987</v>
      </c>
      <c r="J772" s="172">
        <v>4.6288999999999998</v>
      </c>
      <c r="K772" s="172">
        <v>30.212900000000001</v>
      </c>
      <c r="L772" s="172">
        <v>-12.312900000000001</v>
      </c>
      <c r="M772" s="172">
        <v>-5.8411</v>
      </c>
      <c r="N772" s="172">
        <v>-9.9977999999999998</v>
      </c>
      <c r="O772" s="172">
        <v>3.5996999999999999</v>
      </c>
      <c r="P772" s="172">
        <v>6.6798999999999999</v>
      </c>
      <c r="Q772" s="172">
        <v>11.3551</v>
      </c>
      <c r="R772" s="172">
        <v>-1.2E-2</v>
      </c>
    </row>
    <row r="773" spans="1:18" x14ac:dyDescent="0.3">
      <c r="A773" s="168" t="s">
        <v>974</v>
      </c>
      <c r="B773" s="168" t="s">
        <v>999</v>
      </c>
      <c r="C773" s="168">
        <v>117311</v>
      </c>
      <c r="D773" s="171">
        <v>44015</v>
      </c>
      <c r="E773" s="172">
        <v>23.26</v>
      </c>
      <c r="F773" s="172">
        <v>0.51859999999999995</v>
      </c>
      <c r="G773" s="172">
        <v>2.1968000000000001</v>
      </c>
      <c r="H773" s="172">
        <v>1.7943</v>
      </c>
      <c r="I773" s="172">
        <v>3.286</v>
      </c>
      <c r="J773" s="172">
        <v>3.9784999999999999</v>
      </c>
      <c r="K773" s="172">
        <v>25.661799999999999</v>
      </c>
      <c r="L773" s="172">
        <v>-10.193099999999999</v>
      </c>
      <c r="M773" s="172">
        <v>-4.7111999999999998</v>
      </c>
      <c r="N773" s="172">
        <v>-5.1387</v>
      </c>
      <c r="O773" s="172">
        <v>0.28799999999999998</v>
      </c>
      <c r="P773" s="172">
        <v>3.2803</v>
      </c>
      <c r="Q773" s="172">
        <v>10.9276</v>
      </c>
      <c r="R773" s="172">
        <v>0.15060000000000001</v>
      </c>
    </row>
    <row r="774" spans="1:18" x14ac:dyDescent="0.3">
      <c r="A774" s="168" t="s">
        <v>974</v>
      </c>
      <c r="B774" s="168" t="s">
        <v>1000</v>
      </c>
      <c r="C774" s="168">
        <v>118344</v>
      </c>
      <c r="D774" s="171">
        <v>44015</v>
      </c>
      <c r="E774" s="172">
        <v>25.22</v>
      </c>
      <c r="F774" s="172">
        <v>0.5181</v>
      </c>
      <c r="G774" s="172">
        <v>2.1880000000000002</v>
      </c>
      <c r="H774" s="172">
        <v>1.8167</v>
      </c>
      <c r="I774" s="172">
        <v>3.3182999999999998</v>
      </c>
      <c r="J774" s="172">
        <v>4.0857999999999999</v>
      </c>
      <c r="K774" s="172">
        <v>25.911100000000001</v>
      </c>
      <c r="L774" s="172">
        <v>-9.7674000000000003</v>
      </c>
      <c r="M774" s="172">
        <v>-3.9603999999999999</v>
      </c>
      <c r="N774" s="172">
        <v>-4.1064999999999996</v>
      </c>
      <c r="O774" s="172">
        <v>1.849</v>
      </c>
      <c r="P774" s="172">
        <v>4.6794000000000002</v>
      </c>
      <c r="Q774" s="172">
        <v>10.2296</v>
      </c>
      <c r="R774" s="172">
        <v>1.5603</v>
      </c>
    </row>
    <row r="775" spans="1:18" x14ac:dyDescent="0.3">
      <c r="A775" s="168" t="s">
        <v>974</v>
      </c>
      <c r="B775" s="168" t="s">
        <v>1001</v>
      </c>
      <c r="C775" s="168">
        <v>118479</v>
      </c>
      <c r="D775" s="171">
        <v>44015</v>
      </c>
      <c r="E775" s="172">
        <v>33.35</v>
      </c>
      <c r="F775" s="172">
        <v>0.60329999999999995</v>
      </c>
      <c r="G775" s="172">
        <v>2.2378999999999998</v>
      </c>
      <c r="H775" s="172">
        <v>1.7078</v>
      </c>
      <c r="I775" s="172">
        <v>2.4262999999999999</v>
      </c>
      <c r="J775" s="172">
        <v>4.3164999999999996</v>
      </c>
      <c r="K775" s="172">
        <v>27.777799999999999</v>
      </c>
      <c r="L775" s="172">
        <v>-9.0536999999999992</v>
      </c>
      <c r="M775" s="172">
        <v>-2.8828999999999998</v>
      </c>
      <c r="N775" s="172">
        <v>-6.0034000000000001</v>
      </c>
      <c r="O775" s="172">
        <v>3.2517</v>
      </c>
      <c r="P775" s="172">
        <v>5.8846999999999996</v>
      </c>
      <c r="Q775" s="172">
        <v>9.2169000000000008</v>
      </c>
      <c r="R775" s="172">
        <v>-7.6399999999999996E-2</v>
      </c>
    </row>
    <row r="776" spans="1:18" x14ac:dyDescent="0.3">
      <c r="A776" s="168" t="s">
        <v>974</v>
      </c>
      <c r="B776" s="168" t="s">
        <v>1002</v>
      </c>
      <c r="C776" s="168">
        <v>108799</v>
      </c>
      <c r="D776" s="171">
        <v>44015</v>
      </c>
      <c r="E776" s="172">
        <v>30.86</v>
      </c>
      <c r="F776" s="172">
        <v>0.61950000000000005</v>
      </c>
      <c r="G776" s="172">
        <v>2.2530999999999999</v>
      </c>
      <c r="H776" s="172">
        <v>1.7139</v>
      </c>
      <c r="I776" s="172">
        <v>2.3889</v>
      </c>
      <c r="J776" s="172">
        <v>4.2568000000000001</v>
      </c>
      <c r="K776" s="172">
        <v>27.468</v>
      </c>
      <c r="L776" s="172">
        <v>-9.4748999999999999</v>
      </c>
      <c r="M776" s="172">
        <v>-3.5324</v>
      </c>
      <c r="N776" s="172">
        <v>-6.8517999999999999</v>
      </c>
      <c r="O776" s="172">
        <v>2.3045</v>
      </c>
      <c r="P776" s="172">
        <v>4.5914999999999999</v>
      </c>
      <c r="Q776" s="172">
        <v>8.3344000000000005</v>
      </c>
      <c r="R776" s="172">
        <v>-1.0045999999999999</v>
      </c>
    </row>
    <row r="777" spans="1:18" x14ac:dyDescent="0.3">
      <c r="A777" s="168" t="s">
        <v>974</v>
      </c>
      <c r="B777" s="168" t="s">
        <v>1003</v>
      </c>
      <c r="C777" s="168">
        <v>116547</v>
      </c>
      <c r="D777" s="171">
        <v>44015</v>
      </c>
      <c r="E777" s="172">
        <v>18.97</v>
      </c>
      <c r="F777" s="172">
        <v>0.26429999999999998</v>
      </c>
      <c r="G777" s="172">
        <v>2.4851000000000001</v>
      </c>
      <c r="H777" s="172">
        <v>1.7704</v>
      </c>
      <c r="I777" s="172">
        <v>2.93</v>
      </c>
      <c r="J777" s="172">
        <v>4.6909000000000001</v>
      </c>
      <c r="K777" s="172">
        <v>24.230499999999999</v>
      </c>
      <c r="L777" s="172">
        <v>-16.2102</v>
      </c>
      <c r="M777" s="172">
        <v>-9.3211999999999993</v>
      </c>
      <c r="N777" s="172">
        <v>-13.9292</v>
      </c>
      <c r="O777" s="172">
        <v>1.2416</v>
      </c>
      <c r="P777" s="172">
        <v>5.3558000000000003</v>
      </c>
      <c r="Q777" s="172">
        <v>7.9203000000000001</v>
      </c>
      <c r="R777" s="172">
        <v>-2.2879</v>
      </c>
    </row>
    <row r="778" spans="1:18" x14ac:dyDescent="0.3">
      <c r="A778" s="168" t="s">
        <v>974</v>
      </c>
      <c r="B778" s="168" t="s">
        <v>1004</v>
      </c>
      <c r="C778" s="168">
        <v>119133</v>
      </c>
      <c r="D778" s="171">
        <v>44015</v>
      </c>
      <c r="E778" s="172">
        <v>21.23</v>
      </c>
      <c r="F778" s="172">
        <v>0.28339999999999999</v>
      </c>
      <c r="G778" s="172">
        <v>2.5108999999999999</v>
      </c>
      <c r="H778" s="172">
        <v>1.8225</v>
      </c>
      <c r="I778" s="172">
        <v>3.0583</v>
      </c>
      <c r="J778" s="172">
        <v>4.8913000000000002</v>
      </c>
      <c r="K778" s="172">
        <v>24.735600000000002</v>
      </c>
      <c r="L778" s="172">
        <v>-15.552899999999999</v>
      </c>
      <c r="M778" s="172">
        <v>-8.3332999999999995</v>
      </c>
      <c r="N778" s="172">
        <v>-12.669700000000001</v>
      </c>
      <c r="O778" s="172">
        <v>2.766</v>
      </c>
      <c r="P778" s="172">
        <v>7.1148999999999996</v>
      </c>
      <c r="Q778" s="172">
        <v>9.5432000000000006</v>
      </c>
      <c r="R778" s="172">
        <v>-0.83609999999999995</v>
      </c>
    </row>
    <row r="779" spans="1:18" x14ac:dyDescent="0.3">
      <c r="A779" s="168" t="s">
        <v>974</v>
      </c>
      <c r="B779" s="168" t="s">
        <v>1005</v>
      </c>
      <c r="C779" s="168">
        <v>112098</v>
      </c>
      <c r="D779" s="171">
        <v>44015</v>
      </c>
      <c r="E779" s="172">
        <v>27.12</v>
      </c>
      <c r="F779" s="172">
        <v>0.7429</v>
      </c>
      <c r="G779" s="172">
        <v>2.4556</v>
      </c>
      <c r="H779" s="172">
        <v>1.9166000000000001</v>
      </c>
      <c r="I779" s="172">
        <v>2.9613</v>
      </c>
      <c r="J779" s="172">
        <v>4.67</v>
      </c>
      <c r="K779" s="172">
        <v>28.713799999999999</v>
      </c>
      <c r="L779" s="172">
        <v>-9.8103999999999996</v>
      </c>
      <c r="M779" s="172">
        <v>-3.4531999999999998</v>
      </c>
      <c r="N779" s="172">
        <v>-7.2820999999999998</v>
      </c>
      <c r="O779" s="172">
        <v>2.8026</v>
      </c>
      <c r="P779" s="172">
        <v>4.9246999999999996</v>
      </c>
      <c r="Q779" s="172">
        <v>9.6090999999999998</v>
      </c>
      <c r="R779" s="172">
        <v>-0.65629999999999999</v>
      </c>
    </row>
    <row r="780" spans="1:18" x14ac:dyDescent="0.3">
      <c r="A780" s="168" t="s">
        <v>974</v>
      </c>
      <c r="B780" s="168" t="s">
        <v>1006</v>
      </c>
      <c r="C780" s="168">
        <v>120392</v>
      </c>
      <c r="D780" s="171">
        <v>44015</v>
      </c>
      <c r="E780" s="172">
        <v>30.33</v>
      </c>
      <c r="F780" s="172">
        <v>0.7641</v>
      </c>
      <c r="G780" s="172">
        <v>2.4662000000000002</v>
      </c>
      <c r="H780" s="172">
        <v>1.9839</v>
      </c>
      <c r="I780" s="172">
        <v>3.0230999999999999</v>
      </c>
      <c r="J780" s="172">
        <v>4.8029999999999999</v>
      </c>
      <c r="K780" s="172">
        <v>29.1188</v>
      </c>
      <c r="L780" s="172">
        <v>-9.2460000000000004</v>
      </c>
      <c r="M780" s="172">
        <v>-2.6012</v>
      </c>
      <c r="N780" s="172">
        <v>-6.1280999999999999</v>
      </c>
      <c r="O780" s="172">
        <v>4.4409999999999998</v>
      </c>
      <c r="P780" s="172">
        <v>6.6638999999999999</v>
      </c>
      <c r="Q780" s="172">
        <v>11.924099999999999</v>
      </c>
      <c r="R780" s="172">
        <v>0.83350000000000002</v>
      </c>
    </row>
    <row r="781" spans="1:18" x14ac:dyDescent="0.3">
      <c r="A781" s="168" t="s">
        <v>974</v>
      </c>
      <c r="B781" s="168" t="s">
        <v>1007</v>
      </c>
      <c r="C781" s="168">
        <v>100219</v>
      </c>
      <c r="D781" s="171">
        <v>44015</v>
      </c>
      <c r="E781" s="172">
        <v>66.851799999999997</v>
      </c>
      <c r="F781" s="172">
        <v>0.37490000000000001</v>
      </c>
      <c r="G781" s="172">
        <v>1.9496</v>
      </c>
      <c r="H781" s="172">
        <v>1.4068000000000001</v>
      </c>
      <c r="I781" s="172">
        <v>2.3060999999999998</v>
      </c>
      <c r="J781" s="172">
        <v>3.5516000000000001</v>
      </c>
      <c r="K781" s="172">
        <v>14.112500000000001</v>
      </c>
      <c r="L781" s="172">
        <v>-2.2507000000000001</v>
      </c>
      <c r="M781" s="172">
        <v>1.0699000000000001</v>
      </c>
      <c r="N781" s="172">
        <v>-0.31719999999999998</v>
      </c>
      <c r="O781" s="172">
        <v>3.202</v>
      </c>
      <c r="P781" s="172">
        <v>3.5063</v>
      </c>
      <c r="Q781" s="172">
        <v>7.8068999999999997</v>
      </c>
      <c r="R781" s="172">
        <v>1.9157999999999999</v>
      </c>
    </row>
    <row r="782" spans="1:18" x14ac:dyDescent="0.3">
      <c r="A782" s="168" t="s">
        <v>974</v>
      </c>
      <c r="B782" s="168" t="s">
        <v>1008</v>
      </c>
      <c r="C782" s="168">
        <v>120490</v>
      </c>
      <c r="D782" s="171">
        <v>44015</v>
      </c>
      <c r="E782" s="172">
        <v>72.427700000000002</v>
      </c>
      <c r="F782" s="172">
        <v>0.37780000000000002</v>
      </c>
      <c r="G782" s="172">
        <v>1.9587000000000001</v>
      </c>
      <c r="H782" s="172">
        <v>1.4280999999999999</v>
      </c>
      <c r="I782" s="172">
        <v>2.3492000000000002</v>
      </c>
      <c r="J782" s="172">
        <v>3.6454</v>
      </c>
      <c r="K782" s="172">
        <v>14.4259</v>
      </c>
      <c r="L782" s="172">
        <v>-1.7482</v>
      </c>
      <c r="M782" s="172">
        <v>1.8059000000000001</v>
      </c>
      <c r="N782" s="172">
        <v>0.66159999999999997</v>
      </c>
      <c r="O782" s="172">
        <v>4.2256</v>
      </c>
      <c r="P782" s="172">
        <v>4.8148999999999997</v>
      </c>
      <c r="Q782" s="172">
        <v>9.6816999999999993</v>
      </c>
      <c r="R782" s="172">
        <v>2.9249000000000001</v>
      </c>
    </row>
    <row r="783" spans="1:18" x14ac:dyDescent="0.3">
      <c r="A783" s="168" t="s">
        <v>974</v>
      </c>
      <c r="B783" s="168" t="s">
        <v>1009</v>
      </c>
      <c r="C783" s="168">
        <v>114457</v>
      </c>
      <c r="D783" s="171">
        <v>44015</v>
      </c>
      <c r="E783" s="172">
        <v>299.80057530449301</v>
      </c>
      <c r="F783" s="172">
        <v>0.68030000000000002</v>
      </c>
      <c r="G783" s="172">
        <v>2.6941999999999999</v>
      </c>
      <c r="H783" s="172">
        <v>2.1520999999999999</v>
      </c>
      <c r="I783" s="172">
        <v>4.0461999999999998</v>
      </c>
      <c r="J783" s="172">
        <v>6.3441999999999998</v>
      </c>
      <c r="K783" s="172">
        <v>30.428599999999999</v>
      </c>
      <c r="L783" s="172">
        <v>-11.56</v>
      </c>
      <c r="M783" s="172">
        <v>-4.5505000000000004</v>
      </c>
      <c r="N783" s="172">
        <v>-7.0244999999999997</v>
      </c>
      <c r="O783" s="172">
        <v>2.2265000000000001</v>
      </c>
      <c r="P783" s="172">
        <v>4.8236999999999997</v>
      </c>
      <c r="Q783" s="172">
        <v>17.113499999999998</v>
      </c>
      <c r="R783" s="172">
        <v>0.53580000000000005</v>
      </c>
    </row>
    <row r="784" spans="1:18" x14ac:dyDescent="0.3">
      <c r="A784" s="168" t="s">
        <v>974</v>
      </c>
      <c r="B784" s="168" t="s">
        <v>1010</v>
      </c>
      <c r="C784" s="168">
        <v>120153</v>
      </c>
      <c r="D784" s="171">
        <v>44015</v>
      </c>
      <c r="E784" s="172">
        <v>66.889761958520893</v>
      </c>
      <c r="F784" s="172">
        <v>0.68259999999999998</v>
      </c>
      <c r="G784" s="172">
        <v>2.7025000000000001</v>
      </c>
      <c r="H784" s="172">
        <v>2.1758999999999999</v>
      </c>
      <c r="I784" s="172">
        <v>4.0914000000000001</v>
      </c>
      <c r="J784" s="172">
        <v>6.4443000000000001</v>
      </c>
      <c r="K784" s="172">
        <v>30.805599999999998</v>
      </c>
      <c r="L784" s="172">
        <v>-11.0541</v>
      </c>
      <c r="M784" s="172">
        <v>-3.7578</v>
      </c>
      <c r="N784" s="172">
        <v>-5.9846000000000004</v>
      </c>
      <c r="O784" s="172">
        <v>3.4327999999999999</v>
      </c>
      <c r="P784" s="172">
        <v>6.1215000000000002</v>
      </c>
      <c r="Q784" s="172">
        <v>10.477499999999999</v>
      </c>
      <c r="R784" s="172">
        <v>1.6456999999999999</v>
      </c>
    </row>
    <row r="785" spans="1:18" x14ac:dyDescent="0.3">
      <c r="A785" s="168" t="s">
        <v>974</v>
      </c>
      <c r="B785" s="168" t="s">
        <v>1011</v>
      </c>
      <c r="C785" s="168">
        <v>119308</v>
      </c>
      <c r="D785" s="171">
        <v>44015</v>
      </c>
      <c r="E785" s="172">
        <v>26.716999999999999</v>
      </c>
      <c r="F785" s="172">
        <v>0.72760000000000002</v>
      </c>
      <c r="G785" s="172">
        <v>2.2543000000000002</v>
      </c>
      <c r="H785" s="172">
        <v>1.7828999999999999</v>
      </c>
      <c r="I785" s="172">
        <v>2.9477000000000002</v>
      </c>
      <c r="J785" s="172">
        <v>4.2248999999999999</v>
      </c>
      <c r="K785" s="172">
        <v>27.0182</v>
      </c>
      <c r="L785" s="172">
        <v>-12.598100000000001</v>
      </c>
      <c r="M785" s="172">
        <v>-6.8022</v>
      </c>
      <c r="N785" s="172">
        <v>-9.8524999999999991</v>
      </c>
      <c r="O785" s="172">
        <v>2.6307</v>
      </c>
      <c r="P785" s="172">
        <v>4.3738000000000001</v>
      </c>
      <c r="Q785" s="172">
        <v>10.101900000000001</v>
      </c>
      <c r="R785" s="172">
        <v>-7.2800000000000004E-2</v>
      </c>
    </row>
    <row r="786" spans="1:18" x14ac:dyDescent="0.3">
      <c r="A786" s="168" t="s">
        <v>974</v>
      </c>
      <c r="B786" s="168" t="s">
        <v>1012</v>
      </c>
      <c r="C786" s="168">
        <v>118069</v>
      </c>
      <c r="D786" s="171">
        <v>44015</v>
      </c>
      <c r="E786" s="172">
        <v>25.276</v>
      </c>
      <c r="F786" s="172">
        <v>0.72529999999999994</v>
      </c>
      <c r="G786" s="172">
        <v>2.2450999999999999</v>
      </c>
      <c r="H786" s="172">
        <v>1.7634000000000001</v>
      </c>
      <c r="I786" s="172">
        <v>2.9110999999999998</v>
      </c>
      <c r="J786" s="172">
        <v>4.1449999999999996</v>
      </c>
      <c r="K786" s="172">
        <v>26.722100000000001</v>
      </c>
      <c r="L786" s="172">
        <v>-13.000400000000001</v>
      </c>
      <c r="M786" s="172">
        <v>-7.4138999999999999</v>
      </c>
      <c r="N786" s="172">
        <v>-10.641299999999999</v>
      </c>
      <c r="O786" s="172">
        <v>1.7797000000000001</v>
      </c>
      <c r="P786" s="172">
        <v>3.5493000000000001</v>
      </c>
      <c r="Q786" s="172">
        <v>7.5720000000000001</v>
      </c>
      <c r="R786" s="172">
        <v>-0.91569999999999996</v>
      </c>
    </row>
    <row r="787" spans="1:18" x14ac:dyDescent="0.3">
      <c r="A787" s="168" t="s">
        <v>974</v>
      </c>
      <c r="B787" s="168" t="s">
        <v>1013</v>
      </c>
      <c r="C787" s="168">
        <v>106871</v>
      </c>
      <c r="D787" s="171">
        <v>44015</v>
      </c>
      <c r="E787" s="172">
        <v>28.3841855236372</v>
      </c>
      <c r="F787" s="172">
        <v>0.2954</v>
      </c>
      <c r="G787" s="172">
        <v>1.5308999999999999</v>
      </c>
      <c r="H787" s="172">
        <v>1.2946</v>
      </c>
      <c r="I787" s="172">
        <v>2.4260999999999999</v>
      </c>
      <c r="J787" s="172">
        <v>3.7357</v>
      </c>
      <c r="K787" s="172">
        <v>20.479500000000002</v>
      </c>
      <c r="L787" s="172">
        <v>-12.8407</v>
      </c>
      <c r="M787" s="172">
        <v>-6.9862000000000002</v>
      </c>
      <c r="N787" s="172">
        <v>-7.3872</v>
      </c>
      <c r="O787" s="172">
        <v>2.9567999999999999</v>
      </c>
      <c r="P787" s="172">
        <v>3.7035</v>
      </c>
      <c r="Q787" s="172">
        <v>8.9803999999999995</v>
      </c>
      <c r="R787" s="172">
        <v>0.39910000000000001</v>
      </c>
    </row>
    <row r="788" spans="1:18" x14ac:dyDescent="0.3">
      <c r="A788" s="168" t="s">
        <v>974</v>
      </c>
      <c r="B788" s="168" t="s">
        <v>1014</v>
      </c>
      <c r="C788" s="168">
        <v>120267</v>
      </c>
      <c r="D788" s="171">
        <v>44015</v>
      </c>
      <c r="E788" s="172">
        <v>27.286799999999999</v>
      </c>
      <c r="F788" s="172">
        <v>0.29809999999999998</v>
      </c>
      <c r="G788" s="172">
        <v>1.5395000000000001</v>
      </c>
      <c r="H788" s="172">
        <v>1.3144</v>
      </c>
      <c r="I788" s="172">
        <v>2.4668000000000001</v>
      </c>
      <c r="J788" s="172">
        <v>3.8239000000000001</v>
      </c>
      <c r="K788" s="172">
        <v>20.789899999999999</v>
      </c>
      <c r="L788" s="172">
        <v>-12.3848</v>
      </c>
      <c r="M788" s="172">
        <v>-6.3799000000000001</v>
      </c>
      <c r="N788" s="172">
        <v>-6.5453000000000001</v>
      </c>
      <c r="O788" s="172">
        <v>4.0660999999999996</v>
      </c>
      <c r="P788" s="172">
        <v>4.7766000000000002</v>
      </c>
      <c r="Q788" s="172">
        <v>9.9160000000000004</v>
      </c>
      <c r="R788" s="172">
        <v>1.4117</v>
      </c>
    </row>
    <row r="789" spans="1:18" x14ac:dyDescent="0.3">
      <c r="A789" s="168" t="s">
        <v>974</v>
      </c>
      <c r="B789" s="168" t="s">
        <v>1015</v>
      </c>
      <c r="C789" s="168">
        <v>146549</v>
      </c>
      <c r="D789" s="171">
        <v>44015</v>
      </c>
      <c r="E789" s="172">
        <v>9.6710999999999991</v>
      </c>
      <c r="F789" s="172">
        <v>0.68400000000000005</v>
      </c>
      <c r="G789" s="172">
        <v>2.2715000000000001</v>
      </c>
      <c r="H789" s="172">
        <v>1.7324999999999999</v>
      </c>
      <c r="I789" s="172">
        <v>3.1551</v>
      </c>
      <c r="J789" s="172">
        <v>4.4722</v>
      </c>
      <c r="K789" s="172">
        <v>25.979900000000001</v>
      </c>
      <c r="L789" s="172">
        <v>-11.943199999999999</v>
      </c>
      <c r="M789" s="172">
        <v>-6.6298000000000004</v>
      </c>
      <c r="N789" s="172">
        <v>-6.9577</v>
      </c>
      <c r="O789" s="172"/>
      <c r="P789" s="172"/>
      <c r="Q789" s="172">
        <v>-2.5318000000000001</v>
      </c>
      <c r="R789" s="172"/>
    </row>
    <row r="790" spans="1:18" x14ac:dyDescent="0.3">
      <c r="A790" s="168" t="s">
        <v>974</v>
      </c>
      <c r="B790" s="168" t="s">
        <v>1016</v>
      </c>
      <c r="C790" s="168">
        <v>146551</v>
      </c>
      <c r="D790" s="171">
        <v>44015</v>
      </c>
      <c r="E790" s="172">
        <v>9.4244000000000003</v>
      </c>
      <c r="F790" s="172">
        <v>0.6784</v>
      </c>
      <c r="G790" s="172">
        <v>2.2545999999999999</v>
      </c>
      <c r="H790" s="172">
        <v>1.6940999999999999</v>
      </c>
      <c r="I790" s="172">
        <v>3.0789</v>
      </c>
      <c r="J790" s="172">
        <v>4.3052999999999999</v>
      </c>
      <c r="K790" s="172">
        <v>25.457899999999999</v>
      </c>
      <c r="L790" s="172">
        <v>-12.741099999999999</v>
      </c>
      <c r="M790" s="172">
        <v>-7.9523000000000001</v>
      </c>
      <c r="N790" s="172">
        <v>-8.7463999999999995</v>
      </c>
      <c r="O790" s="172"/>
      <c r="P790" s="172"/>
      <c r="Q790" s="172">
        <v>-4.4440999999999997</v>
      </c>
      <c r="R790" s="172"/>
    </row>
    <row r="791" spans="1:18" x14ac:dyDescent="0.3">
      <c r="A791" s="168" t="s">
        <v>974</v>
      </c>
      <c r="B791" s="168" t="s">
        <v>1017</v>
      </c>
      <c r="C791" s="168">
        <v>118825</v>
      </c>
      <c r="D791" s="171">
        <v>44015</v>
      </c>
      <c r="E791" s="172">
        <v>50.896000000000001</v>
      </c>
      <c r="F791" s="172">
        <v>0.71830000000000005</v>
      </c>
      <c r="G791" s="172">
        <v>2.7662</v>
      </c>
      <c r="H791" s="172">
        <v>1.792</v>
      </c>
      <c r="I791" s="172">
        <v>3.6030000000000002</v>
      </c>
      <c r="J791" s="172">
        <v>6.2991000000000001</v>
      </c>
      <c r="K791" s="172">
        <v>30.092300000000002</v>
      </c>
      <c r="L791" s="172">
        <v>-12.3344</v>
      </c>
      <c r="M791" s="172">
        <v>-4.3470000000000004</v>
      </c>
      <c r="N791" s="172">
        <v>-8.7050999999999998</v>
      </c>
      <c r="O791" s="172">
        <v>4.6492000000000004</v>
      </c>
      <c r="P791" s="172">
        <v>8.5623000000000005</v>
      </c>
      <c r="Q791" s="172">
        <v>14.1767</v>
      </c>
      <c r="R791" s="172">
        <v>2.2109999999999999</v>
      </c>
    </row>
    <row r="792" spans="1:18" x14ac:dyDescent="0.3">
      <c r="A792" s="168" t="s">
        <v>974</v>
      </c>
      <c r="B792" s="168" t="s">
        <v>1018</v>
      </c>
      <c r="C792" s="168">
        <v>107578</v>
      </c>
      <c r="D792" s="171">
        <v>44015</v>
      </c>
      <c r="E792" s="172">
        <v>47.548000000000002</v>
      </c>
      <c r="F792" s="172">
        <v>0.71599999999999997</v>
      </c>
      <c r="G792" s="172">
        <v>2.7576000000000001</v>
      </c>
      <c r="H792" s="172">
        <v>1.7723</v>
      </c>
      <c r="I792" s="172">
        <v>3.5611000000000002</v>
      </c>
      <c r="J792" s="172">
        <v>6.2050000000000001</v>
      </c>
      <c r="K792" s="172">
        <v>29.738900000000001</v>
      </c>
      <c r="L792" s="172">
        <v>-12.815200000000001</v>
      </c>
      <c r="M792" s="172">
        <v>-5.1336000000000004</v>
      </c>
      <c r="N792" s="172">
        <v>-9.6973000000000003</v>
      </c>
      <c r="O792" s="172">
        <v>3.6593</v>
      </c>
      <c r="P792" s="172">
        <v>7.6086</v>
      </c>
      <c r="Q792" s="172">
        <v>13.567600000000001</v>
      </c>
      <c r="R792" s="172">
        <v>1.1343000000000001</v>
      </c>
    </row>
    <row r="793" spans="1:18" x14ac:dyDescent="0.3">
      <c r="A793" s="168" t="s">
        <v>974</v>
      </c>
      <c r="B793" s="168" t="s">
        <v>1019</v>
      </c>
      <c r="C793" s="168">
        <v>106235</v>
      </c>
      <c r="D793" s="171">
        <v>44015</v>
      </c>
      <c r="E793" s="172">
        <v>28.6297</v>
      </c>
      <c r="F793" s="172">
        <v>0.60550000000000004</v>
      </c>
      <c r="G793" s="172">
        <v>2.8357999999999999</v>
      </c>
      <c r="H793" s="172">
        <v>0.74139999999999995</v>
      </c>
      <c r="I793" s="172">
        <v>2.5562</v>
      </c>
      <c r="J793" s="172">
        <v>5.3731999999999998</v>
      </c>
      <c r="K793" s="172">
        <v>25.1889</v>
      </c>
      <c r="L793" s="172">
        <v>-20.408300000000001</v>
      </c>
      <c r="M793" s="172">
        <v>-13.715299999999999</v>
      </c>
      <c r="N793" s="172">
        <v>-20.731999999999999</v>
      </c>
      <c r="O793" s="172">
        <v>-1.0811999999999999</v>
      </c>
      <c r="P793" s="172">
        <v>3.2292000000000001</v>
      </c>
      <c r="Q793" s="172">
        <v>8.4871999999999996</v>
      </c>
      <c r="R793" s="172">
        <v>-4.6627999999999998</v>
      </c>
    </row>
    <row r="794" spans="1:18" x14ac:dyDescent="0.3">
      <c r="A794" s="168" t="s">
        <v>974</v>
      </c>
      <c r="B794" s="168" t="s">
        <v>1020</v>
      </c>
      <c r="C794" s="168">
        <v>118632</v>
      </c>
      <c r="D794" s="171">
        <v>44015</v>
      </c>
      <c r="E794" s="172">
        <v>30.6066</v>
      </c>
      <c r="F794" s="172">
        <v>0.60780000000000001</v>
      </c>
      <c r="G794" s="172">
        <v>2.8420000000000001</v>
      </c>
      <c r="H794" s="172">
        <v>0.75619999999999998</v>
      </c>
      <c r="I794" s="172">
        <v>2.589</v>
      </c>
      <c r="J794" s="172">
        <v>5.4504999999999999</v>
      </c>
      <c r="K794" s="172">
        <v>25.467700000000001</v>
      </c>
      <c r="L794" s="172">
        <v>-20.027699999999999</v>
      </c>
      <c r="M794" s="172">
        <v>-13.1309</v>
      </c>
      <c r="N794" s="172">
        <v>-20.031199999999998</v>
      </c>
      <c r="O794" s="172">
        <v>-0.10970000000000001</v>
      </c>
      <c r="P794" s="172">
        <v>4.2675000000000001</v>
      </c>
      <c r="Q794" s="172">
        <v>10.3812</v>
      </c>
      <c r="R794" s="172">
        <v>-3.7985000000000002</v>
      </c>
    </row>
    <row r="795" spans="1:18" x14ac:dyDescent="0.3">
      <c r="A795" s="168" t="s">
        <v>974</v>
      </c>
      <c r="B795" s="168" t="s">
        <v>1021</v>
      </c>
      <c r="C795" s="168">
        <v>138308</v>
      </c>
      <c r="D795" s="171">
        <v>44015</v>
      </c>
      <c r="E795" s="172">
        <v>154.72999999999999</v>
      </c>
      <c r="F795" s="172">
        <v>0.67010000000000003</v>
      </c>
      <c r="G795" s="172">
        <v>2.2332000000000001</v>
      </c>
      <c r="H795" s="172">
        <v>1.8966000000000001</v>
      </c>
      <c r="I795" s="172">
        <v>3.2496999999999998</v>
      </c>
      <c r="J795" s="172">
        <v>4.0690999999999997</v>
      </c>
      <c r="K795" s="172">
        <v>25.868400000000001</v>
      </c>
      <c r="L795" s="172">
        <v>-13.785</v>
      </c>
      <c r="M795" s="172">
        <v>-7.3917000000000002</v>
      </c>
      <c r="N795" s="172">
        <v>-11.105399999999999</v>
      </c>
      <c r="O795" s="172">
        <v>0.90949999999999998</v>
      </c>
      <c r="P795" s="172">
        <v>3.8146</v>
      </c>
      <c r="Q795" s="172">
        <v>17.010999999999999</v>
      </c>
      <c r="R795" s="172">
        <v>-1.5724</v>
      </c>
    </row>
    <row r="796" spans="1:18" x14ac:dyDescent="0.3">
      <c r="A796" s="168" t="s">
        <v>974</v>
      </c>
      <c r="B796" s="168" t="s">
        <v>1022</v>
      </c>
      <c r="C796" s="168">
        <v>138312</v>
      </c>
      <c r="D796" s="171">
        <v>44015</v>
      </c>
      <c r="E796" s="172">
        <v>170.13</v>
      </c>
      <c r="F796" s="172">
        <v>0.68059999999999998</v>
      </c>
      <c r="G796" s="172">
        <v>2.2477</v>
      </c>
      <c r="H796" s="172">
        <v>1.9353</v>
      </c>
      <c r="I796" s="172">
        <v>3.3157000000000001</v>
      </c>
      <c r="J796" s="172">
        <v>4.2080000000000002</v>
      </c>
      <c r="K796" s="172">
        <v>26.331</v>
      </c>
      <c r="L796" s="172">
        <v>-13.1724</v>
      </c>
      <c r="M796" s="172">
        <v>-6.4242999999999997</v>
      </c>
      <c r="N796" s="172">
        <v>-9.9268999999999998</v>
      </c>
      <c r="O796" s="172">
        <v>2.3711000000000002</v>
      </c>
      <c r="P796" s="172">
        <v>5.3459000000000003</v>
      </c>
      <c r="Q796" s="172">
        <v>10.9701</v>
      </c>
      <c r="R796" s="172">
        <v>-0.2369</v>
      </c>
    </row>
    <row r="797" spans="1:18" x14ac:dyDescent="0.3">
      <c r="A797" s="168" t="s">
        <v>974</v>
      </c>
      <c r="B797" s="168" t="s">
        <v>1023</v>
      </c>
      <c r="C797" s="168">
        <v>119598</v>
      </c>
      <c r="D797" s="171">
        <v>44015</v>
      </c>
      <c r="E797" s="172">
        <v>38.777500000000003</v>
      </c>
      <c r="F797" s="172">
        <v>0.53749999999999998</v>
      </c>
      <c r="G797" s="172">
        <v>2.3445</v>
      </c>
      <c r="H797" s="172">
        <v>1.6731</v>
      </c>
      <c r="I797" s="172">
        <v>3.5623999999999998</v>
      </c>
      <c r="J797" s="172">
        <v>4.8426</v>
      </c>
      <c r="K797" s="172">
        <v>29.3247</v>
      </c>
      <c r="L797" s="172">
        <v>-12.6068</v>
      </c>
      <c r="M797" s="172">
        <v>-7.4992999999999999</v>
      </c>
      <c r="N797" s="172">
        <v>-10.4717</v>
      </c>
      <c r="O797" s="172">
        <v>1.9412</v>
      </c>
      <c r="P797" s="172">
        <v>5.7586000000000004</v>
      </c>
      <c r="Q797" s="172">
        <v>11.8583</v>
      </c>
      <c r="R797" s="172">
        <v>-0.80559999999999998</v>
      </c>
    </row>
    <row r="798" spans="1:18" x14ac:dyDescent="0.3">
      <c r="A798" s="168" t="s">
        <v>974</v>
      </c>
      <c r="B798" s="168" t="s">
        <v>1024</v>
      </c>
      <c r="C798" s="168">
        <v>103504</v>
      </c>
      <c r="D798" s="171">
        <v>44015</v>
      </c>
      <c r="E798" s="172">
        <v>36.289200000000001</v>
      </c>
      <c r="F798" s="172">
        <v>0.53549999999999998</v>
      </c>
      <c r="G798" s="172">
        <v>2.3378000000000001</v>
      </c>
      <c r="H798" s="172">
        <v>1.657</v>
      </c>
      <c r="I798" s="172">
        <v>3.5301999999999998</v>
      </c>
      <c r="J798" s="172">
        <v>4.7699999999999996</v>
      </c>
      <c r="K798" s="172">
        <v>29.048500000000001</v>
      </c>
      <c r="L798" s="172">
        <v>-12.972799999999999</v>
      </c>
      <c r="M798" s="172">
        <v>-8.0709</v>
      </c>
      <c r="N798" s="172">
        <v>-11.204499999999999</v>
      </c>
      <c r="O798" s="172">
        <v>1.0004999999999999</v>
      </c>
      <c r="P798" s="172">
        <v>4.6905999999999999</v>
      </c>
      <c r="Q798" s="172">
        <v>9.3230000000000004</v>
      </c>
      <c r="R798" s="172">
        <v>-1.6113</v>
      </c>
    </row>
    <row r="799" spans="1:18" x14ac:dyDescent="0.3">
      <c r="A799" s="168" t="s">
        <v>974</v>
      </c>
      <c r="B799" s="168" t="s">
        <v>1025</v>
      </c>
      <c r="C799" s="168">
        <v>100475</v>
      </c>
      <c r="D799" s="171">
        <v>44015</v>
      </c>
      <c r="E799" s="172">
        <v>429.28904189771299</v>
      </c>
      <c r="F799" s="172">
        <v>0.54710000000000003</v>
      </c>
      <c r="G799" s="172">
        <v>2.8431000000000002</v>
      </c>
      <c r="H799" s="172">
        <v>1.8391</v>
      </c>
      <c r="I799" s="172">
        <v>2.7837000000000001</v>
      </c>
      <c r="J799" s="172">
        <v>5.625</v>
      </c>
      <c r="K799" s="172">
        <v>27.438300000000002</v>
      </c>
      <c r="L799" s="172">
        <v>-15.5053</v>
      </c>
      <c r="M799" s="172">
        <v>-10.154999999999999</v>
      </c>
      <c r="N799" s="172">
        <v>-15.514699999999999</v>
      </c>
      <c r="O799" s="172">
        <v>0.24890000000000001</v>
      </c>
      <c r="P799" s="172">
        <v>3.1766999999999999</v>
      </c>
      <c r="Q799" s="172">
        <v>18.478100000000001</v>
      </c>
      <c r="R799" s="172">
        <v>-2.2284999999999999</v>
      </c>
    </row>
    <row r="800" spans="1:18" x14ac:dyDescent="0.3">
      <c r="A800" s="168" t="s">
        <v>974</v>
      </c>
      <c r="B800" s="168" t="s">
        <v>1026</v>
      </c>
      <c r="C800" s="168">
        <v>119160</v>
      </c>
      <c r="D800" s="171">
        <v>44015</v>
      </c>
      <c r="E800" s="172">
        <v>214.0831</v>
      </c>
      <c r="F800" s="172">
        <v>0.54930000000000001</v>
      </c>
      <c r="G800" s="172">
        <v>2.85</v>
      </c>
      <c r="H800" s="172">
        <v>1.8555999999999999</v>
      </c>
      <c r="I800" s="172">
        <v>2.8170000000000002</v>
      </c>
      <c r="J800" s="172">
        <v>5.7028999999999996</v>
      </c>
      <c r="K800" s="172">
        <v>27.695499999999999</v>
      </c>
      <c r="L800" s="172">
        <v>-15.1592</v>
      </c>
      <c r="M800" s="172">
        <v>-9.6163000000000007</v>
      </c>
      <c r="N800" s="172">
        <v>-14.7705</v>
      </c>
      <c r="O800" s="172">
        <v>1.4553</v>
      </c>
      <c r="P800" s="172">
        <v>4.6098999999999997</v>
      </c>
      <c r="Q800" s="172">
        <v>9.4634</v>
      </c>
      <c r="R800" s="172">
        <v>-1.2544</v>
      </c>
    </row>
    <row r="801" spans="1:18" x14ac:dyDescent="0.3">
      <c r="A801" s="168" t="s">
        <v>974</v>
      </c>
      <c r="B801" s="168" t="s">
        <v>1027</v>
      </c>
      <c r="C801" s="168">
        <v>118870</v>
      </c>
      <c r="D801" s="171">
        <v>44015</v>
      </c>
      <c r="E801" s="172">
        <v>70.31</v>
      </c>
      <c r="F801" s="172">
        <v>0.65859999999999996</v>
      </c>
      <c r="G801" s="172">
        <v>2.3435000000000001</v>
      </c>
      <c r="H801" s="172">
        <v>1.8837999999999999</v>
      </c>
      <c r="I801" s="172">
        <v>3.2301000000000002</v>
      </c>
      <c r="J801" s="172">
        <v>4.4104999999999999</v>
      </c>
      <c r="K801" s="172">
        <v>25.2182</v>
      </c>
      <c r="L801" s="172">
        <v>-13.9518</v>
      </c>
      <c r="M801" s="172">
        <v>-8.7239000000000004</v>
      </c>
      <c r="N801" s="172">
        <v>-11.914300000000001</v>
      </c>
      <c r="O801" s="172">
        <v>-1.2291000000000001</v>
      </c>
      <c r="P801" s="172">
        <v>1.5749</v>
      </c>
      <c r="Q801" s="172">
        <v>6.3658999999999999</v>
      </c>
      <c r="R801" s="172">
        <v>-2.653</v>
      </c>
    </row>
    <row r="802" spans="1:18" x14ac:dyDescent="0.3">
      <c r="A802" s="168" t="s">
        <v>974</v>
      </c>
      <c r="B802" s="168" t="s">
        <v>1028</v>
      </c>
      <c r="C802" s="168">
        <v>101209</v>
      </c>
      <c r="D802" s="171">
        <v>44015</v>
      </c>
      <c r="E802" s="172">
        <v>89.066666666666706</v>
      </c>
      <c r="F802" s="172">
        <v>0.66310000000000002</v>
      </c>
      <c r="G802" s="172">
        <v>2.3597999999999999</v>
      </c>
      <c r="H802" s="172">
        <v>1.8914</v>
      </c>
      <c r="I802" s="172">
        <v>3.2298</v>
      </c>
      <c r="J802" s="172">
        <v>4.4076000000000004</v>
      </c>
      <c r="K802" s="172">
        <v>25.1874</v>
      </c>
      <c r="L802" s="172">
        <v>-14.0283</v>
      </c>
      <c r="M802" s="172">
        <v>-8.8925000000000001</v>
      </c>
      <c r="N802" s="172">
        <v>-12.1515</v>
      </c>
      <c r="O802" s="172">
        <v>-1.7002999999999999</v>
      </c>
      <c r="P802" s="172">
        <v>0.70240000000000002</v>
      </c>
      <c r="Q802" s="172">
        <v>9.0051000000000005</v>
      </c>
      <c r="R802" s="172">
        <v>-3.0055999999999998</v>
      </c>
    </row>
    <row r="803" spans="1:18" x14ac:dyDescent="0.3">
      <c r="A803" s="168" t="s">
        <v>974</v>
      </c>
      <c r="B803" s="168" t="s">
        <v>1029</v>
      </c>
      <c r="C803" s="168">
        <v>141248</v>
      </c>
      <c r="D803" s="171">
        <v>44015</v>
      </c>
      <c r="E803" s="172">
        <v>10.31</v>
      </c>
      <c r="F803" s="172">
        <v>0.58540000000000003</v>
      </c>
      <c r="G803" s="172">
        <v>2.7915999999999999</v>
      </c>
      <c r="H803" s="172">
        <v>1.9782</v>
      </c>
      <c r="I803" s="172">
        <v>3.2031999999999998</v>
      </c>
      <c r="J803" s="172">
        <v>4.9897999999999998</v>
      </c>
      <c r="K803" s="172">
        <v>29.360099999999999</v>
      </c>
      <c r="L803" s="172">
        <v>-11.35</v>
      </c>
      <c r="M803" s="172">
        <v>-4.8893000000000004</v>
      </c>
      <c r="N803" s="172">
        <v>-8.6801999999999992</v>
      </c>
      <c r="O803" s="172">
        <v>1.0892999999999999</v>
      </c>
      <c r="P803" s="172"/>
      <c r="Q803" s="172">
        <v>0.97450000000000003</v>
      </c>
      <c r="R803" s="172">
        <v>-0.52849999999999997</v>
      </c>
    </row>
    <row r="804" spans="1:18" x14ac:dyDescent="0.3">
      <c r="A804" s="168" t="s">
        <v>974</v>
      </c>
      <c r="B804" s="168" t="s">
        <v>1030</v>
      </c>
      <c r="C804" s="168">
        <v>141247</v>
      </c>
      <c r="D804" s="171">
        <v>44015</v>
      </c>
      <c r="E804" s="172">
        <v>10.08</v>
      </c>
      <c r="F804" s="172">
        <v>0.5988</v>
      </c>
      <c r="G804" s="172">
        <v>2.7523</v>
      </c>
      <c r="H804" s="172">
        <v>1.9211</v>
      </c>
      <c r="I804" s="172">
        <v>3.173</v>
      </c>
      <c r="J804" s="172">
        <v>5</v>
      </c>
      <c r="K804" s="172">
        <v>29.230799999999999</v>
      </c>
      <c r="L804" s="172">
        <v>-11.578900000000001</v>
      </c>
      <c r="M804" s="172">
        <v>-5.3521000000000001</v>
      </c>
      <c r="N804" s="172">
        <v>-9.1891999999999996</v>
      </c>
      <c r="O804" s="172">
        <v>0.39960000000000001</v>
      </c>
      <c r="P804" s="172"/>
      <c r="Q804" s="172">
        <v>0.25340000000000001</v>
      </c>
      <c r="R804" s="172">
        <v>-1.0243</v>
      </c>
    </row>
    <row r="805" spans="1:18" x14ac:dyDescent="0.3">
      <c r="A805" s="168" t="s">
        <v>974</v>
      </c>
      <c r="B805" s="168" t="s">
        <v>1031</v>
      </c>
      <c r="C805" s="168">
        <v>120657</v>
      </c>
      <c r="D805" s="171">
        <v>44015</v>
      </c>
      <c r="E805" s="172">
        <v>54.4057909139892</v>
      </c>
      <c r="F805" s="172">
        <v>0.69130000000000003</v>
      </c>
      <c r="G805" s="172">
        <v>2.5619000000000001</v>
      </c>
      <c r="H805" s="172">
        <v>1.7230000000000001</v>
      </c>
      <c r="I805" s="172">
        <v>3.1387999999999998</v>
      </c>
      <c r="J805" s="172">
        <v>4.6828000000000003</v>
      </c>
      <c r="K805" s="172">
        <v>28.693300000000001</v>
      </c>
      <c r="L805" s="172">
        <v>-10.2212</v>
      </c>
      <c r="M805" s="172">
        <v>-3.3534000000000002</v>
      </c>
      <c r="N805" s="172">
        <v>-6.1875999999999998</v>
      </c>
      <c r="O805" s="172">
        <v>3.6299000000000001</v>
      </c>
      <c r="P805" s="172">
        <v>5.3733000000000004</v>
      </c>
      <c r="Q805" s="172">
        <v>10.1229</v>
      </c>
      <c r="R805" s="172">
        <v>-0.24440000000000001</v>
      </c>
    </row>
    <row r="806" spans="1:18" x14ac:dyDescent="0.3">
      <c r="A806" s="168" t="s">
        <v>974</v>
      </c>
      <c r="B806" s="168" t="s">
        <v>1032</v>
      </c>
      <c r="C806" s="168">
        <v>100650</v>
      </c>
      <c r="D806" s="171">
        <v>44015</v>
      </c>
      <c r="E806" s="172">
        <v>569.14972776268496</v>
      </c>
      <c r="F806" s="172">
        <v>0.68930000000000002</v>
      </c>
      <c r="G806" s="172">
        <v>2.5550000000000002</v>
      </c>
      <c r="H806" s="172">
        <v>1.7071000000000001</v>
      </c>
      <c r="I806" s="172">
        <v>3.1074000000000002</v>
      </c>
      <c r="J806" s="172">
        <v>4.6139999999999999</v>
      </c>
      <c r="K806" s="172">
        <v>28.334099999999999</v>
      </c>
      <c r="L806" s="172">
        <v>-10.649900000000001</v>
      </c>
      <c r="M806" s="172">
        <v>-4.3963000000000001</v>
      </c>
      <c r="N806" s="172">
        <v>-7.3532999999999999</v>
      </c>
      <c r="O806" s="172">
        <v>2.5929000000000002</v>
      </c>
      <c r="P806" s="172">
        <v>4.5000999999999998</v>
      </c>
      <c r="Q806" s="172">
        <v>12.7256</v>
      </c>
      <c r="R806" s="172">
        <v>-1.3169999999999999</v>
      </c>
    </row>
    <row r="807" spans="1:18" x14ac:dyDescent="0.3">
      <c r="A807" s="173" t="s">
        <v>27</v>
      </c>
      <c r="B807" s="168"/>
      <c r="C807" s="168"/>
      <c r="D807" s="168"/>
      <c r="E807" s="168"/>
      <c r="F807" s="174">
        <v>0.57071379310344839</v>
      </c>
      <c r="G807" s="174">
        <v>2.3750327586206899</v>
      </c>
      <c r="H807" s="174">
        <v>1.7075586206896556</v>
      </c>
      <c r="I807" s="174">
        <v>3.0383724137931036</v>
      </c>
      <c r="J807" s="174">
        <v>4.7634793103448274</v>
      </c>
      <c r="K807" s="174">
        <v>26.670468965517244</v>
      </c>
      <c r="L807" s="174">
        <v>-11.978965517241383</v>
      </c>
      <c r="M807" s="174">
        <v>-5.814072413793105</v>
      </c>
      <c r="N807" s="174">
        <v>-8.9300896551724129</v>
      </c>
      <c r="O807" s="174">
        <v>2.3965928571428585</v>
      </c>
      <c r="P807" s="174">
        <v>5.0162055555555547</v>
      </c>
      <c r="Q807" s="174">
        <v>10.394822413793102</v>
      </c>
      <c r="R807" s="174">
        <v>-0.17268035714285715</v>
      </c>
    </row>
    <row r="808" spans="1:18" x14ac:dyDescent="0.3">
      <c r="A808" s="173" t="s">
        <v>409</v>
      </c>
      <c r="B808" s="168"/>
      <c r="C808" s="168"/>
      <c r="D808" s="168"/>
      <c r="E808" s="168"/>
      <c r="F808" s="174">
        <v>0.60440000000000005</v>
      </c>
      <c r="G808" s="174">
        <v>2.35215</v>
      </c>
      <c r="H808" s="174">
        <v>1.7908500000000001</v>
      </c>
      <c r="I808" s="174">
        <v>3.0846</v>
      </c>
      <c r="J808" s="174">
        <v>4.6868499999999997</v>
      </c>
      <c r="K808" s="174">
        <v>27.113099999999999</v>
      </c>
      <c r="L808" s="174">
        <v>-12.350950000000001</v>
      </c>
      <c r="M808" s="174">
        <v>-5.33725</v>
      </c>
      <c r="N808" s="174">
        <v>-8.7257499999999997</v>
      </c>
      <c r="O808" s="174">
        <v>2.2655000000000003</v>
      </c>
      <c r="P808" s="174">
        <v>4.78735</v>
      </c>
      <c r="Q808" s="174">
        <v>10.112400000000001</v>
      </c>
      <c r="R808" s="174">
        <v>-0.42004999999999998</v>
      </c>
    </row>
    <row r="809" spans="1:18" x14ac:dyDescent="0.3">
      <c r="A809" s="117"/>
      <c r="B809" s="117"/>
      <c r="C809" s="117"/>
      <c r="D809" s="117"/>
      <c r="E809" s="117"/>
      <c r="F809" s="117"/>
      <c r="G809" s="117"/>
      <c r="H809" s="117"/>
      <c r="I809" s="117"/>
      <c r="J809" s="117"/>
      <c r="K809" s="117"/>
      <c r="L809" s="117"/>
      <c r="M809" s="117"/>
      <c r="N809" s="117"/>
      <c r="O809" s="117"/>
      <c r="P809" s="117"/>
      <c r="Q809" s="117"/>
      <c r="R809" s="117"/>
    </row>
    <row r="810" spans="1:18" x14ac:dyDescent="0.3">
      <c r="A810" s="170" t="s">
        <v>385</v>
      </c>
      <c r="B810" s="170"/>
      <c r="C810" s="170"/>
      <c r="D810" s="170"/>
      <c r="E810" s="170"/>
      <c r="F810" s="170"/>
      <c r="G810" s="170"/>
      <c r="H810" s="170"/>
      <c r="I810" s="170"/>
      <c r="J810" s="170"/>
      <c r="K810" s="170"/>
      <c r="L810" s="170"/>
      <c r="M810" s="170"/>
      <c r="N810" s="170"/>
      <c r="O810" s="170"/>
      <c r="P810" s="170"/>
      <c r="Q810" s="170"/>
      <c r="R810" s="170"/>
    </row>
    <row r="811" spans="1:18" x14ac:dyDescent="0.3">
      <c r="A811" s="168" t="s">
        <v>376</v>
      </c>
      <c r="B811" s="168" t="s">
        <v>411</v>
      </c>
      <c r="C811" s="168">
        <v>112014</v>
      </c>
      <c r="D811" s="171">
        <v>44017</v>
      </c>
      <c r="E811" s="172">
        <v>216.591525775235</v>
      </c>
      <c r="F811" s="172">
        <v>2.2925</v>
      </c>
      <c r="G811" s="172">
        <v>2.3041</v>
      </c>
      <c r="H811" s="172">
        <v>3.5108000000000001</v>
      </c>
      <c r="I811" s="172">
        <v>3.6785000000000001</v>
      </c>
      <c r="J811" s="172">
        <v>4.056</v>
      </c>
      <c r="K811" s="172">
        <v>4.3914999999999997</v>
      </c>
      <c r="L811" s="172">
        <v>5.1074999999999999</v>
      </c>
      <c r="M811" s="172">
        <v>5.2317</v>
      </c>
      <c r="N811" s="172">
        <v>5.5057999999999998</v>
      </c>
      <c r="O811" s="172">
        <v>6.7370999999999999</v>
      </c>
      <c r="P811" s="172">
        <v>7.0881999999999996</v>
      </c>
      <c r="Q811" s="172">
        <v>7.2493999999999996</v>
      </c>
      <c r="R811" s="172">
        <v>6.5964999999999998</v>
      </c>
    </row>
    <row r="812" spans="1:18" x14ac:dyDescent="0.3">
      <c r="A812" s="168" t="s">
        <v>376</v>
      </c>
      <c r="B812" s="168" t="s">
        <v>227</v>
      </c>
      <c r="C812" s="168">
        <v>100047</v>
      </c>
      <c r="D812" s="171">
        <v>44017</v>
      </c>
      <c r="E812" s="172">
        <v>321.80599999999998</v>
      </c>
      <c r="F812" s="172">
        <v>3.5505</v>
      </c>
      <c r="G812" s="172">
        <v>3.2031000000000001</v>
      </c>
      <c r="H812" s="172">
        <v>4.1416000000000004</v>
      </c>
      <c r="I812" s="172">
        <v>4.1684000000000001</v>
      </c>
      <c r="J812" s="172">
        <v>4.3848000000000003</v>
      </c>
      <c r="K812" s="172">
        <v>4.7675999999999998</v>
      </c>
      <c r="L812" s="172">
        <v>5.2412999999999998</v>
      </c>
      <c r="M812" s="172">
        <v>5.3098000000000001</v>
      </c>
      <c r="N812" s="172">
        <v>5.6193999999999997</v>
      </c>
      <c r="O812" s="172">
        <v>6.6795</v>
      </c>
      <c r="P812" s="172">
        <v>7.0065</v>
      </c>
      <c r="Q812" s="172">
        <v>7.444</v>
      </c>
      <c r="R812" s="172">
        <v>6.5450999999999997</v>
      </c>
    </row>
    <row r="813" spans="1:18" x14ac:dyDescent="0.3">
      <c r="A813" s="168" t="s">
        <v>376</v>
      </c>
      <c r="B813" s="168" t="s">
        <v>118</v>
      </c>
      <c r="C813" s="168">
        <v>119568</v>
      </c>
      <c r="D813" s="171">
        <v>44017</v>
      </c>
      <c r="E813" s="172">
        <v>323.73110000000003</v>
      </c>
      <c r="F813" s="172">
        <v>4.9503000000000004</v>
      </c>
      <c r="G813" s="172">
        <v>3.7368999999999999</v>
      </c>
      <c r="H813" s="172">
        <v>4.4218999999999999</v>
      </c>
      <c r="I813" s="172">
        <v>4.3536999999999999</v>
      </c>
      <c r="J813" s="172">
        <v>4.5198999999999998</v>
      </c>
      <c r="K813" s="172">
        <v>4.8731999999999998</v>
      </c>
      <c r="L813" s="172">
        <v>5.3441000000000001</v>
      </c>
      <c r="M813" s="172">
        <v>5.4103000000000003</v>
      </c>
      <c r="N813" s="172">
        <v>5.7196999999999996</v>
      </c>
      <c r="O813" s="172">
        <v>6.7763</v>
      </c>
      <c r="P813" s="172">
        <v>7.0993000000000004</v>
      </c>
      <c r="Q813" s="172">
        <v>7.81</v>
      </c>
      <c r="R813" s="172">
        <v>6.6436000000000002</v>
      </c>
    </row>
    <row r="814" spans="1:18" x14ac:dyDescent="0.3">
      <c r="A814" s="168" t="s">
        <v>376</v>
      </c>
      <c r="B814" s="168" t="s">
        <v>412</v>
      </c>
      <c r="C814" s="168">
        <v>100043</v>
      </c>
      <c r="D814" s="171">
        <v>44017</v>
      </c>
      <c r="E814" s="172">
        <v>535.9076</v>
      </c>
      <c r="F814" s="172">
        <v>3.5419999999999998</v>
      </c>
      <c r="G814" s="172">
        <v>3.202</v>
      </c>
      <c r="H814" s="172">
        <v>4.1403999999999996</v>
      </c>
      <c r="I814" s="172">
        <v>4.1680999999999999</v>
      </c>
      <c r="J814" s="172">
        <v>4.3849</v>
      </c>
      <c r="K814" s="172">
        <v>4.7672999999999996</v>
      </c>
      <c r="L814" s="172">
        <v>5.2412000000000001</v>
      </c>
      <c r="M814" s="172">
        <v>5.3098000000000001</v>
      </c>
      <c r="N814" s="172">
        <v>5.6193999999999997</v>
      </c>
      <c r="O814" s="172">
        <v>6.6798000000000002</v>
      </c>
      <c r="P814" s="172">
        <v>7.0068000000000001</v>
      </c>
      <c r="Q814" s="172">
        <v>7.1402000000000001</v>
      </c>
      <c r="R814" s="172">
        <v>6.5453000000000001</v>
      </c>
    </row>
    <row r="815" spans="1:18" x14ac:dyDescent="0.3">
      <c r="A815" s="168" t="s">
        <v>376</v>
      </c>
      <c r="B815" s="168" t="s">
        <v>413</v>
      </c>
      <c r="C815" s="168">
        <v>100042</v>
      </c>
      <c r="D815" s="171">
        <v>44017</v>
      </c>
      <c r="E815" s="172">
        <v>522.22199999999998</v>
      </c>
      <c r="F815" s="172">
        <v>3.5508999999999999</v>
      </c>
      <c r="G815" s="172">
        <v>3.2042999999999999</v>
      </c>
      <c r="H815" s="172">
        <v>4.141</v>
      </c>
      <c r="I815" s="172">
        <v>4.1683000000000003</v>
      </c>
      <c r="J815" s="172">
        <v>4.3849999999999998</v>
      </c>
      <c r="K815" s="172">
        <v>4.7674000000000003</v>
      </c>
      <c r="L815" s="172">
        <v>5.2412000000000001</v>
      </c>
      <c r="M815" s="172">
        <v>5.3098000000000001</v>
      </c>
      <c r="N815" s="172">
        <v>5.6193999999999997</v>
      </c>
      <c r="O815" s="172">
        <v>6.6798000000000002</v>
      </c>
      <c r="P815" s="172">
        <v>7.0067000000000004</v>
      </c>
      <c r="Q815" s="172">
        <v>7.4282000000000004</v>
      </c>
      <c r="R815" s="172">
        <v>6.5453000000000001</v>
      </c>
    </row>
    <row r="816" spans="1:18" x14ac:dyDescent="0.3">
      <c r="A816" s="168" t="s">
        <v>376</v>
      </c>
      <c r="B816" s="168" t="s">
        <v>119</v>
      </c>
      <c r="C816" s="168">
        <v>120389</v>
      </c>
      <c r="D816" s="171">
        <v>44017</v>
      </c>
      <c r="E816" s="172">
        <v>2231.4492</v>
      </c>
      <c r="F816" s="172">
        <v>3.1817000000000002</v>
      </c>
      <c r="G816" s="172">
        <v>2.8658999999999999</v>
      </c>
      <c r="H816" s="172">
        <v>3.6109</v>
      </c>
      <c r="I816" s="172">
        <v>3.7286999999999999</v>
      </c>
      <c r="J816" s="172">
        <v>3.9523000000000001</v>
      </c>
      <c r="K816" s="172">
        <v>4.5998999999999999</v>
      </c>
      <c r="L816" s="172">
        <v>5.2664999999999997</v>
      </c>
      <c r="M816" s="172">
        <v>5.3681999999999999</v>
      </c>
      <c r="N816" s="172">
        <v>5.6215000000000002</v>
      </c>
      <c r="O816" s="172">
        <v>6.7359999999999998</v>
      </c>
      <c r="P816" s="172">
        <v>7.0651999999999999</v>
      </c>
      <c r="Q816" s="172">
        <v>7.7549999999999999</v>
      </c>
      <c r="R816" s="172">
        <v>6.5803000000000003</v>
      </c>
    </row>
    <row r="817" spans="1:18" x14ac:dyDescent="0.3">
      <c r="A817" s="168" t="s">
        <v>376</v>
      </c>
      <c r="B817" s="168" t="s">
        <v>228</v>
      </c>
      <c r="C817" s="168">
        <v>112210</v>
      </c>
      <c r="D817" s="171">
        <v>44017</v>
      </c>
      <c r="E817" s="172">
        <v>2220.8334</v>
      </c>
      <c r="F817" s="172">
        <v>3.1114999999999999</v>
      </c>
      <c r="G817" s="172">
        <v>2.7946</v>
      </c>
      <c r="H817" s="172">
        <v>3.5394999999999999</v>
      </c>
      <c r="I817" s="172">
        <v>3.6573000000000002</v>
      </c>
      <c r="J817" s="172">
        <v>3.8809</v>
      </c>
      <c r="K817" s="172">
        <v>4.5388000000000002</v>
      </c>
      <c r="L817" s="172">
        <v>5.2079000000000004</v>
      </c>
      <c r="M817" s="172">
        <v>5.3098999999999998</v>
      </c>
      <c r="N817" s="172">
        <v>5.5629</v>
      </c>
      <c r="O817" s="172">
        <v>6.6773999999999996</v>
      </c>
      <c r="P817" s="172">
        <v>6.9976000000000003</v>
      </c>
      <c r="Q817" s="172">
        <v>7.7081</v>
      </c>
      <c r="R817" s="172">
        <v>6.5225</v>
      </c>
    </row>
    <row r="818" spans="1:18" x14ac:dyDescent="0.3">
      <c r="A818" s="168" t="s">
        <v>376</v>
      </c>
      <c r="B818" s="168" t="s">
        <v>414</v>
      </c>
      <c r="C818" s="168">
        <v>112713</v>
      </c>
      <c r="D818" s="171">
        <v>44017</v>
      </c>
      <c r="E818" s="172">
        <v>2084.9231</v>
      </c>
      <c r="F818" s="172">
        <v>2.6122000000000001</v>
      </c>
      <c r="G818" s="172">
        <v>2.2944</v>
      </c>
      <c r="H818" s="172">
        <v>3.0394000000000001</v>
      </c>
      <c r="I818" s="172">
        <v>3.1568000000000001</v>
      </c>
      <c r="J818" s="172">
        <v>3.3794</v>
      </c>
      <c r="K818" s="172">
        <v>4.0335000000000001</v>
      </c>
      <c r="L818" s="172">
        <v>4.7927999999999997</v>
      </c>
      <c r="M818" s="172">
        <v>4.8608000000000002</v>
      </c>
      <c r="N818" s="172">
        <v>5.0926999999999998</v>
      </c>
      <c r="O818" s="172">
        <v>6.1262999999999996</v>
      </c>
      <c r="P818" s="172">
        <v>6.4420999999999999</v>
      </c>
      <c r="Q818" s="172">
        <v>7.3544</v>
      </c>
      <c r="R818" s="172">
        <v>6.0046999999999997</v>
      </c>
    </row>
    <row r="819" spans="1:18" x14ac:dyDescent="0.3">
      <c r="A819" s="168" t="s">
        <v>376</v>
      </c>
      <c r="B819" s="168" t="s">
        <v>229</v>
      </c>
      <c r="C819" s="168">
        <v>111704</v>
      </c>
      <c r="D819" s="171">
        <v>44017</v>
      </c>
      <c r="E819" s="172">
        <v>2297.0979000000002</v>
      </c>
      <c r="F819" s="172">
        <v>2.8953000000000002</v>
      </c>
      <c r="G819" s="172">
        <v>2.2921999999999998</v>
      </c>
      <c r="H819" s="172">
        <v>3.2685</v>
      </c>
      <c r="I819" s="172">
        <v>3.4156</v>
      </c>
      <c r="J819" s="172">
        <v>3.3454000000000002</v>
      </c>
      <c r="K819" s="172">
        <v>3.8092000000000001</v>
      </c>
      <c r="L819" s="172">
        <v>4.9714999999999998</v>
      </c>
      <c r="M819" s="172">
        <v>5.1553000000000004</v>
      </c>
      <c r="N819" s="172">
        <v>5.4356</v>
      </c>
      <c r="O819" s="172">
        <v>6.6242000000000001</v>
      </c>
      <c r="P819" s="172">
        <v>6.9946999999999999</v>
      </c>
      <c r="Q819" s="172">
        <v>7.5547000000000004</v>
      </c>
      <c r="R819" s="172">
        <v>6.4527000000000001</v>
      </c>
    </row>
    <row r="820" spans="1:18" x14ac:dyDescent="0.3">
      <c r="A820" s="168" t="s">
        <v>376</v>
      </c>
      <c r="B820" s="168" t="s">
        <v>120</v>
      </c>
      <c r="C820" s="168">
        <v>119415</v>
      </c>
      <c r="D820" s="171">
        <v>44017</v>
      </c>
      <c r="E820" s="172">
        <v>2313.6107999999999</v>
      </c>
      <c r="F820" s="172">
        <v>2.9946000000000002</v>
      </c>
      <c r="G820" s="172">
        <v>2.3921000000000001</v>
      </c>
      <c r="H820" s="172">
        <v>3.3685999999999998</v>
      </c>
      <c r="I820" s="172">
        <v>3.5156999999999998</v>
      </c>
      <c r="J820" s="172">
        <v>3.4456000000000002</v>
      </c>
      <c r="K820" s="172">
        <v>3.9102000000000001</v>
      </c>
      <c r="L820" s="172">
        <v>5.0739000000000001</v>
      </c>
      <c r="M820" s="172">
        <v>5.2590000000000003</v>
      </c>
      <c r="N820" s="172">
        <v>5.5407999999999999</v>
      </c>
      <c r="O820" s="172">
        <v>6.7302</v>
      </c>
      <c r="P820" s="172">
        <v>7.1032999999999999</v>
      </c>
      <c r="Q820" s="172">
        <v>7.7948000000000004</v>
      </c>
      <c r="R820" s="172">
        <v>6.5570000000000004</v>
      </c>
    </row>
    <row r="821" spans="1:18" x14ac:dyDescent="0.3">
      <c r="A821" s="168" t="s">
        <v>376</v>
      </c>
      <c r="B821" s="168" t="s">
        <v>415</v>
      </c>
      <c r="C821" s="168">
        <v>101408</v>
      </c>
      <c r="D821" s="171">
        <v>44017</v>
      </c>
      <c r="E821" s="172">
        <v>3380.1698000000001</v>
      </c>
      <c r="F821" s="172">
        <v>2.8942000000000001</v>
      </c>
      <c r="G821" s="172">
        <v>2.2917999999999998</v>
      </c>
      <c r="H821" s="172">
        <v>3.2684000000000002</v>
      </c>
      <c r="I821" s="172">
        <v>3.4155000000000002</v>
      </c>
      <c r="J821" s="172">
        <v>3.3452999999999999</v>
      </c>
      <c r="K821" s="172">
        <v>3.8092000000000001</v>
      </c>
      <c r="L821" s="172">
        <v>4.9714999999999998</v>
      </c>
      <c r="M821" s="172">
        <v>5.1553000000000004</v>
      </c>
      <c r="N821" s="172">
        <v>5.4356</v>
      </c>
      <c r="O821" s="172">
        <v>6.6242000000000001</v>
      </c>
      <c r="P821" s="172">
        <v>6.7008999999999999</v>
      </c>
      <c r="Q821" s="172">
        <v>6.8494999999999999</v>
      </c>
      <c r="R821" s="172">
        <v>6.4527000000000001</v>
      </c>
    </row>
    <row r="822" spans="1:18" x14ac:dyDescent="0.3">
      <c r="A822" s="168" t="s">
        <v>376</v>
      </c>
      <c r="B822" s="168" t="s">
        <v>230</v>
      </c>
      <c r="C822" s="168">
        <v>130472</v>
      </c>
      <c r="D822" s="171">
        <v>44017</v>
      </c>
      <c r="E822" s="172">
        <v>3068.5731999999998</v>
      </c>
      <c r="F822" s="172">
        <v>2.9617</v>
      </c>
      <c r="G822" s="172">
        <v>2.7610000000000001</v>
      </c>
      <c r="H822" s="172">
        <v>2.9163999999999999</v>
      </c>
      <c r="I822" s="172">
        <v>3.0114999999999998</v>
      </c>
      <c r="J822" s="172">
        <v>3.3357999999999999</v>
      </c>
      <c r="K822" s="172">
        <v>3.9992000000000001</v>
      </c>
      <c r="L822" s="172">
        <v>4.9461000000000004</v>
      </c>
      <c r="M822" s="172">
        <v>5.1566999999999998</v>
      </c>
      <c r="N822" s="172">
        <v>5.4622999999999999</v>
      </c>
      <c r="O822" s="172">
        <v>6.5921000000000003</v>
      </c>
      <c r="P822" s="172">
        <v>6.9135</v>
      </c>
      <c r="Q822" s="172">
        <v>7.3304</v>
      </c>
      <c r="R822" s="172">
        <v>6.4622000000000002</v>
      </c>
    </row>
    <row r="823" spans="1:18" x14ac:dyDescent="0.3">
      <c r="A823" s="168" t="s">
        <v>376</v>
      </c>
      <c r="B823" s="168" t="s">
        <v>121</v>
      </c>
      <c r="C823" s="168">
        <v>130479</v>
      </c>
      <c r="D823" s="171">
        <v>44017</v>
      </c>
      <c r="E823" s="172">
        <v>3091.2649000000001</v>
      </c>
      <c r="F823" s="172">
        <v>3.0621999999999998</v>
      </c>
      <c r="G823" s="172">
        <v>2.8612000000000002</v>
      </c>
      <c r="H823" s="172">
        <v>3.0169000000000001</v>
      </c>
      <c r="I823" s="172">
        <v>3.1120999999999999</v>
      </c>
      <c r="J823" s="172">
        <v>3.4365000000000001</v>
      </c>
      <c r="K823" s="172">
        <v>4.1006</v>
      </c>
      <c r="L823" s="172">
        <v>5.0515999999999996</v>
      </c>
      <c r="M823" s="172">
        <v>5.2717999999999998</v>
      </c>
      <c r="N823" s="172">
        <v>5.5831999999999997</v>
      </c>
      <c r="O823" s="172">
        <v>6.7325999999999997</v>
      </c>
      <c r="P823" s="172">
        <v>7.0225</v>
      </c>
      <c r="Q823" s="172">
        <v>7.7240000000000002</v>
      </c>
      <c r="R823" s="172">
        <v>6.5933999999999999</v>
      </c>
    </row>
    <row r="824" spans="1:18" x14ac:dyDescent="0.3">
      <c r="A824" s="168" t="s">
        <v>376</v>
      </c>
      <c r="B824" s="168" t="s">
        <v>416</v>
      </c>
      <c r="C824" s="168">
        <v>130459</v>
      </c>
      <c r="D824" s="171">
        <v>44017</v>
      </c>
      <c r="E824" s="172">
        <v>2901.1844999999998</v>
      </c>
      <c r="F824" s="172">
        <v>2.9262000000000001</v>
      </c>
      <c r="G824" s="172">
        <v>2.7256999999999998</v>
      </c>
      <c r="H824" s="172">
        <v>2.8809999999999998</v>
      </c>
      <c r="I824" s="172">
        <v>2.9761000000000002</v>
      </c>
      <c r="J824" s="172">
        <v>3.3001999999999998</v>
      </c>
      <c r="K824" s="172">
        <v>3.9636</v>
      </c>
      <c r="L824" s="172">
        <v>4.9128999999999996</v>
      </c>
      <c r="M824" s="172">
        <v>5.1311999999999998</v>
      </c>
      <c r="N824" s="172">
        <v>5.4405999999999999</v>
      </c>
      <c r="O824" s="172">
        <v>6.5446999999999997</v>
      </c>
      <c r="P824" s="172">
        <v>6.8623000000000003</v>
      </c>
      <c r="Q824" s="172">
        <v>6.9512</v>
      </c>
      <c r="R824" s="172">
        <v>6.4218999999999999</v>
      </c>
    </row>
    <row r="825" spans="1:18" x14ac:dyDescent="0.3">
      <c r="A825" s="168" t="s">
        <v>376</v>
      </c>
      <c r="B825" s="168" t="s">
        <v>122</v>
      </c>
      <c r="C825" s="168">
        <v>119369</v>
      </c>
      <c r="D825" s="171">
        <v>44017</v>
      </c>
      <c r="E825" s="172">
        <v>2312.7737000000002</v>
      </c>
      <c r="F825" s="172">
        <v>3.0855999999999999</v>
      </c>
      <c r="G825" s="172">
        <v>2.5840000000000001</v>
      </c>
      <c r="H825" s="172">
        <v>3.4935</v>
      </c>
      <c r="I825" s="172">
        <v>3.6614</v>
      </c>
      <c r="J825" s="172">
        <v>3.8813</v>
      </c>
      <c r="K825" s="172">
        <v>4.6074999999999999</v>
      </c>
      <c r="L825" s="172">
        <v>5.0563000000000002</v>
      </c>
      <c r="M825" s="172">
        <v>5.1520000000000001</v>
      </c>
      <c r="N825" s="172">
        <v>5.3977000000000004</v>
      </c>
      <c r="O825" s="172">
        <v>6.6483999999999996</v>
      </c>
      <c r="P825" s="172">
        <v>7.0101000000000004</v>
      </c>
      <c r="Q825" s="172">
        <v>7.7252999999999998</v>
      </c>
      <c r="R825" s="172">
        <v>6.4253999999999998</v>
      </c>
    </row>
    <row r="826" spans="1:18" x14ac:dyDescent="0.3">
      <c r="A826" s="168" t="s">
        <v>376</v>
      </c>
      <c r="B826" s="168" t="s">
        <v>231</v>
      </c>
      <c r="C826" s="168">
        <v>109254</v>
      </c>
      <c r="D826" s="171">
        <v>44017</v>
      </c>
      <c r="E826" s="172">
        <v>2296.3411000000001</v>
      </c>
      <c r="F826" s="172">
        <v>3.0028000000000001</v>
      </c>
      <c r="G826" s="172">
        <v>2.5013000000000001</v>
      </c>
      <c r="H826" s="172">
        <v>3.4104999999999999</v>
      </c>
      <c r="I826" s="172">
        <v>3.5783</v>
      </c>
      <c r="J826" s="172">
        <v>3.798</v>
      </c>
      <c r="K826" s="172">
        <v>4.5233999999999996</v>
      </c>
      <c r="L826" s="172">
        <v>4.9711999999999996</v>
      </c>
      <c r="M826" s="172">
        <v>5.0659000000000001</v>
      </c>
      <c r="N826" s="172">
        <v>5.3102999999999998</v>
      </c>
      <c r="O826" s="172">
        <v>6.5548000000000002</v>
      </c>
      <c r="P826" s="172">
        <v>6.9100999999999999</v>
      </c>
      <c r="Q826" s="172">
        <v>7.1867999999999999</v>
      </c>
      <c r="R826" s="172">
        <v>6.335</v>
      </c>
    </row>
    <row r="827" spans="1:18" x14ac:dyDescent="0.3">
      <c r="A827" s="168" t="s">
        <v>376</v>
      </c>
      <c r="B827" s="168" t="s">
        <v>123</v>
      </c>
      <c r="C827" s="168">
        <v>118305</v>
      </c>
      <c r="D827" s="171">
        <v>44017</v>
      </c>
      <c r="E827" s="172">
        <v>2411.3544999999999</v>
      </c>
      <c r="F827" s="172">
        <v>3.0169999999999999</v>
      </c>
      <c r="G827" s="172">
        <v>2.7681</v>
      </c>
      <c r="H827" s="172">
        <v>3.1760999999999999</v>
      </c>
      <c r="I827" s="172">
        <v>3.1257999999999999</v>
      </c>
      <c r="J827" s="172">
        <v>3.2202000000000002</v>
      </c>
      <c r="K827" s="172">
        <v>3.3931</v>
      </c>
      <c r="L827" s="172">
        <v>4.1661999999999999</v>
      </c>
      <c r="M827" s="172">
        <v>4.5252999999999997</v>
      </c>
      <c r="N827" s="172">
        <v>4.8678999999999997</v>
      </c>
      <c r="O827" s="172">
        <v>6.3705999999999996</v>
      </c>
      <c r="P827" s="172">
        <v>6.7632000000000003</v>
      </c>
      <c r="Q827" s="172">
        <v>7.5357000000000003</v>
      </c>
      <c r="R827" s="172">
        <v>6.0989000000000004</v>
      </c>
    </row>
    <row r="828" spans="1:18" x14ac:dyDescent="0.3">
      <c r="A828" s="168" t="s">
        <v>376</v>
      </c>
      <c r="B828" s="168" t="s">
        <v>232</v>
      </c>
      <c r="C828" s="168">
        <v>109353</v>
      </c>
      <c r="D828" s="171">
        <v>44017</v>
      </c>
      <c r="E828" s="172">
        <v>2404.3516</v>
      </c>
      <c r="F828" s="172">
        <v>2.9969000000000001</v>
      </c>
      <c r="G828" s="172">
        <v>2.7477999999999998</v>
      </c>
      <c r="H828" s="172">
        <v>3.1562999999999999</v>
      </c>
      <c r="I828" s="172">
        <v>3.1057999999999999</v>
      </c>
      <c r="J828" s="172">
        <v>3.2002999999999999</v>
      </c>
      <c r="K828" s="172">
        <v>3.3765999999999998</v>
      </c>
      <c r="L828" s="172">
        <v>4.1486999999999998</v>
      </c>
      <c r="M828" s="172">
        <v>4.5063000000000004</v>
      </c>
      <c r="N828" s="172">
        <v>4.8470000000000004</v>
      </c>
      <c r="O828" s="172">
        <v>6.3348000000000004</v>
      </c>
      <c r="P828" s="172">
        <v>6.7293000000000003</v>
      </c>
      <c r="Q828" s="172">
        <v>7.5580999999999996</v>
      </c>
      <c r="R828" s="172">
        <v>6.0682999999999998</v>
      </c>
    </row>
    <row r="829" spans="1:18" x14ac:dyDescent="0.3">
      <c r="A829" s="168" t="s">
        <v>376</v>
      </c>
      <c r="B829" s="168" t="s">
        <v>1033</v>
      </c>
      <c r="C829" s="168">
        <v>142589</v>
      </c>
      <c r="D829" s="171">
        <v>44017</v>
      </c>
      <c r="E829" s="172">
        <v>1090.7123662136</v>
      </c>
      <c r="F829" s="172">
        <v>2.5434999999999999</v>
      </c>
      <c r="G829" s="172">
        <v>1.6956</v>
      </c>
      <c r="H829" s="172">
        <v>1.7647999999999999</v>
      </c>
      <c r="I829" s="172">
        <v>1.9491000000000001</v>
      </c>
      <c r="J829" s="172">
        <v>2.2273000000000001</v>
      </c>
      <c r="K829" s="172">
        <v>2.5310000000000001</v>
      </c>
      <c r="L829" s="172">
        <v>3.0234999999999999</v>
      </c>
      <c r="M829" s="172">
        <v>3.0619000000000001</v>
      </c>
      <c r="N829" s="172">
        <v>3.1840999999999999</v>
      </c>
      <c r="O829" s="172"/>
      <c r="P829" s="172"/>
      <c r="Q829" s="172">
        <v>3.8264999999999998</v>
      </c>
      <c r="R829" s="172">
        <v>3.7505000000000002</v>
      </c>
    </row>
    <row r="830" spans="1:18" x14ac:dyDescent="0.3">
      <c r="A830" s="168" t="s">
        <v>376</v>
      </c>
      <c r="B830" s="168" t="s">
        <v>124</v>
      </c>
      <c r="C830" s="168">
        <v>119125</v>
      </c>
      <c r="D830" s="171">
        <v>44017</v>
      </c>
      <c r="E830" s="172">
        <v>2873.1678999999999</v>
      </c>
      <c r="F830" s="172">
        <v>3.1673</v>
      </c>
      <c r="G830" s="172">
        <v>2.7454999999999998</v>
      </c>
      <c r="H830" s="172">
        <v>3.5110000000000001</v>
      </c>
      <c r="I830" s="172">
        <v>3.7115999999999998</v>
      </c>
      <c r="J830" s="172">
        <v>3.7521</v>
      </c>
      <c r="K830" s="172">
        <v>4.2359</v>
      </c>
      <c r="L830" s="172">
        <v>5.1502999999999997</v>
      </c>
      <c r="M830" s="172">
        <v>5.2313000000000001</v>
      </c>
      <c r="N830" s="172">
        <v>5.5015999999999998</v>
      </c>
      <c r="O830" s="172">
        <v>6.6787000000000001</v>
      </c>
      <c r="P830" s="172">
        <v>7.0198</v>
      </c>
      <c r="Q830" s="172">
        <v>7.7148000000000003</v>
      </c>
      <c r="R830" s="172">
        <v>6.5064000000000002</v>
      </c>
    </row>
    <row r="831" spans="1:18" x14ac:dyDescent="0.3">
      <c r="A831" s="168" t="s">
        <v>376</v>
      </c>
      <c r="B831" s="168" t="s">
        <v>233</v>
      </c>
      <c r="C831" s="168">
        <v>103347</v>
      </c>
      <c r="D831" s="171">
        <v>44017</v>
      </c>
      <c r="E831" s="172">
        <v>2853.7961</v>
      </c>
      <c r="F831" s="172">
        <v>3.0878000000000001</v>
      </c>
      <c r="G831" s="172">
        <v>2.6652</v>
      </c>
      <c r="H831" s="172">
        <v>3.4310999999999998</v>
      </c>
      <c r="I831" s="172">
        <v>3.6316000000000002</v>
      </c>
      <c r="J831" s="172">
        <v>3.6718999999999999</v>
      </c>
      <c r="K831" s="172">
        <v>4.1551</v>
      </c>
      <c r="L831" s="172">
        <v>5.0590999999999999</v>
      </c>
      <c r="M831" s="172">
        <v>5.1352000000000002</v>
      </c>
      <c r="N831" s="172">
        <v>5.4020999999999999</v>
      </c>
      <c r="O831" s="172">
        <v>6.5705999999999998</v>
      </c>
      <c r="P831" s="172">
        <v>6.9070999999999998</v>
      </c>
      <c r="Q831" s="172">
        <v>7.4322999999999997</v>
      </c>
      <c r="R831" s="172">
        <v>6.4036999999999997</v>
      </c>
    </row>
    <row r="832" spans="1:18" x14ac:dyDescent="0.3">
      <c r="A832" s="168" t="s">
        <v>376</v>
      </c>
      <c r="B832" s="168" t="s">
        <v>125</v>
      </c>
      <c r="C832" s="168">
        <v>140196</v>
      </c>
      <c r="D832" s="171">
        <v>44017</v>
      </c>
      <c r="E832" s="172">
        <v>2589.9472000000001</v>
      </c>
      <c r="F832" s="172">
        <v>3.0992999999999999</v>
      </c>
      <c r="G832" s="172">
        <v>2.6707000000000001</v>
      </c>
      <c r="H832" s="172">
        <v>3.343</v>
      </c>
      <c r="I832" s="172">
        <v>3.4257</v>
      </c>
      <c r="J832" s="172">
        <v>3.6637</v>
      </c>
      <c r="K832" s="172">
        <v>4.6787000000000001</v>
      </c>
      <c r="L832" s="172">
        <v>5.3106999999999998</v>
      </c>
      <c r="M832" s="172">
        <v>5.4462999999999999</v>
      </c>
      <c r="N832" s="172">
        <v>5.7366999999999999</v>
      </c>
      <c r="O832" s="172">
        <v>6.7919999999999998</v>
      </c>
      <c r="P832" s="172">
        <v>6.8795999999999999</v>
      </c>
      <c r="Q832" s="172">
        <v>7.6433999999999997</v>
      </c>
      <c r="R832" s="172">
        <v>6.6547999999999998</v>
      </c>
    </row>
    <row r="833" spans="1:18" x14ac:dyDescent="0.3">
      <c r="A833" s="168" t="s">
        <v>376</v>
      </c>
      <c r="B833" s="168" t="s">
        <v>234</v>
      </c>
      <c r="C833" s="168">
        <v>140182</v>
      </c>
      <c r="D833" s="171">
        <v>44017</v>
      </c>
      <c r="E833" s="172">
        <v>2565.1905999999999</v>
      </c>
      <c r="F833" s="172">
        <v>2.8489</v>
      </c>
      <c r="G833" s="172">
        <v>2.4203999999999999</v>
      </c>
      <c r="H833" s="172">
        <v>3.0928</v>
      </c>
      <c r="I833" s="172">
        <v>3.1753999999999998</v>
      </c>
      <c r="J833" s="172">
        <v>3.4129999999999998</v>
      </c>
      <c r="K833" s="172">
        <v>4.4227999999999996</v>
      </c>
      <c r="L833" s="172">
        <v>5.0434999999999999</v>
      </c>
      <c r="M833" s="172">
        <v>5.1760000000000002</v>
      </c>
      <c r="N833" s="172">
        <v>5.4622000000000002</v>
      </c>
      <c r="O833" s="172">
        <v>6.6180000000000003</v>
      </c>
      <c r="P833" s="172">
        <v>6.7394999999999996</v>
      </c>
      <c r="Q833" s="172">
        <v>7.5711000000000004</v>
      </c>
      <c r="R833" s="172">
        <v>6.4583000000000004</v>
      </c>
    </row>
    <row r="834" spans="1:18" x14ac:dyDescent="0.3">
      <c r="A834" s="168" t="s">
        <v>376</v>
      </c>
      <c r="B834" s="168" t="s">
        <v>417</v>
      </c>
      <c r="C834" s="168">
        <v>140176</v>
      </c>
      <c r="D834" s="171">
        <v>44017</v>
      </c>
      <c r="E834" s="172">
        <v>2332.8524000000002</v>
      </c>
      <c r="F834" s="172">
        <v>2.8494000000000002</v>
      </c>
      <c r="G834" s="172">
        <v>2.4209000000000001</v>
      </c>
      <c r="H834" s="172">
        <v>3.0933000000000002</v>
      </c>
      <c r="I834" s="172">
        <v>3.1757</v>
      </c>
      <c r="J834" s="172">
        <v>3.4134000000000002</v>
      </c>
      <c r="K834" s="172">
        <v>4.4230999999999998</v>
      </c>
      <c r="L834" s="172">
        <v>5.0419999999999998</v>
      </c>
      <c r="M834" s="172">
        <v>5.1749999999999998</v>
      </c>
      <c r="N834" s="172">
        <v>5.4615</v>
      </c>
      <c r="O834" s="172">
        <v>6.6098999999999997</v>
      </c>
      <c r="P834" s="172">
        <v>6.7135999999999996</v>
      </c>
      <c r="Q834" s="172">
        <v>6.8433000000000002</v>
      </c>
      <c r="R834" s="172">
        <v>6.4580000000000002</v>
      </c>
    </row>
    <row r="835" spans="1:18" x14ac:dyDescent="0.3">
      <c r="A835" s="168" t="s">
        <v>376</v>
      </c>
      <c r="B835" s="168" t="s">
        <v>126</v>
      </c>
      <c r="C835" s="168">
        <v>119164</v>
      </c>
      <c r="D835" s="171">
        <v>44017</v>
      </c>
      <c r="E835" s="172">
        <v>2199.4265</v>
      </c>
      <c r="F835" s="172">
        <v>2.9727000000000001</v>
      </c>
      <c r="G835" s="172">
        <v>2.9314</v>
      </c>
      <c r="H835" s="172">
        <v>3.2256999999999998</v>
      </c>
      <c r="I835" s="172">
        <v>3.2061000000000002</v>
      </c>
      <c r="J835" s="172">
        <v>3.2845</v>
      </c>
      <c r="K835" s="172">
        <v>3.4586000000000001</v>
      </c>
      <c r="L835" s="172">
        <v>4.3247</v>
      </c>
      <c r="M835" s="172">
        <v>4.5145999999999997</v>
      </c>
      <c r="N835" s="172">
        <v>4.8341000000000003</v>
      </c>
      <c r="O835" s="172">
        <v>6.4653</v>
      </c>
      <c r="P835" s="172">
        <v>6.9619999999999997</v>
      </c>
      <c r="Q835" s="172">
        <v>7.7362000000000002</v>
      </c>
      <c r="R835" s="172">
        <v>6.1592000000000002</v>
      </c>
    </row>
    <row r="836" spans="1:18" x14ac:dyDescent="0.3">
      <c r="A836" s="168" t="s">
        <v>376</v>
      </c>
      <c r="B836" s="168" t="s">
        <v>235</v>
      </c>
      <c r="C836" s="168">
        <v>112636</v>
      </c>
      <c r="D836" s="171">
        <v>44017</v>
      </c>
      <c r="E836" s="172">
        <v>2185.0711999999999</v>
      </c>
      <c r="F836" s="172">
        <v>2.9220000000000002</v>
      </c>
      <c r="G836" s="172">
        <v>2.8822000000000001</v>
      </c>
      <c r="H836" s="172">
        <v>3.1764999999999999</v>
      </c>
      <c r="I836" s="172">
        <v>3.1566000000000001</v>
      </c>
      <c r="J836" s="172">
        <v>3.2355</v>
      </c>
      <c r="K836" s="172">
        <v>3.4087000000000001</v>
      </c>
      <c r="L836" s="172">
        <v>4.2736000000000001</v>
      </c>
      <c r="M836" s="172">
        <v>4.4595000000000002</v>
      </c>
      <c r="N836" s="172">
        <v>4.7625999999999999</v>
      </c>
      <c r="O836" s="172">
        <v>6.3625999999999996</v>
      </c>
      <c r="P836" s="172">
        <v>6.8547000000000002</v>
      </c>
      <c r="Q836" s="172">
        <v>7.8205</v>
      </c>
      <c r="R836" s="172">
        <v>6.0641999999999996</v>
      </c>
    </row>
    <row r="837" spans="1:18" x14ac:dyDescent="0.3">
      <c r="A837" s="168" t="s">
        <v>376</v>
      </c>
      <c r="B837" s="168" t="s">
        <v>418</v>
      </c>
      <c r="C837" s="168">
        <v>102441</v>
      </c>
      <c r="D837" s="171">
        <v>44017</v>
      </c>
      <c r="E837" s="172">
        <v>3040.5133000000001</v>
      </c>
      <c r="F837" s="172">
        <v>2.5463</v>
      </c>
      <c r="G837" s="172">
        <v>1.8946000000000001</v>
      </c>
      <c r="H837" s="172">
        <v>2.6446999999999998</v>
      </c>
      <c r="I837" s="172">
        <v>2.7553999999999998</v>
      </c>
      <c r="J837" s="172">
        <v>3.2425999999999999</v>
      </c>
      <c r="K837" s="172">
        <v>4.0766</v>
      </c>
      <c r="L837" s="172">
        <v>4.9691999999999998</v>
      </c>
      <c r="M837" s="172">
        <v>5.1055999999999999</v>
      </c>
      <c r="N837" s="172">
        <v>5.3665000000000003</v>
      </c>
      <c r="O837" s="172">
        <v>6.3304999999999998</v>
      </c>
      <c r="P837" s="172">
        <v>6.6448</v>
      </c>
      <c r="Q837" s="172">
        <v>7.1757999999999997</v>
      </c>
      <c r="R837" s="172">
        <v>6.2606000000000002</v>
      </c>
    </row>
    <row r="838" spans="1:18" x14ac:dyDescent="0.3">
      <c r="A838" s="168" t="s">
        <v>376</v>
      </c>
      <c r="B838" s="168" t="s">
        <v>419</v>
      </c>
      <c r="C838" s="168">
        <v>100538</v>
      </c>
      <c r="D838" s="171">
        <v>44017</v>
      </c>
      <c r="E838" s="172">
        <v>4674.6124</v>
      </c>
      <c r="F838" s="172">
        <v>2.2957000000000001</v>
      </c>
      <c r="G838" s="172">
        <v>1.6444000000000001</v>
      </c>
      <c r="H838" s="172">
        <v>2.3944999999999999</v>
      </c>
      <c r="I838" s="172">
        <v>2.5051000000000001</v>
      </c>
      <c r="J838" s="172">
        <v>2.992</v>
      </c>
      <c r="K838" s="172">
        <v>3.8241000000000001</v>
      </c>
      <c r="L838" s="172">
        <v>4.7134999999999998</v>
      </c>
      <c r="M838" s="172">
        <v>4.8468</v>
      </c>
      <c r="N838" s="172">
        <v>5.1039000000000003</v>
      </c>
      <c r="O838" s="172">
        <v>6.0654000000000003</v>
      </c>
      <c r="P838" s="172">
        <v>6.3789999999999996</v>
      </c>
      <c r="Q838" s="172">
        <v>7.1936</v>
      </c>
      <c r="R838" s="172">
        <v>5.9957000000000003</v>
      </c>
    </row>
    <row r="839" spans="1:18" x14ac:dyDescent="0.3">
      <c r="A839" s="168" t="s">
        <v>376</v>
      </c>
      <c r="B839" s="168" t="s">
        <v>420</v>
      </c>
      <c r="C839" s="168">
        <v>100546</v>
      </c>
      <c r="D839" s="171">
        <v>44017</v>
      </c>
      <c r="E839" s="172">
        <v>3006.7707999999998</v>
      </c>
      <c r="F839" s="172">
        <v>2.9659</v>
      </c>
      <c r="G839" s="172">
        <v>2.3146</v>
      </c>
      <c r="H839" s="172">
        <v>3.0644999999999998</v>
      </c>
      <c r="I839" s="172">
        <v>3.1757</v>
      </c>
      <c r="J839" s="172">
        <v>3.6637</v>
      </c>
      <c r="K839" s="172">
        <v>4.5010000000000003</v>
      </c>
      <c r="L839" s="172">
        <v>5.4055</v>
      </c>
      <c r="M839" s="172">
        <v>5.5468000000000002</v>
      </c>
      <c r="N839" s="172">
        <v>5.8159999999999998</v>
      </c>
      <c r="O839" s="172">
        <v>6.7866999999999997</v>
      </c>
      <c r="P839" s="172">
        <v>7.0964999999999998</v>
      </c>
      <c r="Q839" s="172">
        <v>7.6952999999999996</v>
      </c>
      <c r="R839" s="172">
        <v>6.7195</v>
      </c>
    </row>
    <row r="840" spans="1:18" x14ac:dyDescent="0.3">
      <c r="A840" s="168" t="s">
        <v>376</v>
      </c>
      <c r="B840" s="168" t="s">
        <v>127</v>
      </c>
      <c r="C840" s="168">
        <v>118577</v>
      </c>
      <c r="D840" s="171">
        <v>44017</v>
      </c>
      <c r="E840" s="172">
        <v>3020.49</v>
      </c>
      <c r="F840" s="172">
        <v>3.0503</v>
      </c>
      <c r="G840" s="172">
        <v>2.3988</v>
      </c>
      <c r="H840" s="172">
        <v>3.1490999999999998</v>
      </c>
      <c r="I840" s="172">
        <v>3.2597999999999998</v>
      </c>
      <c r="J840" s="172">
        <v>3.7477999999999998</v>
      </c>
      <c r="K840" s="172">
        <v>4.5839999999999996</v>
      </c>
      <c r="L840" s="172">
        <v>5.4805000000000001</v>
      </c>
      <c r="M840" s="172">
        <v>5.6214000000000004</v>
      </c>
      <c r="N840" s="172">
        <v>5.89</v>
      </c>
      <c r="O840" s="172">
        <v>6.8531000000000004</v>
      </c>
      <c r="P840" s="172">
        <v>7.1649000000000003</v>
      </c>
      <c r="Q840" s="172">
        <v>7.8684000000000003</v>
      </c>
      <c r="R840" s="172">
        <v>6.7869000000000002</v>
      </c>
    </row>
    <row r="841" spans="1:18" x14ac:dyDescent="0.3">
      <c r="A841" s="168" t="s">
        <v>376</v>
      </c>
      <c r="B841" s="168" t="s">
        <v>236</v>
      </c>
      <c r="C841" s="168">
        <v>100868</v>
      </c>
      <c r="D841" s="171">
        <v>44017</v>
      </c>
      <c r="E841" s="172">
        <v>3928.8528000000001</v>
      </c>
      <c r="F841" s="172">
        <v>3.1162000000000001</v>
      </c>
      <c r="G841" s="172">
        <v>2.7425000000000002</v>
      </c>
      <c r="H841" s="172">
        <v>3.4342999999999999</v>
      </c>
      <c r="I841" s="172">
        <v>3.5821000000000001</v>
      </c>
      <c r="J841" s="172">
        <v>3.7477999999999998</v>
      </c>
      <c r="K841" s="172">
        <v>4.3318000000000003</v>
      </c>
      <c r="L841" s="172">
        <v>4.9813999999999998</v>
      </c>
      <c r="M841" s="172">
        <v>5.0949</v>
      </c>
      <c r="N841" s="172">
        <v>5.3686999999999996</v>
      </c>
      <c r="O841" s="172">
        <v>6.4816000000000003</v>
      </c>
      <c r="P841" s="172">
        <v>6.8581000000000003</v>
      </c>
      <c r="Q841" s="172">
        <v>7.1820000000000004</v>
      </c>
      <c r="R841" s="172">
        <v>6.3489000000000004</v>
      </c>
    </row>
    <row r="842" spans="1:18" x14ac:dyDescent="0.3">
      <c r="A842" s="168" t="s">
        <v>376</v>
      </c>
      <c r="B842" s="168" t="s">
        <v>128</v>
      </c>
      <c r="C842" s="168">
        <v>119091</v>
      </c>
      <c r="D842" s="171">
        <v>44017</v>
      </c>
      <c r="E842" s="172">
        <v>3953.1660000000002</v>
      </c>
      <c r="F842" s="172">
        <v>3.2162000000000002</v>
      </c>
      <c r="G842" s="172">
        <v>2.8426</v>
      </c>
      <c r="H842" s="172">
        <v>3.5343</v>
      </c>
      <c r="I842" s="172">
        <v>3.6823999999999999</v>
      </c>
      <c r="J842" s="172">
        <v>3.8481999999999998</v>
      </c>
      <c r="K842" s="172">
        <v>4.4339000000000004</v>
      </c>
      <c r="L842" s="172">
        <v>5.0846</v>
      </c>
      <c r="M842" s="172">
        <v>5.1992000000000003</v>
      </c>
      <c r="N842" s="172">
        <v>5.4744000000000002</v>
      </c>
      <c r="O842" s="172">
        <v>6.5884</v>
      </c>
      <c r="P842" s="172">
        <v>6.9587000000000003</v>
      </c>
      <c r="Q842" s="172">
        <v>7.6913999999999998</v>
      </c>
      <c r="R842" s="172">
        <v>6.4554999999999998</v>
      </c>
    </row>
    <row r="843" spans="1:18" x14ac:dyDescent="0.3">
      <c r="A843" s="168" t="s">
        <v>376</v>
      </c>
      <c r="B843" s="168" t="s">
        <v>237</v>
      </c>
      <c r="C843" s="168">
        <v>118902</v>
      </c>
      <c r="D843" s="171">
        <v>44017</v>
      </c>
      <c r="E843" s="172">
        <v>1992.6913</v>
      </c>
      <c r="F843" s="172">
        <v>3.0703999999999998</v>
      </c>
      <c r="G843" s="172">
        <v>2.6888999999999998</v>
      </c>
      <c r="H843" s="172">
        <v>3.5596000000000001</v>
      </c>
      <c r="I843" s="172">
        <v>3.5428999999999999</v>
      </c>
      <c r="J843" s="172">
        <v>3.8835000000000002</v>
      </c>
      <c r="K843" s="172">
        <v>4.4024999999999999</v>
      </c>
      <c r="L843" s="172">
        <v>4.7624000000000004</v>
      </c>
      <c r="M843" s="172">
        <v>5.0221</v>
      </c>
      <c r="N843" s="172">
        <v>5.3513999999999999</v>
      </c>
      <c r="O843" s="172">
        <v>6.5983999999999998</v>
      </c>
      <c r="P843" s="172">
        <v>6.9248000000000003</v>
      </c>
      <c r="Q843" s="172">
        <v>4.3743999999999996</v>
      </c>
      <c r="R843" s="172">
        <v>6.4192999999999998</v>
      </c>
    </row>
    <row r="844" spans="1:18" x14ac:dyDescent="0.3">
      <c r="A844" s="168" t="s">
        <v>376</v>
      </c>
      <c r="B844" s="168" t="s">
        <v>129</v>
      </c>
      <c r="C844" s="168">
        <v>120038</v>
      </c>
      <c r="D844" s="171">
        <v>44017</v>
      </c>
      <c r="E844" s="172">
        <v>2001.3843999999999</v>
      </c>
      <c r="F844" s="172">
        <v>3.1684000000000001</v>
      </c>
      <c r="G844" s="172">
        <v>2.7873000000000001</v>
      </c>
      <c r="H844" s="172">
        <v>3.6581000000000001</v>
      </c>
      <c r="I844" s="172">
        <v>3.6415000000000002</v>
      </c>
      <c r="J844" s="172">
        <v>3.9824000000000002</v>
      </c>
      <c r="K844" s="172">
        <v>4.5026999999999999</v>
      </c>
      <c r="L844" s="172">
        <v>4.867</v>
      </c>
      <c r="M844" s="172">
        <v>5.1269999999999998</v>
      </c>
      <c r="N844" s="172">
        <v>5.4572000000000003</v>
      </c>
      <c r="O844" s="172">
        <v>6.6771000000000003</v>
      </c>
      <c r="P844" s="172">
        <v>6.9965000000000002</v>
      </c>
      <c r="Q844" s="172">
        <v>7.7079000000000004</v>
      </c>
      <c r="R844" s="172">
        <v>6.5050999999999997</v>
      </c>
    </row>
    <row r="845" spans="1:18" x14ac:dyDescent="0.3">
      <c r="A845" s="168" t="s">
        <v>376</v>
      </c>
      <c r="B845" s="168" t="s">
        <v>421</v>
      </c>
      <c r="C845" s="168">
        <v>118907</v>
      </c>
      <c r="D845" s="171">
        <v>44017</v>
      </c>
      <c r="E845" s="172">
        <v>2929.4841000000001</v>
      </c>
      <c r="F845" s="172">
        <v>2.2772999999999999</v>
      </c>
      <c r="G845" s="172">
        <v>1.8957999999999999</v>
      </c>
      <c r="H845" s="172">
        <v>2.7664</v>
      </c>
      <c r="I845" s="172">
        <v>2.7492000000000001</v>
      </c>
      <c r="J845" s="172">
        <v>3.0884999999999998</v>
      </c>
      <c r="K845" s="172">
        <v>3.6017000000000001</v>
      </c>
      <c r="L845" s="172">
        <v>3.9561999999999999</v>
      </c>
      <c r="M845" s="172">
        <v>4.2050999999999998</v>
      </c>
      <c r="N845" s="172">
        <v>4.5225</v>
      </c>
      <c r="O845" s="172">
        <v>5.7111000000000001</v>
      </c>
      <c r="P845" s="172">
        <v>6.0152000000000001</v>
      </c>
      <c r="Q845" s="172">
        <v>6.2983000000000002</v>
      </c>
      <c r="R845" s="172">
        <v>5.5476999999999999</v>
      </c>
    </row>
    <row r="846" spans="1:18" x14ac:dyDescent="0.3">
      <c r="A846" s="168" t="s">
        <v>376</v>
      </c>
      <c r="B846" s="168" t="s">
        <v>1034</v>
      </c>
      <c r="C846" s="168">
        <v>144947</v>
      </c>
      <c r="D846" s="171">
        <v>44017</v>
      </c>
      <c r="E846" s="172">
        <v>1063.5691934838401</v>
      </c>
      <c r="F846" s="172">
        <v>2.5651999999999999</v>
      </c>
      <c r="G846" s="172">
        <v>2.5680999999999998</v>
      </c>
      <c r="H846" s="172">
        <v>2.5097999999999998</v>
      </c>
      <c r="I846" s="172">
        <v>2.2881</v>
      </c>
      <c r="J846" s="172">
        <v>2.4056000000000002</v>
      </c>
      <c r="K846" s="172">
        <v>2.3946999999999998</v>
      </c>
      <c r="L846" s="172">
        <v>2.6234000000000002</v>
      </c>
      <c r="M846" s="172">
        <v>2.7997000000000001</v>
      </c>
      <c r="N846" s="172">
        <v>2.9832999999999998</v>
      </c>
      <c r="O846" s="172"/>
      <c r="P846" s="172"/>
      <c r="Q846" s="172">
        <v>3.5139999999999998</v>
      </c>
      <c r="R846" s="172"/>
    </row>
    <row r="847" spans="1:18" x14ac:dyDescent="0.3">
      <c r="A847" s="168" t="s">
        <v>376</v>
      </c>
      <c r="B847" s="168" t="s">
        <v>238</v>
      </c>
      <c r="C847" s="168">
        <v>103340</v>
      </c>
      <c r="D847" s="171">
        <v>44017</v>
      </c>
      <c r="E847" s="172">
        <v>296.1601</v>
      </c>
      <c r="F847" s="172">
        <v>3.2170000000000001</v>
      </c>
      <c r="G847" s="172">
        <v>3.0571999999999999</v>
      </c>
      <c r="H847" s="172">
        <v>3.6046999999999998</v>
      </c>
      <c r="I847" s="172">
        <v>3.7370000000000001</v>
      </c>
      <c r="J847" s="172">
        <v>4.1277999999999997</v>
      </c>
      <c r="K847" s="172">
        <v>4.6500000000000004</v>
      </c>
      <c r="L847" s="172">
        <v>5.2252000000000001</v>
      </c>
      <c r="M847" s="172">
        <v>5.2990000000000004</v>
      </c>
      <c r="N847" s="172">
        <v>5.5483000000000002</v>
      </c>
      <c r="O847" s="172">
        <v>6.6253000000000002</v>
      </c>
      <c r="P847" s="172">
        <v>6.9641999999999999</v>
      </c>
      <c r="Q847" s="172">
        <v>7.6974999999999998</v>
      </c>
      <c r="R847" s="172">
        <v>6.4837999999999996</v>
      </c>
    </row>
    <row r="848" spans="1:18" x14ac:dyDescent="0.3">
      <c r="A848" s="168" t="s">
        <v>376</v>
      </c>
      <c r="B848" s="168" t="s">
        <v>130</v>
      </c>
      <c r="C848" s="168">
        <v>120197</v>
      </c>
      <c r="D848" s="171">
        <v>44017</v>
      </c>
      <c r="E848" s="172">
        <v>297.55160000000001</v>
      </c>
      <c r="F848" s="172">
        <v>3.3369</v>
      </c>
      <c r="G848" s="172">
        <v>3.1819999999999999</v>
      </c>
      <c r="H848" s="172">
        <v>3.7248000000000001</v>
      </c>
      <c r="I848" s="172">
        <v>3.8582999999999998</v>
      </c>
      <c r="J848" s="172">
        <v>4.2484999999999999</v>
      </c>
      <c r="K848" s="172">
        <v>4.7717000000000001</v>
      </c>
      <c r="L848" s="172">
        <v>5.3354999999999997</v>
      </c>
      <c r="M848" s="172">
        <v>5.3975999999999997</v>
      </c>
      <c r="N848" s="172">
        <v>5.6417999999999999</v>
      </c>
      <c r="O848" s="172">
        <v>6.7051999999999996</v>
      </c>
      <c r="P848" s="172">
        <v>7.0339</v>
      </c>
      <c r="Q848" s="172">
        <v>7.7446999999999999</v>
      </c>
      <c r="R848" s="172">
        <v>6.5682999999999998</v>
      </c>
    </row>
    <row r="849" spans="1:18" x14ac:dyDescent="0.3">
      <c r="A849" s="168" t="s">
        <v>376</v>
      </c>
      <c r="B849" s="168" t="s">
        <v>239</v>
      </c>
      <c r="C849" s="168">
        <v>113096</v>
      </c>
      <c r="D849" s="171">
        <v>44017</v>
      </c>
      <c r="E849" s="172">
        <v>2142.4277999999999</v>
      </c>
      <c r="F849" s="172">
        <v>3.6735000000000002</v>
      </c>
      <c r="G849" s="172">
        <v>3.4396</v>
      </c>
      <c r="H849" s="172">
        <v>3.879</v>
      </c>
      <c r="I849" s="172">
        <v>3.7541000000000002</v>
      </c>
      <c r="J849" s="172">
        <v>4.1242999999999999</v>
      </c>
      <c r="K849" s="172">
        <v>4.7523</v>
      </c>
      <c r="L849" s="172">
        <v>5.4269999999999996</v>
      </c>
      <c r="M849" s="172">
        <v>5.5053000000000001</v>
      </c>
      <c r="N849" s="172">
        <v>5.7089999999999996</v>
      </c>
      <c r="O849" s="172">
        <v>6.7012999999999998</v>
      </c>
      <c r="P849" s="172">
        <v>6.9687000000000001</v>
      </c>
      <c r="Q849" s="172">
        <v>7.9194000000000004</v>
      </c>
      <c r="R849" s="172">
        <v>6.5884999999999998</v>
      </c>
    </row>
    <row r="850" spans="1:18" x14ac:dyDescent="0.3">
      <c r="A850" s="168" t="s">
        <v>376</v>
      </c>
      <c r="B850" s="168" t="s">
        <v>131</v>
      </c>
      <c r="C850" s="168">
        <v>118345</v>
      </c>
      <c r="D850" s="171">
        <v>44017</v>
      </c>
      <c r="E850" s="172">
        <v>2158.3865999999998</v>
      </c>
      <c r="F850" s="172">
        <v>3.7122999999999999</v>
      </c>
      <c r="G850" s="172">
        <v>3.4790000000000001</v>
      </c>
      <c r="H850" s="172">
        <v>3.9188000000000001</v>
      </c>
      <c r="I850" s="172">
        <v>3.7940999999999998</v>
      </c>
      <c r="J850" s="172">
        <v>4.1643999999999997</v>
      </c>
      <c r="K850" s="172">
        <v>4.7927999999999997</v>
      </c>
      <c r="L850" s="172">
        <v>5.4690000000000003</v>
      </c>
      <c r="M850" s="172">
        <v>5.5506000000000002</v>
      </c>
      <c r="N850" s="172">
        <v>5.7737999999999996</v>
      </c>
      <c r="O850" s="172">
        <v>6.8074000000000003</v>
      </c>
      <c r="P850" s="172">
        <v>7.0763999999999996</v>
      </c>
      <c r="Q850" s="172">
        <v>7.7386999999999997</v>
      </c>
      <c r="R850" s="172">
        <v>6.6813000000000002</v>
      </c>
    </row>
    <row r="851" spans="1:18" x14ac:dyDescent="0.3">
      <c r="A851" s="168" t="s">
        <v>376</v>
      </c>
      <c r="B851" s="168" t="s">
        <v>132</v>
      </c>
      <c r="C851" s="168">
        <v>118364</v>
      </c>
      <c r="D851" s="171">
        <v>44017</v>
      </c>
      <c r="E851" s="172">
        <v>2429.6667000000002</v>
      </c>
      <c r="F851" s="172">
        <v>3.0604</v>
      </c>
      <c r="G851" s="172">
        <v>2.7707999999999999</v>
      </c>
      <c r="H851" s="172">
        <v>3.5041000000000002</v>
      </c>
      <c r="I851" s="172">
        <v>3.6042000000000001</v>
      </c>
      <c r="J851" s="172">
        <v>3.7823000000000002</v>
      </c>
      <c r="K851" s="172">
        <v>4.2988</v>
      </c>
      <c r="L851" s="172">
        <v>4.8956999999999997</v>
      </c>
      <c r="M851" s="172">
        <v>5.0136000000000003</v>
      </c>
      <c r="N851" s="172">
        <v>5.2781000000000002</v>
      </c>
      <c r="O851" s="172">
        <v>6.5221999999999998</v>
      </c>
      <c r="P851" s="172">
        <v>6.9165000000000001</v>
      </c>
      <c r="Q851" s="172">
        <v>7.6471999999999998</v>
      </c>
      <c r="R851" s="172">
        <v>6.2967000000000004</v>
      </c>
    </row>
    <row r="852" spans="1:18" x14ac:dyDescent="0.3">
      <c r="A852" s="168" t="s">
        <v>376</v>
      </c>
      <c r="B852" s="168" t="s">
        <v>240</v>
      </c>
      <c r="C852" s="168">
        <v>108690</v>
      </c>
      <c r="D852" s="171">
        <v>44017</v>
      </c>
      <c r="E852" s="172">
        <v>2418.3308000000002</v>
      </c>
      <c r="F852" s="172">
        <v>3.0097999999999998</v>
      </c>
      <c r="G852" s="172">
        <v>2.7204000000000002</v>
      </c>
      <c r="H852" s="172">
        <v>3.4539</v>
      </c>
      <c r="I852" s="172">
        <v>3.5541</v>
      </c>
      <c r="J852" s="172">
        <v>3.7321</v>
      </c>
      <c r="K852" s="172">
        <v>4.2461000000000002</v>
      </c>
      <c r="L852" s="172">
        <v>4.8419999999999996</v>
      </c>
      <c r="M852" s="172">
        <v>4.9592000000000001</v>
      </c>
      <c r="N852" s="172">
        <v>5.2228000000000003</v>
      </c>
      <c r="O852" s="172">
        <v>6.45</v>
      </c>
      <c r="P852" s="172">
        <v>6.8394000000000004</v>
      </c>
      <c r="Q852" s="172">
        <v>5.5773000000000001</v>
      </c>
      <c r="R852" s="172">
        <v>6.23</v>
      </c>
    </row>
    <row r="853" spans="1:18" x14ac:dyDescent="0.3">
      <c r="A853" s="168" t="s">
        <v>376</v>
      </c>
      <c r="B853" s="168" t="s">
        <v>133</v>
      </c>
      <c r="C853" s="168">
        <v>125345</v>
      </c>
      <c r="D853" s="171">
        <v>44017</v>
      </c>
      <c r="E853" s="172">
        <v>1557.4585</v>
      </c>
      <c r="F853" s="172">
        <v>2.9462999999999999</v>
      </c>
      <c r="G853" s="172">
        <v>2.4902000000000002</v>
      </c>
      <c r="H853" s="172">
        <v>3.2351000000000001</v>
      </c>
      <c r="I853" s="172">
        <v>3.2725</v>
      </c>
      <c r="J853" s="172">
        <v>3.3424999999999998</v>
      </c>
      <c r="K853" s="172">
        <v>3.3934000000000002</v>
      </c>
      <c r="L853" s="172">
        <v>4.0213999999999999</v>
      </c>
      <c r="M853" s="172">
        <v>4.3015999999999996</v>
      </c>
      <c r="N853" s="172">
        <v>4.6710000000000003</v>
      </c>
      <c r="O853" s="172">
        <v>5.9870999999999999</v>
      </c>
      <c r="P853" s="172">
        <v>6.4160000000000004</v>
      </c>
      <c r="Q853" s="172">
        <v>6.8894000000000002</v>
      </c>
      <c r="R853" s="172">
        <v>5.7149000000000001</v>
      </c>
    </row>
    <row r="854" spans="1:18" x14ac:dyDescent="0.3">
      <c r="A854" s="168" t="s">
        <v>376</v>
      </c>
      <c r="B854" s="168" t="s">
        <v>241</v>
      </c>
      <c r="C854" s="168">
        <v>125259</v>
      </c>
      <c r="D854" s="171">
        <v>44017</v>
      </c>
      <c r="E854" s="172">
        <v>1552.2849000000001</v>
      </c>
      <c r="F854" s="172">
        <v>2.8961999999999999</v>
      </c>
      <c r="G854" s="172">
        <v>2.4396</v>
      </c>
      <c r="H854" s="172">
        <v>3.1850000000000001</v>
      </c>
      <c r="I854" s="172">
        <v>3.2225000000000001</v>
      </c>
      <c r="J854" s="172">
        <v>3.2923</v>
      </c>
      <c r="K854" s="172">
        <v>3.3433000000000002</v>
      </c>
      <c r="L854" s="172">
        <v>3.9706000000000001</v>
      </c>
      <c r="M854" s="172">
        <v>4.2502000000000004</v>
      </c>
      <c r="N854" s="172">
        <v>4.6188000000000002</v>
      </c>
      <c r="O854" s="172">
        <v>5.9341999999999997</v>
      </c>
      <c r="P854" s="172">
        <v>6.3628</v>
      </c>
      <c r="Q854" s="172">
        <v>6.8358999999999996</v>
      </c>
      <c r="R854" s="172">
        <v>5.6620999999999997</v>
      </c>
    </row>
    <row r="855" spans="1:18" x14ac:dyDescent="0.3">
      <c r="A855" s="168" t="s">
        <v>376</v>
      </c>
      <c r="B855" s="168" t="s">
        <v>242</v>
      </c>
      <c r="C855" s="168">
        <v>115991</v>
      </c>
      <c r="D855" s="171">
        <v>44017</v>
      </c>
      <c r="E855" s="172">
        <v>1944.5840000000001</v>
      </c>
      <c r="F855" s="172">
        <v>2.919</v>
      </c>
      <c r="G855" s="172">
        <v>3.1829999999999998</v>
      </c>
      <c r="H855" s="172">
        <v>3.1410999999999998</v>
      </c>
      <c r="I855" s="172">
        <v>3.1526000000000001</v>
      </c>
      <c r="J855" s="172">
        <v>3.1857000000000002</v>
      </c>
      <c r="K855" s="172">
        <v>3.6768999999999998</v>
      </c>
      <c r="L855" s="172">
        <v>4.6105</v>
      </c>
      <c r="M855" s="172">
        <v>4.8821000000000003</v>
      </c>
      <c r="N855" s="172">
        <v>5.2156000000000002</v>
      </c>
      <c r="O855" s="172">
        <v>6.4945000000000004</v>
      </c>
      <c r="P855" s="172">
        <v>6.9516</v>
      </c>
      <c r="Q855" s="172">
        <v>7.9427000000000003</v>
      </c>
      <c r="R855" s="172">
        <v>6.2710999999999997</v>
      </c>
    </row>
    <row r="856" spans="1:18" x14ac:dyDescent="0.3">
      <c r="A856" s="168" t="s">
        <v>376</v>
      </c>
      <c r="B856" s="168" t="s">
        <v>134</v>
      </c>
      <c r="C856" s="168">
        <v>119135</v>
      </c>
      <c r="D856" s="171">
        <v>44017</v>
      </c>
      <c r="E856" s="172">
        <v>1958.9019000000001</v>
      </c>
      <c r="F856" s="172">
        <v>3.0169000000000001</v>
      </c>
      <c r="G856" s="172">
        <v>3.2820999999999998</v>
      </c>
      <c r="H856" s="172">
        <v>3.2406999999999999</v>
      </c>
      <c r="I856" s="172">
        <v>3.2526999999999999</v>
      </c>
      <c r="J856" s="172">
        <v>3.2856999999999998</v>
      </c>
      <c r="K856" s="172">
        <v>3.7776000000000001</v>
      </c>
      <c r="L856" s="172">
        <v>4.7122999999999999</v>
      </c>
      <c r="M856" s="172">
        <v>4.9855999999999998</v>
      </c>
      <c r="N856" s="172">
        <v>5.3207000000000004</v>
      </c>
      <c r="O856" s="172">
        <v>6.6010999999999997</v>
      </c>
      <c r="P856" s="172">
        <v>7.0589000000000004</v>
      </c>
      <c r="Q856" s="172">
        <v>7.7596999999999996</v>
      </c>
      <c r="R856" s="172">
        <v>6.3773999999999997</v>
      </c>
    </row>
    <row r="857" spans="1:18" x14ac:dyDescent="0.3">
      <c r="A857" s="168" t="s">
        <v>376</v>
      </c>
      <c r="B857" s="168" t="s">
        <v>135</v>
      </c>
      <c r="C857" s="168">
        <v>147938</v>
      </c>
      <c r="D857" s="171">
        <v>44017</v>
      </c>
      <c r="E857" s="172">
        <v>1957.4436000000001</v>
      </c>
      <c r="F857" s="172">
        <v>2.8047</v>
      </c>
      <c r="G857" s="172">
        <v>3.2721</v>
      </c>
      <c r="H857" s="172">
        <v>2.4043999999999999</v>
      </c>
      <c r="I857" s="172">
        <v>2.6063999999999998</v>
      </c>
      <c r="J857" s="172">
        <v>2.9983</v>
      </c>
      <c r="K857" s="172">
        <v>3.5750999999999999</v>
      </c>
      <c r="L857" s="172"/>
      <c r="M857" s="172"/>
      <c r="N857" s="172"/>
      <c r="O857" s="172"/>
      <c r="P857" s="172"/>
      <c r="Q857" s="172">
        <v>4.4955999999999996</v>
      </c>
      <c r="R857" s="172"/>
    </row>
    <row r="858" spans="1:18" x14ac:dyDescent="0.3">
      <c r="A858" s="168" t="s">
        <v>376</v>
      </c>
      <c r="B858" s="168" t="s">
        <v>136</v>
      </c>
      <c r="C858" s="168">
        <v>147940</v>
      </c>
      <c r="D858" s="171">
        <v>44017</v>
      </c>
      <c r="E858" s="172">
        <v>1959.6097</v>
      </c>
      <c r="F858" s="172">
        <v>3.1332</v>
      </c>
      <c r="G858" s="172">
        <v>3.3853</v>
      </c>
      <c r="H858" s="172">
        <v>3.2968000000000002</v>
      </c>
      <c r="I858" s="172">
        <v>3.2989999999999999</v>
      </c>
      <c r="J858" s="172">
        <v>3.3054999999999999</v>
      </c>
      <c r="K858" s="172">
        <v>3.8142</v>
      </c>
      <c r="L858" s="172"/>
      <c r="M858" s="172"/>
      <c r="N858" s="172"/>
      <c r="O858" s="172"/>
      <c r="P858" s="172"/>
      <c r="Q858" s="172">
        <v>4.7057000000000002</v>
      </c>
      <c r="R858" s="172"/>
    </row>
    <row r="859" spans="1:18" x14ac:dyDescent="0.3">
      <c r="A859" s="168" t="s">
        <v>376</v>
      </c>
      <c r="B859" s="168" t="s">
        <v>137</v>
      </c>
      <c r="C859" s="168">
        <v>147937</v>
      </c>
      <c r="D859" s="171">
        <v>44017</v>
      </c>
      <c r="E859" s="172">
        <v>1959.2584999999999</v>
      </c>
      <c r="F859" s="172">
        <v>2.94</v>
      </c>
      <c r="G859" s="172">
        <v>3.2572999999999999</v>
      </c>
      <c r="H859" s="172">
        <v>3.2307999999999999</v>
      </c>
      <c r="I859" s="172">
        <v>3.2524000000000002</v>
      </c>
      <c r="J859" s="172">
        <v>3.2856999999999998</v>
      </c>
      <c r="K859" s="172">
        <v>3.7764000000000002</v>
      </c>
      <c r="L859" s="172"/>
      <c r="M859" s="172"/>
      <c r="N859" s="172"/>
      <c r="O859" s="172"/>
      <c r="P859" s="172"/>
      <c r="Q859" s="172">
        <v>4.6698000000000004</v>
      </c>
      <c r="R859" s="172"/>
    </row>
    <row r="860" spans="1:18" x14ac:dyDescent="0.3">
      <c r="A860" s="168" t="s">
        <v>376</v>
      </c>
      <c r="B860" s="168" t="s">
        <v>138</v>
      </c>
      <c r="C860" s="168">
        <v>147939</v>
      </c>
      <c r="D860" s="171">
        <v>44017</v>
      </c>
      <c r="E860" s="172">
        <v>1959.4259999999999</v>
      </c>
      <c r="F860" s="172">
        <v>2.9453</v>
      </c>
      <c r="G860" s="172">
        <v>3.2042000000000002</v>
      </c>
      <c r="H860" s="172">
        <v>3.1457999999999999</v>
      </c>
      <c r="I860" s="172">
        <v>3.2808000000000002</v>
      </c>
      <c r="J860" s="172">
        <v>3.2839999999999998</v>
      </c>
      <c r="K860" s="172">
        <v>3.7768000000000002</v>
      </c>
      <c r="L860" s="172"/>
      <c r="M860" s="172"/>
      <c r="N860" s="172"/>
      <c r="O860" s="172"/>
      <c r="P860" s="172"/>
      <c r="Q860" s="172">
        <v>4.6814999999999998</v>
      </c>
      <c r="R860" s="172"/>
    </row>
    <row r="861" spans="1:18" x14ac:dyDescent="0.3">
      <c r="A861" s="168" t="s">
        <v>376</v>
      </c>
      <c r="B861" s="168" t="s">
        <v>243</v>
      </c>
      <c r="C861" s="168">
        <v>104486</v>
      </c>
      <c r="D861" s="171">
        <v>44017</v>
      </c>
      <c r="E861" s="172">
        <v>2746.7991999999999</v>
      </c>
      <c r="F861" s="172">
        <v>3.0366</v>
      </c>
      <c r="G861" s="172">
        <v>2.7073999999999998</v>
      </c>
      <c r="H861" s="172">
        <v>3.4658000000000002</v>
      </c>
      <c r="I861" s="172">
        <v>3.62</v>
      </c>
      <c r="J861" s="172">
        <v>3.8134000000000001</v>
      </c>
      <c r="K861" s="172">
        <v>4.3596000000000004</v>
      </c>
      <c r="L861" s="172">
        <v>4.8910999999999998</v>
      </c>
      <c r="M861" s="172">
        <v>5.0353000000000003</v>
      </c>
      <c r="N861" s="172">
        <v>5.2850999999999999</v>
      </c>
      <c r="O861" s="172">
        <v>6.5404</v>
      </c>
      <c r="P861" s="172">
        <v>6.9221000000000004</v>
      </c>
      <c r="Q861" s="172">
        <v>7.6885000000000003</v>
      </c>
      <c r="R861" s="172">
        <v>6.3444000000000003</v>
      </c>
    </row>
    <row r="862" spans="1:18" x14ac:dyDescent="0.3">
      <c r="A862" s="168" t="s">
        <v>376</v>
      </c>
      <c r="B862" s="168" t="s">
        <v>139</v>
      </c>
      <c r="C862" s="168">
        <v>120537</v>
      </c>
      <c r="D862" s="171">
        <v>44017</v>
      </c>
      <c r="E862" s="172">
        <v>2760.8377999999998</v>
      </c>
      <c r="F862" s="172">
        <v>3.1084000000000001</v>
      </c>
      <c r="G862" s="172">
        <v>2.7778</v>
      </c>
      <c r="H862" s="172">
        <v>3.5360999999999998</v>
      </c>
      <c r="I862" s="172">
        <v>3.6896</v>
      </c>
      <c r="J862" s="172">
        <v>3.8835999999999999</v>
      </c>
      <c r="K862" s="172">
        <v>4.4307999999999996</v>
      </c>
      <c r="L862" s="172">
        <v>4.9630999999999998</v>
      </c>
      <c r="M862" s="172">
        <v>5.1079999999999997</v>
      </c>
      <c r="N862" s="172">
        <v>5.3587999999999996</v>
      </c>
      <c r="O862" s="172">
        <v>6.6151</v>
      </c>
      <c r="P862" s="172">
        <v>6.9969999999999999</v>
      </c>
      <c r="Q862" s="172">
        <v>7.7172999999999998</v>
      </c>
      <c r="R862" s="172">
        <v>6.4188000000000001</v>
      </c>
    </row>
    <row r="863" spans="1:18" x14ac:dyDescent="0.3">
      <c r="A863" s="168" t="s">
        <v>376</v>
      </c>
      <c r="B863" s="168" t="s">
        <v>422</v>
      </c>
      <c r="C863" s="168">
        <v>104488</v>
      </c>
      <c r="D863" s="171">
        <v>44017</v>
      </c>
      <c r="E863" s="172">
        <v>2497.4827</v>
      </c>
      <c r="F863" s="172">
        <v>2.5081000000000002</v>
      </c>
      <c r="G863" s="172">
        <v>2.1775000000000002</v>
      </c>
      <c r="H863" s="172">
        <v>2.9357000000000002</v>
      </c>
      <c r="I863" s="172">
        <v>3.0886999999999998</v>
      </c>
      <c r="J863" s="172">
        <v>3.2818000000000001</v>
      </c>
      <c r="K863" s="172">
        <v>3.8245</v>
      </c>
      <c r="L863" s="172">
        <v>4.3513000000000002</v>
      </c>
      <c r="M863" s="172">
        <v>4.4932999999999996</v>
      </c>
      <c r="N863" s="172">
        <v>4.7340999999999998</v>
      </c>
      <c r="O863" s="172">
        <v>5.9630999999999998</v>
      </c>
      <c r="P863" s="172">
        <v>6.3144</v>
      </c>
      <c r="Q863" s="172">
        <v>6.94</v>
      </c>
      <c r="R863" s="172">
        <v>5.7851999999999997</v>
      </c>
    </row>
    <row r="864" spans="1:18" x14ac:dyDescent="0.3">
      <c r="A864" s="168" t="s">
        <v>376</v>
      </c>
      <c r="B864" s="168" t="s">
        <v>140</v>
      </c>
      <c r="C864" s="168">
        <v>147157</v>
      </c>
      <c r="D864" s="171">
        <v>44017</v>
      </c>
      <c r="E864" s="172">
        <v>1056.8014000000001</v>
      </c>
      <c r="F864" s="172">
        <v>2.9359999999999999</v>
      </c>
      <c r="G864" s="172">
        <v>2.8512</v>
      </c>
      <c r="H864" s="172">
        <v>3.0095000000000001</v>
      </c>
      <c r="I864" s="172">
        <v>2.7450000000000001</v>
      </c>
      <c r="J864" s="172">
        <v>2.7936999999999999</v>
      </c>
      <c r="K864" s="172">
        <v>2.8323</v>
      </c>
      <c r="L864" s="172">
        <v>3.6006</v>
      </c>
      <c r="M864" s="172">
        <v>3.9790999999999999</v>
      </c>
      <c r="N864" s="172">
        <v>4.3766999999999996</v>
      </c>
      <c r="O864" s="172"/>
      <c r="P864" s="172"/>
      <c r="Q864" s="172">
        <v>4.7039</v>
      </c>
      <c r="R864" s="172"/>
    </row>
    <row r="865" spans="1:18" x14ac:dyDescent="0.3">
      <c r="A865" s="168" t="s">
        <v>376</v>
      </c>
      <c r="B865" s="168" t="s">
        <v>244</v>
      </c>
      <c r="C865" s="168">
        <v>147153</v>
      </c>
      <c r="D865" s="171">
        <v>44017</v>
      </c>
      <c r="E865" s="172">
        <v>1055.4078</v>
      </c>
      <c r="F865" s="172">
        <v>2.8256999999999999</v>
      </c>
      <c r="G865" s="172">
        <v>2.7408000000000001</v>
      </c>
      <c r="H865" s="172">
        <v>2.8992</v>
      </c>
      <c r="I865" s="172">
        <v>2.6347</v>
      </c>
      <c r="J865" s="172">
        <v>2.6835</v>
      </c>
      <c r="K865" s="172">
        <v>2.7214999999999998</v>
      </c>
      <c r="L865" s="172">
        <v>3.4889999999999999</v>
      </c>
      <c r="M865" s="172">
        <v>3.8662999999999998</v>
      </c>
      <c r="N865" s="172">
        <v>4.2622</v>
      </c>
      <c r="O865" s="172"/>
      <c r="P865" s="172"/>
      <c r="Q865" s="172">
        <v>4.5891000000000002</v>
      </c>
      <c r="R865" s="172"/>
    </row>
    <row r="866" spans="1:18" x14ac:dyDescent="0.3">
      <c r="A866" s="168" t="s">
        <v>376</v>
      </c>
      <c r="B866" s="168" t="s">
        <v>245</v>
      </c>
      <c r="C866" s="168">
        <v>100234</v>
      </c>
      <c r="D866" s="171">
        <v>44017</v>
      </c>
      <c r="E866" s="172">
        <v>54.616599999999998</v>
      </c>
      <c r="F866" s="172">
        <v>3.0743999999999998</v>
      </c>
      <c r="G866" s="172">
        <v>2.9634999999999998</v>
      </c>
      <c r="H866" s="172">
        <v>3.4297</v>
      </c>
      <c r="I866" s="172">
        <v>3.4988999999999999</v>
      </c>
      <c r="J866" s="172">
        <v>3.6576</v>
      </c>
      <c r="K866" s="172">
        <v>4.0570000000000004</v>
      </c>
      <c r="L866" s="172">
        <v>4.7131999999999996</v>
      </c>
      <c r="M866" s="172">
        <v>4.8963000000000001</v>
      </c>
      <c r="N866" s="172">
        <v>5.2282999999999999</v>
      </c>
      <c r="O866" s="172">
        <v>6.5522999999999998</v>
      </c>
      <c r="P866" s="172">
        <v>6.9574999999999996</v>
      </c>
      <c r="Q866" s="172">
        <v>7.8281000000000001</v>
      </c>
      <c r="R866" s="172">
        <v>6.3647999999999998</v>
      </c>
    </row>
    <row r="867" spans="1:18" x14ac:dyDescent="0.3">
      <c r="A867" s="168" t="s">
        <v>376</v>
      </c>
      <c r="B867" s="168" t="s">
        <v>141</v>
      </c>
      <c r="C867" s="168">
        <v>120406</v>
      </c>
      <c r="D867" s="171">
        <v>44017</v>
      </c>
      <c r="E867" s="172">
        <v>54.942700000000002</v>
      </c>
      <c r="F867" s="172">
        <v>3.1890999999999998</v>
      </c>
      <c r="G867" s="172">
        <v>3.0567000000000002</v>
      </c>
      <c r="H867" s="172">
        <v>3.5137999999999998</v>
      </c>
      <c r="I867" s="172">
        <v>3.5779999999999998</v>
      </c>
      <c r="J867" s="172">
        <v>3.7406000000000001</v>
      </c>
      <c r="K867" s="172">
        <v>4.1384999999999996</v>
      </c>
      <c r="L867" s="172">
        <v>4.7950999999999997</v>
      </c>
      <c r="M867" s="172">
        <v>4.9790000000000001</v>
      </c>
      <c r="N867" s="172">
        <v>5.3125</v>
      </c>
      <c r="O867" s="172">
        <v>6.6368</v>
      </c>
      <c r="P867" s="172">
        <v>7.0414000000000003</v>
      </c>
      <c r="Q867" s="172">
        <v>7.7686000000000002</v>
      </c>
      <c r="R867" s="172">
        <v>6.45</v>
      </c>
    </row>
    <row r="868" spans="1:18" x14ac:dyDescent="0.3">
      <c r="A868" s="168" t="s">
        <v>376</v>
      </c>
      <c r="B868" s="168" t="s">
        <v>423</v>
      </c>
      <c r="C868" s="168">
        <v>100247</v>
      </c>
      <c r="D868" s="171">
        <v>44017</v>
      </c>
      <c r="E868" s="172">
        <v>31.405799999999999</v>
      </c>
      <c r="F868" s="172">
        <v>3.1381999999999999</v>
      </c>
      <c r="G868" s="172">
        <v>2.9836999999999998</v>
      </c>
      <c r="H868" s="172">
        <v>3.4390999999999998</v>
      </c>
      <c r="I868" s="172">
        <v>3.4996</v>
      </c>
      <c r="J868" s="172">
        <v>3.6602999999999999</v>
      </c>
      <c r="K868" s="172">
        <v>4.0572999999999997</v>
      </c>
      <c r="L868" s="172">
        <v>4.7135999999999996</v>
      </c>
      <c r="M868" s="172">
        <v>4.8967000000000001</v>
      </c>
      <c r="N868" s="172">
        <v>5.2287999999999997</v>
      </c>
      <c r="O868" s="172">
        <v>6.5523999999999996</v>
      </c>
      <c r="P868" s="172">
        <v>6.9576000000000002</v>
      </c>
      <c r="Q868" s="172">
        <v>7.3480999999999996</v>
      </c>
      <c r="R868" s="172">
        <v>6.3648999999999996</v>
      </c>
    </row>
    <row r="869" spans="1:18" x14ac:dyDescent="0.3">
      <c r="A869" s="168" t="s">
        <v>376</v>
      </c>
      <c r="B869" s="168" t="s">
        <v>142</v>
      </c>
      <c r="C869" s="168">
        <v>119766</v>
      </c>
      <c r="D869" s="171">
        <v>44017</v>
      </c>
      <c r="E869" s="172">
        <v>4062.7707</v>
      </c>
      <c r="F869" s="172">
        <v>3.1831</v>
      </c>
      <c r="G869" s="172">
        <v>2.9051999999999998</v>
      </c>
      <c r="H869" s="172">
        <v>3.6934</v>
      </c>
      <c r="I869" s="172">
        <v>3.8399000000000001</v>
      </c>
      <c r="J869" s="172">
        <v>4.1920999999999999</v>
      </c>
      <c r="K869" s="172">
        <v>4.4363999999999999</v>
      </c>
      <c r="L869" s="172">
        <v>5.0023999999999997</v>
      </c>
      <c r="M869" s="172">
        <v>5.1559999999999997</v>
      </c>
      <c r="N869" s="172">
        <v>5.4008000000000003</v>
      </c>
      <c r="O869" s="172">
        <v>6.5888999999999998</v>
      </c>
      <c r="P869" s="172">
        <v>6.9516</v>
      </c>
      <c r="Q869" s="172">
        <v>7.6791999999999998</v>
      </c>
      <c r="R869" s="172">
        <v>6.4024000000000001</v>
      </c>
    </row>
    <row r="870" spans="1:18" x14ac:dyDescent="0.3">
      <c r="A870" s="168" t="s">
        <v>376</v>
      </c>
      <c r="B870" s="168" t="s">
        <v>246</v>
      </c>
      <c r="C870" s="168">
        <v>100835</v>
      </c>
      <c r="D870" s="171">
        <v>44017</v>
      </c>
      <c r="E870" s="172">
        <v>4047.6529999999998</v>
      </c>
      <c r="F870" s="172">
        <v>3.1314000000000002</v>
      </c>
      <c r="G870" s="172">
        <v>2.8534999999999999</v>
      </c>
      <c r="H870" s="172">
        <v>3.6417999999999999</v>
      </c>
      <c r="I870" s="172">
        <v>3.7896000000000001</v>
      </c>
      <c r="J870" s="172">
        <v>4.1407999999999996</v>
      </c>
      <c r="K870" s="172">
        <v>4.3837999999999999</v>
      </c>
      <c r="L870" s="172">
        <v>4.9490999999999996</v>
      </c>
      <c r="M870" s="172">
        <v>5.1022999999999996</v>
      </c>
      <c r="N870" s="172">
        <v>5.3465999999999996</v>
      </c>
      <c r="O870" s="172">
        <v>6.5349000000000004</v>
      </c>
      <c r="P870" s="172">
        <v>6.8982999999999999</v>
      </c>
      <c r="Q870" s="172">
        <v>7.3095999999999997</v>
      </c>
      <c r="R870" s="172">
        <v>6.3483000000000001</v>
      </c>
    </row>
    <row r="871" spans="1:18" x14ac:dyDescent="0.3">
      <c r="A871" s="168" t="s">
        <v>376</v>
      </c>
      <c r="B871" s="168" t="s">
        <v>247</v>
      </c>
      <c r="C871" s="168">
        <v>112457</v>
      </c>
      <c r="D871" s="171">
        <v>44017</v>
      </c>
      <c r="E871" s="172">
        <v>2742.7401</v>
      </c>
      <c r="F871" s="172">
        <v>3.1968000000000001</v>
      </c>
      <c r="G871" s="172">
        <v>2.8126000000000002</v>
      </c>
      <c r="H871" s="172">
        <v>3.4731999999999998</v>
      </c>
      <c r="I871" s="172">
        <v>3.7730999999999999</v>
      </c>
      <c r="J871" s="172">
        <v>4.0418000000000003</v>
      </c>
      <c r="K871" s="172">
        <v>4.3837000000000002</v>
      </c>
      <c r="L871" s="172">
        <v>5.1261000000000001</v>
      </c>
      <c r="M871" s="172">
        <v>5.2374999999999998</v>
      </c>
      <c r="N871" s="172">
        <v>5.4568000000000003</v>
      </c>
      <c r="O871" s="172">
        <v>6.6116000000000001</v>
      </c>
      <c r="P871" s="172">
        <v>6.9542000000000002</v>
      </c>
      <c r="Q871" s="172">
        <v>7.6055999999999999</v>
      </c>
      <c r="R871" s="172">
        <v>6.4318999999999997</v>
      </c>
    </row>
    <row r="872" spans="1:18" x14ac:dyDescent="0.3">
      <c r="A872" s="168" t="s">
        <v>376</v>
      </c>
      <c r="B872" s="168" t="s">
        <v>143</v>
      </c>
      <c r="C872" s="168">
        <v>119790</v>
      </c>
      <c r="D872" s="171">
        <v>44017</v>
      </c>
      <c r="E872" s="172">
        <v>2754.1390999999999</v>
      </c>
      <c r="F872" s="172">
        <v>3.2471999999999999</v>
      </c>
      <c r="G872" s="172">
        <v>2.8624000000000001</v>
      </c>
      <c r="H872" s="172">
        <v>3.5230999999999999</v>
      </c>
      <c r="I872" s="172">
        <v>3.8231000000000002</v>
      </c>
      <c r="J872" s="172">
        <v>4.0918999999999999</v>
      </c>
      <c r="K872" s="172">
        <v>4.4343000000000004</v>
      </c>
      <c r="L872" s="172">
        <v>5.1772999999999998</v>
      </c>
      <c r="M872" s="172">
        <v>5.2893999999999997</v>
      </c>
      <c r="N872" s="172">
        <v>5.5094000000000003</v>
      </c>
      <c r="O872" s="172">
        <v>6.6692</v>
      </c>
      <c r="P872" s="172">
        <v>7.0174000000000003</v>
      </c>
      <c r="Q872" s="172">
        <v>7.7144000000000004</v>
      </c>
      <c r="R872" s="172">
        <v>6.4865000000000004</v>
      </c>
    </row>
    <row r="873" spans="1:18" x14ac:dyDescent="0.3">
      <c r="A873" s="168" t="s">
        <v>376</v>
      </c>
      <c r="B873" s="168" t="s">
        <v>248</v>
      </c>
      <c r="C873" s="168">
        <v>101185</v>
      </c>
      <c r="D873" s="171">
        <v>44017</v>
      </c>
      <c r="E873" s="172">
        <v>3618.7440999999999</v>
      </c>
      <c r="F873" s="172">
        <v>3.3409</v>
      </c>
      <c r="G873" s="172">
        <v>3.0306999999999999</v>
      </c>
      <c r="H873" s="172">
        <v>3.8283</v>
      </c>
      <c r="I873" s="172">
        <v>3.8668</v>
      </c>
      <c r="J873" s="172">
        <v>4.0781999999999998</v>
      </c>
      <c r="K873" s="172">
        <v>4.4283999999999999</v>
      </c>
      <c r="L873" s="172">
        <v>5.2697000000000003</v>
      </c>
      <c r="M873" s="172">
        <v>5.3281999999999998</v>
      </c>
      <c r="N873" s="172">
        <v>5.5446</v>
      </c>
      <c r="O873" s="172">
        <v>6.5801999999999996</v>
      </c>
      <c r="P873" s="172">
        <v>6.9183000000000003</v>
      </c>
      <c r="Q873" s="172">
        <v>7.2702</v>
      </c>
      <c r="R873" s="172">
        <v>6.4283000000000001</v>
      </c>
    </row>
    <row r="874" spans="1:18" x14ac:dyDescent="0.3">
      <c r="A874" s="168" t="s">
        <v>376</v>
      </c>
      <c r="B874" s="168" t="s">
        <v>144</v>
      </c>
      <c r="C874" s="168">
        <v>120249</v>
      </c>
      <c r="D874" s="171">
        <v>44017</v>
      </c>
      <c r="E874" s="172">
        <v>3648.2503999999999</v>
      </c>
      <c r="F874" s="172">
        <v>3.4809999999999999</v>
      </c>
      <c r="G874" s="172">
        <v>3.1709999999999998</v>
      </c>
      <c r="H874" s="172">
        <v>3.9685000000000001</v>
      </c>
      <c r="I874" s="172">
        <v>4.0071000000000003</v>
      </c>
      <c r="J874" s="172">
        <v>4.2187000000000001</v>
      </c>
      <c r="K874" s="172">
        <v>4.57</v>
      </c>
      <c r="L874" s="172">
        <v>5.4132999999999996</v>
      </c>
      <c r="M874" s="172">
        <v>5.4663000000000004</v>
      </c>
      <c r="N874" s="172">
        <v>5.6866000000000003</v>
      </c>
      <c r="O874" s="172">
        <v>6.7275</v>
      </c>
      <c r="P874" s="172">
        <v>7.0625999999999998</v>
      </c>
      <c r="Q874" s="172">
        <v>7.7298999999999998</v>
      </c>
      <c r="R874" s="172">
        <v>6.5743999999999998</v>
      </c>
    </row>
    <row r="875" spans="1:18" x14ac:dyDescent="0.3">
      <c r="A875" s="168" t="s">
        <v>376</v>
      </c>
      <c r="B875" s="168" t="s">
        <v>437</v>
      </c>
      <c r="C875" s="168">
        <v>139538</v>
      </c>
      <c r="D875" s="171">
        <v>44017</v>
      </c>
      <c r="E875" s="172">
        <v>1304.8099</v>
      </c>
      <c r="F875" s="172">
        <v>3.3458999999999999</v>
      </c>
      <c r="G875" s="172">
        <v>3.1785999999999999</v>
      </c>
      <c r="H875" s="172">
        <v>4.0461</v>
      </c>
      <c r="I875" s="172">
        <v>4.0198</v>
      </c>
      <c r="J875" s="172">
        <v>4.1418999999999997</v>
      </c>
      <c r="K875" s="172">
        <v>4.6722999999999999</v>
      </c>
      <c r="L875" s="172">
        <v>5.2473000000000001</v>
      </c>
      <c r="M875" s="172">
        <v>5.4134000000000002</v>
      </c>
      <c r="N875" s="172">
        <v>5.6973000000000003</v>
      </c>
      <c r="O875" s="172">
        <v>6.7923999999999998</v>
      </c>
      <c r="P875" s="172"/>
      <c r="Q875" s="172">
        <v>6.8636999999999997</v>
      </c>
      <c r="R875" s="172">
        <v>6.6646999999999998</v>
      </c>
    </row>
    <row r="876" spans="1:18" x14ac:dyDescent="0.3">
      <c r="A876" s="168" t="s">
        <v>376</v>
      </c>
      <c r="B876" s="168" t="s">
        <v>438</v>
      </c>
      <c r="C876" s="168">
        <v>139537</v>
      </c>
      <c r="D876" s="171">
        <v>44017</v>
      </c>
      <c r="E876" s="172">
        <v>1298.1107</v>
      </c>
      <c r="F876" s="172">
        <v>3.2366000000000001</v>
      </c>
      <c r="G876" s="172">
        <v>3.0693999999999999</v>
      </c>
      <c r="H876" s="172">
        <v>3.9361999999999999</v>
      </c>
      <c r="I876" s="172">
        <v>3.9096000000000002</v>
      </c>
      <c r="J876" s="172">
        <v>4.0315000000000003</v>
      </c>
      <c r="K876" s="172">
        <v>4.5610999999999997</v>
      </c>
      <c r="L876" s="172">
        <v>5.1353999999999997</v>
      </c>
      <c r="M876" s="172">
        <v>5.2996999999999996</v>
      </c>
      <c r="N876" s="172">
        <v>5.5816999999999997</v>
      </c>
      <c r="O876" s="172">
        <v>6.6586999999999996</v>
      </c>
      <c r="P876" s="172"/>
      <c r="Q876" s="172">
        <v>6.7263999999999999</v>
      </c>
      <c r="R876" s="172">
        <v>6.5427</v>
      </c>
    </row>
    <row r="877" spans="1:18" x14ac:dyDescent="0.3">
      <c r="A877" s="168" t="s">
        <v>376</v>
      </c>
      <c r="B877" s="168" t="s">
        <v>146</v>
      </c>
      <c r="C877" s="168">
        <v>118859</v>
      </c>
      <c r="D877" s="171">
        <v>44017</v>
      </c>
      <c r="E877" s="172">
        <v>2119.2833999999998</v>
      </c>
      <c r="F877" s="172">
        <v>3.1816</v>
      </c>
      <c r="G877" s="172">
        <v>2.8671000000000002</v>
      </c>
      <c r="H877" s="172">
        <v>3.6463999999999999</v>
      </c>
      <c r="I877" s="172">
        <v>3.7381000000000002</v>
      </c>
      <c r="J877" s="172">
        <v>3.8593999999999999</v>
      </c>
      <c r="K877" s="172">
        <v>4.3714000000000004</v>
      </c>
      <c r="L877" s="172">
        <v>5.0994999999999999</v>
      </c>
      <c r="M877" s="172">
        <v>5.2369000000000003</v>
      </c>
      <c r="N877" s="172">
        <v>5.5056000000000003</v>
      </c>
      <c r="O877" s="172">
        <v>6.6721000000000004</v>
      </c>
      <c r="P877" s="172">
        <v>6.9188999999999998</v>
      </c>
      <c r="Q877" s="172">
        <v>7.4837999999999996</v>
      </c>
      <c r="R877" s="172">
        <v>6.4901</v>
      </c>
    </row>
    <row r="878" spans="1:18" x14ac:dyDescent="0.3">
      <c r="A878" s="168" t="s">
        <v>376</v>
      </c>
      <c r="B878" s="168" t="s">
        <v>250</v>
      </c>
      <c r="C878" s="168">
        <v>111646</v>
      </c>
      <c r="D878" s="171">
        <v>44017</v>
      </c>
      <c r="E878" s="172">
        <v>2093.8108999999999</v>
      </c>
      <c r="F878" s="172">
        <v>3.0878000000000001</v>
      </c>
      <c r="G878" s="172">
        <v>2.7711999999999999</v>
      </c>
      <c r="H878" s="172">
        <v>3.5541</v>
      </c>
      <c r="I878" s="172">
        <v>3.6467000000000001</v>
      </c>
      <c r="J878" s="172">
        <v>3.7774000000000001</v>
      </c>
      <c r="K878" s="172">
        <v>4.2725</v>
      </c>
      <c r="L878" s="172">
        <v>4.99</v>
      </c>
      <c r="M878" s="172">
        <v>5.1329000000000002</v>
      </c>
      <c r="N878" s="172">
        <v>5.4013</v>
      </c>
      <c r="O878" s="172">
        <v>6.5785</v>
      </c>
      <c r="P878" s="172">
        <v>6.7538999999999998</v>
      </c>
      <c r="Q878" s="172">
        <v>6.6459000000000001</v>
      </c>
      <c r="R878" s="172">
        <v>6.4054000000000002</v>
      </c>
    </row>
    <row r="879" spans="1:18" x14ac:dyDescent="0.3">
      <c r="A879" s="168" t="s">
        <v>376</v>
      </c>
      <c r="B879" s="168" t="s">
        <v>147</v>
      </c>
      <c r="C879" s="168">
        <v>145834</v>
      </c>
      <c r="D879" s="171">
        <v>44017</v>
      </c>
      <c r="E879" s="172">
        <v>10.8009</v>
      </c>
      <c r="F879" s="172">
        <v>2.8729</v>
      </c>
      <c r="G879" s="172">
        <v>2.7040999999999999</v>
      </c>
      <c r="H879" s="172">
        <v>2.9464999999999999</v>
      </c>
      <c r="I879" s="172">
        <v>2.8755999999999999</v>
      </c>
      <c r="J879" s="172">
        <v>3.1282999999999999</v>
      </c>
      <c r="K879" s="172">
        <v>3.5381</v>
      </c>
      <c r="L879" s="172">
        <v>3.9399000000000002</v>
      </c>
      <c r="M879" s="172">
        <v>4.2981999999999996</v>
      </c>
      <c r="N879" s="172">
        <v>4.5875000000000004</v>
      </c>
      <c r="O879" s="172"/>
      <c r="P879" s="172"/>
      <c r="Q879" s="172">
        <v>5.1124000000000001</v>
      </c>
      <c r="R879" s="172"/>
    </row>
    <row r="880" spans="1:18" x14ac:dyDescent="0.3">
      <c r="A880" s="168" t="s">
        <v>376</v>
      </c>
      <c r="B880" s="168" t="s">
        <v>251</v>
      </c>
      <c r="C880" s="168">
        <v>145946</v>
      </c>
      <c r="D880" s="171">
        <v>44017</v>
      </c>
      <c r="E880" s="172">
        <v>10.7759</v>
      </c>
      <c r="F880" s="172">
        <v>2.7101999999999999</v>
      </c>
      <c r="G880" s="172">
        <v>2.4843999999999999</v>
      </c>
      <c r="H880" s="172">
        <v>2.8079999999999998</v>
      </c>
      <c r="I880" s="172">
        <v>2.7368000000000001</v>
      </c>
      <c r="J880" s="172">
        <v>2.9767000000000001</v>
      </c>
      <c r="K880" s="172">
        <v>3.3833000000000002</v>
      </c>
      <c r="L880" s="172">
        <v>3.7887</v>
      </c>
      <c r="M880" s="172">
        <v>4.1432000000000002</v>
      </c>
      <c r="N880" s="172">
        <v>4.4298000000000002</v>
      </c>
      <c r="O880" s="172"/>
      <c r="P880" s="172"/>
      <c r="Q880" s="172">
        <v>4.9549000000000003</v>
      </c>
      <c r="R880" s="172"/>
    </row>
    <row r="881" spans="1:18" x14ac:dyDescent="0.3">
      <c r="A881" s="168" t="s">
        <v>376</v>
      </c>
      <c r="B881" s="168" t="s">
        <v>1035</v>
      </c>
      <c r="C881" s="168">
        <v>140086</v>
      </c>
      <c r="D881" s="171">
        <v>44017</v>
      </c>
      <c r="E881" s="172">
        <v>2251.4558483349101</v>
      </c>
      <c r="F881" s="172">
        <v>2.3088000000000002</v>
      </c>
      <c r="G881" s="172">
        <v>2.3090999999999999</v>
      </c>
      <c r="H881" s="172">
        <v>2.2587999999999999</v>
      </c>
      <c r="I881" s="172">
        <v>2.2038000000000002</v>
      </c>
      <c r="J881" s="172">
        <v>2.2403</v>
      </c>
      <c r="K881" s="172">
        <v>2.3271000000000002</v>
      </c>
      <c r="L881" s="172">
        <v>2.5063</v>
      </c>
      <c r="M881" s="172">
        <v>2.6953</v>
      </c>
      <c r="N881" s="172">
        <v>2.8953000000000002</v>
      </c>
      <c r="O881" s="172">
        <v>3.6932999999999998</v>
      </c>
      <c r="P881" s="172">
        <v>3.9714</v>
      </c>
      <c r="Q881" s="172">
        <v>4.8882000000000003</v>
      </c>
      <c r="R881" s="172">
        <v>3.5539999999999998</v>
      </c>
    </row>
    <row r="882" spans="1:18" x14ac:dyDescent="0.3">
      <c r="A882" s="168" t="s">
        <v>376</v>
      </c>
      <c r="B882" s="168" t="s">
        <v>252</v>
      </c>
      <c r="C882" s="168">
        <v>100851</v>
      </c>
      <c r="D882" s="171">
        <v>44017</v>
      </c>
      <c r="E882" s="172">
        <v>4884.7347</v>
      </c>
      <c r="F882" s="172">
        <v>3.2305000000000001</v>
      </c>
      <c r="G882" s="172">
        <v>2.9455</v>
      </c>
      <c r="H882" s="172">
        <v>3.7463000000000002</v>
      </c>
      <c r="I882" s="172">
        <v>3.8900999999999999</v>
      </c>
      <c r="J882" s="172">
        <v>4.2064000000000004</v>
      </c>
      <c r="K882" s="172">
        <v>4.7797000000000001</v>
      </c>
      <c r="L882" s="172">
        <v>5.2191999999999998</v>
      </c>
      <c r="M882" s="172">
        <v>5.3038999999999996</v>
      </c>
      <c r="N882" s="172">
        <v>5.5743</v>
      </c>
      <c r="O882" s="172">
        <v>6.6852999999999998</v>
      </c>
      <c r="P882" s="172">
        <v>7.0026999999999999</v>
      </c>
      <c r="Q882" s="172">
        <v>7.2914000000000003</v>
      </c>
      <c r="R882" s="172">
        <v>6.5593000000000004</v>
      </c>
    </row>
    <row r="883" spans="1:18" x14ac:dyDescent="0.3">
      <c r="A883" s="168" t="s">
        <v>376</v>
      </c>
      <c r="B883" s="168" t="s">
        <v>148</v>
      </c>
      <c r="C883" s="168">
        <v>118701</v>
      </c>
      <c r="D883" s="171">
        <v>44017</v>
      </c>
      <c r="E883" s="172">
        <v>4914.6504999999997</v>
      </c>
      <c r="F883" s="172">
        <v>3.3208000000000002</v>
      </c>
      <c r="G883" s="172">
        <v>3.0356000000000001</v>
      </c>
      <c r="H883" s="172">
        <v>3.8361000000000001</v>
      </c>
      <c r="I883" s="172">
        <v>3.9801000000000002</v>
      </c>
      <c r="J883" s="172">
        <v>4.2967000000000004</v>
      </c>
      <c r="K883" s="172">
        <v>4.8832000000000004</v>
      </c>
      <c r="L883" s="172">
        <v>5.3244999999999996</v>
      </c>
      <c r="M883" s="172">
        <v>5.4027000000000003</v>
      </c>
      <c r="N883" s="172">
        <v>5.6706000000000003</v>
      </c>
      <c r="O883" s="172">
        <v>6.7747000000000002</v>
      </c>
      <c r="P883" s="172">
        <v>7.0923999999999996</v>
      </c>
      <c r="Q883" s="172">
        <v>7.7859999999999996</v>
      </c>
      <c r="R883" s="172">
        <v>6.6504000000000003</v>
      </c>
    </row>
    <row r="884" spans="1:18" x14ac:dyDescent="0.3">
      <c r="A884" s="168" t="s">
        <v>376</v>
      </c>
      <c r="B884" s="168" t="s">
        <v>424</v>
      </c>
      <c r="C884" s="168">
        <v>100837</v>
      </c>
      <c r="D884" s="171">
        <v>44017</v>
      </c>
      <c r="E884" s="172">
        <v>4457.7434999999996</v>
      </c>
      <c r="F884" s="172">
        <v>2.5507</v>
      </c>
      <c r="G884" s="172">
        <v>2.2654999999999998</v>
      </c>
      <c r="H884" s="172">
        <v>3.0655999999999999</v>
      </c>
      <c r="I884" s="172">
        <v>3.2092000000000001</v>
      </c>
      <c r="J884" s="172">
        <v>3.5243000000000002</v>
      </c>
      <c r="K884" s="172">
        <v>4.0921000000000003</v>
      </c>
      <c r="L884" s="172">
        <v>4.5232999999999999</v>
      </c>
      <c r="M884" s="172">
        <v>4.5995999999999997</v>
      </c>
      <c r="N884" s="172">
        <v>4.8598999999999997</v>
      </c>
      <c r="O884" s="172">
        <v>5.8463000000000003</v>
      </c>
      <c r="P884" s="172">
        <v>6.1276999999999999</v>
      </c>
      <c r="Q884" s="172">
        <v>6.9272999999999998</v>
      </c>
      <c r="R884" s="172">
        <v>5.7592999999999996</v>
      </c>
    </row>
    <row r="885" spans="1:18" x14ac:dyDescent="0.3">
      <c r="A885" s="168" t="s">
        <v>376</v>
      </c>
      <c r="B885" s="168" t="s">
        <v>149</v>
      </c>
      <c r="C885" s="168">
        <v>143269</v>
      </c>
      <c r="D885" s="171">
        <v>44017</v>
      </c>
      <c r="E885" s="172">
        <v>1127.6496999999999</v>
      </c>
      <c r="F885" s="172">
        <v>3.1937000000000002</v>
      </c>
      <c r="G885" s="172">
        <v>2.4011</v>
      </c>
      <c r="H885" s="172">
        <v>3.0577999999999999</v>
      </c>
      <c r="I885" s="172">
        <v>3.2360000000000002</v>
      </c>
      <c r="J885" s="172">
        <v>3.3820000000000001</v>
      </c>
      <c r="K885" s="172">
        <v>3.6070000000000002</v>
      </c>
      <c r="L885" s="172">
        <v>4.2803000000000004</v>
      </c>
      <c r="M885" s="172">
        <v>4.5457999999999998</v>
      </c>
      <c r="N885" s="172">
        <v>4.9248000000000003</v>
      </c>
      <c r="O885" s="172"/>
      <c r="P885" s="172"/>
      <c r="Q885" s="172">
        <v>5.7374000000000001</v>
      </c>
      <c r="R885" s="172">
        <v>5.6864999999999997</v>
      </c>
    </row>
    <row r="886" spans="1:18" x14ac:dyDescent="0.3">
      <c r="A886" s="168" t="s">
        <v>376</v>
      </c>
      <c r="B886" s="168" t="s">
        <v>253</v>
      </c>
      <c r="C886" s="168">
        <v>143260</v>
      </c>
      <c r="D886" s="171">
        <v>44017</v>
      </c>
      <c r="E886" s="172">
        <v>1125.0979</v>
      </c>
      <c r="F886" s="172">
        <v>3.0954999999999999</v>
      </c>
      <c r="G886" s="172">
        <v>2.3016000000000001</v>
      </c>
      <c r="H886" s="172">
        <v>2.9580000000000002</v>
      </c>
      <c r="I886" s="172">
        <v>3.1360000000000001</v>
      </c>
      <c r="J886" s="172">
        <v>3.2818000000000001</v>
      </c>
      <c r="K886" s="172">
        <v>3.5062000000000002</v>
      </c>
      <c r="L886" s="172">
        <v>4.1790000000000003</v>
      </c>
      <c r="M886" s="172">
        <v>4.4431000000000003</v>
      </c>
      <c r="N886" s="172">
        <v>4.8205</v>
      </c>
      <c r="O886" s="172"/>
      <c r="P886" s="172"/>
      <c r="Q886" s="172">
        <v>5.6261999999999999</v>
      </c>
      <c r="R886" s="172">
        <v>5.5769000000000002</v>
      </c>
    </row>
    <row r="887" spans="1:18" x14ac:dyDescent="0.3">
      <c r="A887" s="168" t="s">
        <v>376</v>
      </c>
      <c r="B887" s="168" t="s">
        <v>254</v>
      </c>
      <c r="C887" s="168">
        <v>138288</v>
      </c>
      <c r="D887" s="171">
        <v>44017</v>
      </c>
      <c r="E887" s="172">
        <v>260.24599999999998</v>
      </c>
      <c r="F887" s="172">
        <v>3.2822</v>
      </c>
      <c r="G887" s="172">
        <v>2.9881000000000002</v>
      </c>
      <c r="H887" s="172">
        <v>3.6591</v>
      </c>
      <c r="I887" s="172">
        <v>3.7109000000000001</v>
      </c>
      <c r="J887" s="172">
        <v>4.0758000000000001</v>
      </c>
      <c r="K887" s="172">
        <v>4.7347000000000001</v>
      </c>
      <c r="L887" s="172">
        <v>5.0772000000000004</v>
      </c>
      <c r="M887" s="172">
        <v>5.2271999999999998</v>
      </c>
      <c r="N887" s="172">
        <v>5.5008999999999997</v>
      </c>
      <c r="O887" s="172">
        <v>6.6711</v>
      </c>
      <c r="P887" s="172">
        <v>7.0155000000000003</v>
      </c>
      <c r="Q887" s="172">
        <v>7.7310999999999996</v>
      </c>
      <c r="R887" s="172">
        <v>6.5350000000000001</v>
      </c>
    </row>
    <row r="888" spans="1:18" x14ac:dyDescent="0.3">
      <c r="A888" s="168" t="s">
        <v>376</v>
      </c>
      <c r="B888" s="168" t="s">
        <v>150</v>
      </c>
      <c r="C888" s="168">
        <v>138299</v>
      </c>
      <c r="D888" s="171">
        <v>44017</v>
      </c>
      <c r="E888" s="172">
        <v>261.73480000000001</v>
      </c>
      <c r="F888" s="172">
        <v>3.4169</v>
      </c>
      <c r="G888" s="172">
        <v>3.1246</v>
      </c>
      <c r="H888" s="172">
        <v>3.8199000000000001</v>
      </c>
      <c r="I888" s="172">
        <v>3.8996</v>
      </c>
      <c r="J888" s="172">
        <v>4.2794999999999996</v>
      </c>
      <c r="K888" s="172">
        <v>4.9412000000000003</v>
      </c>
      <c r="L888" s="172">
        <v>5.2842000000000002</v>
      </c>
      <c r="M888" s="172">
        <v>5.4219999999999997</v>
      </c>
      <c r="N888" s="172">
        <v>5.6595000000000004</v>
      </c>
      <c r="O888" s="172">
        <v>6.7633999999999999</v>
      </c>
      <c r="P888" s="172">
        <v>7.0925000000000002</v>
      </c>
      <c r="Q888" s="172">
        <v>7.7595000000000001</v>
      </c>
      <c r="R888" s="172">
        <v>6.6437999999999997</v>
      </c>
    </row>
    <row r="889" spans="1:18" x14ac:dyDescent="0.3">
      <c r="A889" s="168" t="s">
        <v>376</v>
      </c>
      <c r="B889" s="168" t="s">
        <v>255</v>
      </c>
      <c r="C889" s="168">
        <v>100898</v>
      </c>
      <c r="D889" s="171">
        <v>44017</v>
      </c>
      <c r="E889" s="172">
        <v>2826.4350399999998</v>
      </c>
      <c r="F889" s="172">
        <v>3.0706000000000002</v>
      </c>
      <c r="G889" s="172">
        <v>2.7507000000000001</v>
      </c>
      <c r="H889" s="172">
        <v>3.2648999999999999</v>
      </c>
      <c r="I889" s="172">
        <v>3.1183999999999998</v>
      </c>
      <c r="J889" s="172">
        <v>3.2576999999999998</v>
      </c>
      <c r="K889" s="172">
        <v>3.7406999999999999</v>
      </c>
      <c r="L889" s="172">
        <v>4.3560999999999996</v>
      </c>
      <c r="M889" s="172">
        <v>4.6307</v>
      </c>
      <c r="N889" s="172">
        <v>4.9526000000000003</v>
      </c>
      <c r="O889" s="172">
        <v>3.2225000000000001</v>
      </c>
      <c r="P889" s="172">
        <v>4.9244000000000003</v>
      </c>
      <c r="Q889" s="172">
        <v>6.7716000000000003</v>
      </c>
      <c r="R889" s="172">
        <v>1.3831</v>
      </c>
    </row>
    <row r="890" spans="1:18" x14ac:dyDescent="0.3">
      <c r="A890" s="168" t="s">
        <v>376</v>
      </c>
      <c r="B890" s="168" t="s">
        <v>151</v>
      </c>
      <c r="C890" s="168">
        <v>119468</v>
      </c>
      <c r="D890" s="171">
        <v>44017</v>
      </c>
      <c r="E890" s="172">
        <v>2841.6684799999998</v>
      </c>
      <c r="F890" s="172">
        <v>3.1692999999999998</v>
      </c>
      <c r="G890" s="172">
        <v>2.8511000000000002</v>
      </c>
      <c r="H890" s="172">
        <v>3.3647</v>
      </c>
      <c r="I890" s="172">
        <v>3.2181999999999999</v>
      </c>
      <c r="J890" s="172">
        <v>3.3578999999999999</v>
      </c>
      <c r="K890" s="172">
        <v>3.8416000000000001</v>
      </c>
      <c r="L890" s="172">
        <v>4.4389000000000003</v>
      </c>
      <c r="M890" s="172">
        <v>4.7016</v>
      </c>
      <c r="N890" s="172">
        <v>4.9850000000000003</v>
      </c>
      <c r="O890" s="172">
        <v>3.2829999999999999</v>
      </c>
      <c r="P890" s="172">
        <v>4.9907000000000004</v>
      </c>
      <c r="Q890" s="172">
        <v>6.3681999999999999</v>
      </c>
      <c r="R890" s="172">
        <v>1.4386000000000001</v>
      </c>
    </row>
    <row r="891" spans="1:18" x14ac:dyDescent="0.3">
      <c r="A891" s="168" t="s">
        <v>376</v>
      </c>
      <c r="B891" s="168" t="s">
        <v>256</v>
      </c>
      <c r="C891" s="168">
        <v>103225</v>
      </c>
      <c r="D891" s="171">
        <v>44017</v>
      </c>
      <c r="E891" s="172">
        <v>31.4237</v>
      </c>
      <c r="F891" s="172">
        <v>4.9379</v>
      </c>
      <c r="G891" s="172">
        <v>4.4154999999999998</v>
      </c>
      <c r="H891" s="172">
        <v>5.6978</v>
      </c>
      <c r="I891" s="172">
        <v>4.7793999999999999</v>
      </c>
      <c r="J891" s="172">
        <v>4.5860000000000003</v>
      </c>
      <c r="K891" s="172">
        <v>4.5598999999999998</v>
      </c>
      <c r="L891" s="172">
        <v>5.2290000000000001</v>
      </c>
      <c r="M891" s="172">
        <v>5.5602999999999998</v>
      </c>
      <c r="N891" s="172">
        <v>5.9814999999999996</v>
      </c>
      <c r="O891" s="172">
        <v>6.7165999999999997</v>
      </c>
      <c r="P891" s="172">
        <v>7.1603000000000003</v>
      </c>
      <c r="Q891" s="172">
        <v>8.0573999999999995</v>
      </c>
      <c r="R891" s="172">
        <v>6.7507000000000001</v>
      </c>
    </row>
    <row r="892" spans="1:18" x14ac:dyDescent="0.3">
      <c r="A892" s="168" t="s">
        <v>376</v>
      </c>
      <c r="B892" s="168" t="s">
        <v>152</v>
      </c>
      <c r="C892" s="168">
        <v>120837</v>
      </c>
      <c r="D892" s="171">
        <v>44017</v>
      </c>
      <c r="E892" s="172">
        <v>31.8019</v>
      </c>
      <c r="F892" s="172">
        <v>5.3384999999999998</v>
      </c>
      <c r="G892" s="172">
        <v>4.7840999999999996</v>
      </c>
      <c r="H892" s="172">
        <v>6.0243000000000002</v>
      </c>
      <c r="I892" s="172">
        <v>5.1092000000000004</v>
      </c>
      <c r="J892" s="172">
        <v>4.9321999999999999</v>
      </c>
      <c r="K892" s="172">
        <v>4.9119999999999999</v>
      </c>
      <c r="L892" s="172">
        <v>5.5861000000000001</v>
      </c>
      <c r="M892" s="172">
        <v>5.9227999999999996</v>
      </c>
      <c r="N892" s="172">
        <v>6.3509000000000002</v>
      </c>
      <c r="O892" s="172">
        <v>6.9804000000000004</v>
      </c>
      <c r="P892" s="172">
        <v>7.3190999999999997</v>
      </c>
      <c r="Q892" s="172">
        <v>8.1076999999999995</v>
      </c>
      <c r="R892" s="172">
        <v>7.0723000000000003</v>
      </c>
    </row>
    <row r="893" spans="1:18" x14ac:dyDescent="0.3">
      <c r="A893" s="168" t="s">
        <v>376</v>
      </c>
      <c r="B893" s="168" t="s">
        <v>153</v>
      </c>
      <c r="C893" s="168">
        <v>103734</v>
      </c>
      <c r="D893" s="171">
        <v>44017</v>
      </c>
      <c r="E893" s="172">
        <v>27.1738</v>
      </c>
      <c r="F893" s="172">
        <v>2.9552999999999998</v>
      </c>
      <c r="G893" s="172">
        <v>2.3734999999999999</v>
      </c>
      <c r="H893" s="172">
        <v>3.0335999999999999</v>
      </c>
      <c r="I893" s="172">
        <v>3.2949999999999999</v>
      </c>
      <c r="J893" s="172">
        <v>3.3988</v>
      </c>
      <c r="K893" s="172">
        <v>3.4434</v>
      </c>
      <c r="L893" s="172">
        <v>4.1760999999999999</v>
      </c>
      <c r="M893" s="172">
        <v>4.4672000000000001</v>
      </c>
      <c r="N893" s="172">
        <v>4.8139000000000003</v>
      </c>
      <c r="O893" s="172">
        <v>5.9180000000000001</v>
      </c>
      <c r="P893" s="172">
        <v>6.2594000000000003</v>
      </c>
      <c r="Q893" s="172">
        <v>7.2645999999999997</v>
      </c>
      <c r="R893" s="172">
        <v>5.7742000000000004</v>
      </c>
    </row>
    <row r="894" spans="1:18" x14ac:dyDescent="0.3">
      <c r="A894" s="168" t="s">
        <v>376</v>
      </c>
      <c r="B894" s="168" t="s">
        <v>257</v>
      </c>
      <c r="C894" s="168">
        <v>141066</v>
      </c>
      <c r="D894" s="171">
        <v>44017</v>
      </c>
      <c r="E894" s="172">
        <v>27.119</v>
      </c>
      <c r="F894" s="172">
        <v>2.8267000000000002</v>
      </c>
      <c r="G894" s="172">
        <v>2.2885</v>
      </c>
      <c r="H894" s="172">
        <v>2.9241999999999999</v>
      </c>
      <c r="I894" s="172">
        <v>3.1957</v>
      </c>
      <c r="J894" s="172">
        <v>3.2974000000000001</v>
      </c>
      <c r="K894" s="172">
        <v>3.3435999999999999</v>
      </c>
      <c r="L894" s="172">
        <v>4.0807000000000002</v>
      </c>
      <c r="M894" s="172">
        <v>4.3822000000000001</v>
      </c>
      <c r="N894" s="172">
        <v>4.7336</v>
      </c>
      <c r="O894" s="172">
        <v>5.8520000000000003</v>
      </c>
      <c r="P894" s="172">
        <v>6.1981999999999999</v>
      </c>
      <c r="Q894" s="172">
        <v>7.2081</v>
      </c>
      <c r="R894" s="172">
        <v>5.7028999999999996</v>
      </c>
    </row>
    <row r="895" spans="1:18" x14ac:dyDescent="0.3">
      <c r="A895" s="168" t="s">
        <v>376</v>
      </c>
      <c r="B895" s="168" t="s">
        <v>260</v>
      </c>
      <c r="C895" s="168">
        <v>105280</v>
      </c>
      <c r="D895" s="171">
        <v>44017</v>
      </c>
      <c r="E895" s="172">
        <v>3130.4740000000002</v>
      </c>
      <c r="F895" s="172">
        <v>3.1110000000000002</v>
      </c>
      <c r="G895" s="172">
        <v>2.7138</v>
      </c>
      <c r="H895" s="172">
        <v>3.4664000000000001</v>
      </c>
      <c r="I895" s="172">
        <v>3.6577000000000002</v>
      </c>
      <c r="J895" s="172">
        <v>4.0141</v>
      </c>
      <c r="K895" s="172">
        <v>4.4349999999999996</v>
      </c>
      <c r="L895" s="172">
        <v>5.0605000000000002</v>
      </c>
      <c r="M895" s="172">
        <v>5.1699000000000002</v>
      </c>
      <c r="N895" s="172">
        <v>5.4279999999999999</v>
      </c>
      <c r="O895" s="172">
        <v>6.5330000000000004</v>
      </c>
      <c r="P895" s="172">
        <v>6.8798000000000004</v>
      </c>
      <c r="Q895" s="172">
        <v>7.1898</v>
      </c>
      <c r="R895" s="172">
        <v>6.3804999999999996</v>
      </c>
    </row>
    <row r="896" spans="1:18" x14ac:dyDescent="0.3">
      <c r="A896" s="168" t="s">
        <v>376</v>
      </c>
      <c r="B896" s="168" t="s">
        <v>156</v>
      </c>
      <c r="C896" s="168">
        <v>119800</v>
      </c>
      <c r="D896" s="171">
        <v>44017</v>
      </c>
      <c r="E896" s="172">
        <v>3146.7251000000001</v>
      </c>
      <c r="F896" s="172">
        <v>3.1901000000000002</v>
      </c>
      <c r="G896" s="172">
        <v>2.7934000000000001</v>
      </c>
      <c r="H896" s="172">
        <v>3.5459999999999998</v>
      </c>
      <c r="I896" s="172">
        <v>3.7378999999999998</v>
      </c>
      <c r="J896" s="172">
        <v>4.0945999999999998</v>
      </c>
      <c r="K896" s="172">
        <v>4.516</v>
      </c>
      <c r="L896" s="172">
        <v>5.1405000000000003</v>
      </c>
      <c r="M896" s="172">
        <v>5.2481</v>
      </c>
      <c r="N896" s="172">
        <v>5.5060000000000002</v>
      </c>
      <c r="O896" s="172">
        <v>6.6188000000000002</v>
      </c>
      <c r="P896" s="172">
        <v>6.9558999999999997</v>
      </c>
      <c r="Q896" s="172">
        <v>7.6722999999999999</v>
      </c>
      <c r="R896" s="172">
        <v>6.4691000000000001</v>
      </c>
    </row>
    <row r="897" spans="1:18" x14ac:dyDescent="0.3">
      <c r="A897" s="168" t="s">
        <v>376</v>
      </c>
      <c r="B897" s="168" t="s">
        <v>425</v>
      </c>
      <c r="C897" s="168">
        <v>105274</v>
      </c>
      <c r="D897" s="171">
        <v>44017</v>
      </c>
      <c r="E897" s="172">
        <v>3160.0356000000002</v>
      </c>
      <c r="F897" s="172">
        <v>3.1097000000000001</v>
      </c>
      <c r="G897" s="172">
        <v>2.7138</v>
      </c>
      <c r="H897" s="172">
        <v>3.4661</v>
      </c>
      <c r="I897" s="172">
        <v>3.6577999999999999</v>
      </c>
      <c r="J897" s="172">
        <v>4.0143000000000004</v>
      </c>
      <c r="K897" s="172">
        <v>4.4351000000000003</v>
      </c>
      <c r="L897" s="172">
        <v>5.0621999999999998</v>
      </c>
      <c r="M897" s="172">
        <v>5.1711</v>
      </c>
      <c r="N897" s="172">
        <v>5.4288999999999996</v>
      </c>
      <c r="O897" s="172">
        <v>6.5343999999999998</v>
      </c>
      <c r="P897" s="172">
        <v>6.8810000000000002</v>
      </c>
      <c r="Q897" s="172">
        <v>7.1623999999999999</v>
      </c>
      <c r="R897" s="172">
        <v>6.3814000000000002</v>
      </c>
    </row>
    <row r="898" spans="1:18" x14ac:dyDescent="0.3">
      <c r="A898" s="168" t="s">
        <v>376</v>
      </c>
      <c r="B898" s="168" t="s">
        <v>157</v>
      </c>
      <c r="C898" s="168">
        <v>119686</v>
      </c>
      <c r="D898" s="171">
        <v>44017</v>
      </c>
      <c r="E898" s="172">
        <v>42.364800000000002</v>
      </c>
      <c r="F898" s="172">
        <v>3.1019000000000001</v>
      </c>
      <c r="G898" s="172">
        <v>2.5565000000000002</v>
      </c>
      <c r="H898" s="172">
        <v>3.2513999999999998</v>
      </c>
      <c r="I898" s="172">
        <v>3.5619000000000001</v>
      </c>
      <c r="J898" s="172">
        <v>3.8056000000000001</v>
      </c>
      <c r="K898" s="172">
        <v>4.4465000000000003</v>
      </c>
      <c r="L898" s="172">
        <v>5.0590999999999999</v>
      </c>
      <c r="M898" s="172">
        <v>5.2233999999999998</v>
      </c>
      <c r="N898" s="172">
        <v>5.5072999999999999</v>
      </c>
      <c r="O898" s="172">
        <v>6.6780999999999997</v>
      </c>
      <c r="P898" s="172">
        <v>7.0163000000000002</v>
      </c>
      <c r="Q898" s="172">
        <v>7.7252000000000001</v>
      </c>
      <c r="R898" s="172">
        <v>6.5277000000000003</v>
      </c>
    </row>
    <row r="899" spans="1:18" x14ac:dyDescent="0.3">
      <c r="A899" s="168" t="s">
        <v>376</v>
      </c>
      <c r="B899" s="168" t="s">
        <v>261</v>
      </c>
      <c r="C899" s="168">
        <v>103397</v>
      </c>
      <c r="D899" s="171">
        <v>44017</v>
      </c>
      <c r="E899" s="172">
        <v>42.122700000000002</v>
      </c>
      <c r="F899" s="172">
        <v>3.0331000000000001</v>
      </c>
      <c r="G899" s="172">
        <v>2.4845000000000002</v>
      </c>
      <c r="H899" s="172">
        <v>3.1709000000000001</v>
      </c>
      <c r="I899" s="172">
        <v>3.4706999999999999</v>
      </c>
      <c r="J899" s="172">
        <v>3.7170999999999998</v>
      </c>
      <c r="K899" s="172">
        <v>4.3418999999999999</v>
      </c>
      <c r="L899" s="172">
        <v>4.9728000000000003</v>
      </c>
      <c r="M899" s="172">
        <v>5.1375000000000002</v>
      </c>
      <c r="N899" s="172">
        <v>5.4207999999999998</v>
      </c>
      <c r="O899" s="172">
        <v>6.5898000000000003</v>
      </c>
      <c r="P899" s="172">
        <v>6.9244000000000003</v>
      </c>
      <c r="Q899" s="172">
        <v>7.5959000000000003</v>
      </c>
      <c r="R899" s="172">
        <v>6.4461000000000004</v>
      </c>
    </row>
    <row r="900" spans="1:18" x14ac:dyDescent="0.3">
      <c r="A900" s="168" t="s">
        <v>376</v>
      </c>
      <c r="B900" s="168" t="s">
        <v>426</v>
      </c>
      <c r="C900" s="168">
        <v>100618</v>
      </c>
      <c r="D900" s="171">
        <v>44017</v>
      </c>
      <c r="E900" s="172">
        <v>39.366</v>
      </c>
      <c r="F900" s="172">
        <v>3.06</v>
      </c>
      <c r="G900" s="172">
        <v>2.5038999999999998</v>
      </c>
      <c r="H900" s="172">
        <v>3.1676000000000002</v>
      </c>
      <c r="I900" s="172">
        <v>3.4750000000000001</v>
      </c>
      <c r="J900" s="172">
        <v>3.7170000000000001</v>
      </c>
      <c r="K900" s="172">
        <v>4.3442999999999996</v>
      </c>
      <c r="L900" s="172">
        <v>4.9739000000000004</v>
      </c>
      <c r="M900" s="172">
        <v>5.1380999999999997</v>
      </c>
      <c r="N900" s="172">
        <v>5.4214000000000002</v>
      </c>
      <c r="O900" s="172">
        <v>6.5909000000000004</v>
      </c>
      <c r="P900" s="172">
        <v>6.9252000000000002</v>
      </c>
      <c r="Q900" s="172">
        <v>6.9672999999999998</v>
      </c>
      <c r="R900" s="172">
        <v>6.4463999999999997</v>
      </c>
    </row>
    <row r="901" spans="1:18" x14ac:dyDescent="0.3">
      <c r="A901" s="168" t="s">
        <v>376</v>
      </c>
      <c r="B901" s="168" t="s">
        <v>158</v>
      </c>
      <c r="C901" s="168">
        <v>119861</v>
      </c>
      <c r="D901" s="171">
        <v>44017</v>
      </c>
      <c r="E901" s="172">
        <v>3171.7779999999998</v>
      </c>
      <c r="F901" s="172">
        <v>3.2052</v>
      </c>
      <c r="G901" s="172">
        <v>2.8001</v>
      </c>
      <c r="H901" s="172">
        <v>3.4948000000000001</v>
      </c>
      <c r="I901" s="172">
        <v>3.7221000000000002</v>
      </c>
      <c r="J901" s="172">
        <v>4.04</v>
      </c>
      <c r="K901" s="172">
        <v>4.7378</v>
      </c>
      <c r="L901" s="172">
        <v>5.4217000000000004</v>
      </c>
      <c r="M901" s="172">
        <v>5.4714999999999998</v>
      </c>
      <c r="N901" s="172">
        <v>5.6848000000000001</v>
      </c>
      <c r="O901" s="172">
        <v>6.7408999999999999</v>
      </c>
      <c r="P901" s="172">
        <v>7.0602999999999998</v>
      </c>
      <c r="Q901" s="172">
        <v>7.7865000000000002</v>
      </c>
      <c r="R901" s="172">
        <v>6.6048</v>
      </c>
    </row>
    <row r="902" spans="1:18" x14ac:dyDescent="0.3">
      <c r="A902" s="168" t="s">
        <v>376</v>
      </c>
      <c r="B902" s="168" t="s">
        <v>262</v>
      </c>
      <c r="C902" s="168">
        <v>102672</v>
      </c>
      <c r="D902" s="171">
        <v>44017</v>
      </c>
      <c r="E902" s="172">
        <v>3152.1489999999999</v>
      </c>
      <c r="F902" s="172">
        <v>3.0954000000000002</v>
      </c>
      <c r="G902" s="172">
        <v>2.6905000000000001</v>
      </c>
      <c r="H902" s="172">
        <v>3.3837000000000002</v>
      </c>
      <c r="I902" s="172">
        <v>3.6086999999999998</v>
      </c>
      <c r="J902" s="172">
        <v>3.9268999999999998</v>
      </c>
      <c r="K902" s="172">
        <v>4.6233000000000004</v>
      </c>
      <c r="L902" s="172">
        <v>5.2983000000000002</v>
      </c>
      <c r="M902" s="172">
        <v>5.3449</v>
      </c>
      <c r="N902" s="172">
        <v>5.5552000000000001</v>
      </c>
      <c r="O902" s="172">
        <v>6.6536</v>
      </c>
      <c r="P902" s="172">
        <v>6.9816000000000003</v>
      </c>
      <c r="Q902" s="172">
        <v>7.5111999999999997</v>
      </c>
      <c r="R902" s="172">
        <v>6.5044000000000004</v>
      </c>
    </row>
    <row r="903" spans="1:18" x14ac:dyDescent="0.3">
      <c r="A903" s="168" t="s">
        <v>376</v>
      </c>
      <c r="B903" s="168" t="s">
        <v>1036</v>
      </c>
      <c r="C903" s="168">
        <v>139619</v>
      </c>
      <c r="D903" s="171">
        <v>44015</v>
      </c>
      <c r="E903" s="172">
        <v>10</v>
      </c>
      <c r="F903" s="172">
        <v>0</v>
      </c>
      <c r="G903" s="172">
        <v>0</v>
      </c>
      <c r="H903" s="172">
        <v>0</v>
      </c>
      <c r="I903" s="172">
        <v>0</v>
      </c>
      <c r="J903" s="172">
        <v>0</v>
      </c>
      <c r="K903" s="172">
        <v>0</v>
      </c>
      <c r="L903" s="172">
        <v>0</v>
      </c>
      <c r="M903" s="172">
        <v>0</v>
      </c>
      <c r="N903" s="172">
        <v>0</v>
      </c>
      <c r="O903" s="172">
        <v>0</v>
      </c>
      <c r="P903" s="172"/>
      <c r="Q903" s="172">
        <v>0</v>
      </c>
      <c r="R903" s="172">
        <v>0</v>
      </c>
    </row>
    <row r="904" spans="1:18" x14ac:dyDescent="0.3">
      <c r="A904" s="168" t="s">
        <v>376</v>
      </c>
      <c r="B904" s="168" t="s">
        <v>427</v>
      </c>
      <c r="C904" s="168">
        <v>111915</v>
      </c>
      <c r="D904" s="171">
        <v>44017</v>
      </c>
      <c r="E904" s="172">
        <v>1965.5906</v>
      </c>
      <c r="F904" s="172">
        <v>5.9589999999999996</v>
      </c>
      <c r="G904" s="172">
        <v>5.96</v>
      </c>
      <c r="H904" s="172">
        <v>4.0239000000000003</v>
      </c>
      <c r="I904" s="172">
        <v>3.0979999999999999</v>
      </c>
      <c r="J904" s="172">
        <v>3.5253999999999999</v>
      </c>
      <c r="K904" s="172">
        <v>2.8148</v>
      </c>
      <c r="L904" s="172">
        <v>3.3967000000000001</v>
      </c>
      <c r="M904" s="172">
        <v>3.7189000000000001</v>
      </c>
      <c r="N904" s="172">
        <v>4.0446999999999997</v>
      </c>
      <c r="O904" s="172">
        <v>5.8761000000000001</v>
      </c>
      <c r="P904" s="172">
        <v>4.9065000000000003</v>
      </c>
      <c r="Q904" s="172">
        <v>6.2008999999999999</v>
      </c>
      <c r="R904" s="172">
        <v>4.9474999999999998</v>
      </c>
    </row>
    <row r="905" spans="1:18" x14ac:dyDescent="0.3">
      <c r="A905" s="168" t="s">
        <v>376</v>
      </c>
      <c r="B905" s="168" t="s">
        <v>159</v>
      </c>
      <c r="C905" s="168">
        <v>118893</v>
      </c>
      <c r="D905" s="171">
        <v>44017</v>
      </c>
      <c r="E905" s="172">
        <v>1973.4763</v>
      </c>
      <c r="F905" s="172">
        <v>2.8580000000000001</v>
      </c>
      <c r="G905" s="172">
        <v>2.8582000000000001</v>
      </c>
      <c r="H905" s="172">
        <v>2.7172999999999998</v>
      </c>
      <c r="I905" s="172">
        <v>2.4643999999999999</v>
      </c>
      <c r="J905" s="172">
        <v>2.6133000000000002</v>
      </c>
      <c r="K905" s="172">
        <v>2.5466000000000002</v>
      </c>
      <c r="L905" s="172">
        <v>3.2780999999999998</v>
      </c>
      <c r="M905" s="172">
        <v>3.6532</v>
      </c>
      <c r="N905" s="172">
        <v>4.0054999999999996</v>
      </c>
      <c r="O905" s="172">
        <v>5.9161999999999999</v>
      </c>
      <c r="P905" s="172">
        <v>4.9635999999999996</v>
      </c>
      <c r="Q905" s="172">
        <v>6.3906000000000001</v>
      </c>
      <c r="R905" s="172">
        <v>4.9497</v>
      </c>
    </row>
    <row r="906" spans="1:18" x14ac:dyDescent="0.3">
      <c r="A906" s="168" t="s">
        <v>376</v>
      </c>
      <c r="B906" s="168" t="s">
        <v>428</v>
      </c>
      <c r="C906" s="168">
        <v>104241</v>
      </c>
      <c r="D906" s="171">
        <v>44017</v>
      </c>
      <c r="E906" s="172">
        <v>2298.5636</v>
      </c>
      <c r="F906" s="172">
        <v>5.9591000000000003</v>
      </c>
      <c r="G906" s="172">
        <v>5.9598000000000004</v>
      </c>
      <c r="H906" s="172">
        <v>4.0232999999999999</v>
      </c>
      <c r="I906" s="172">
        <v>3.0972</v>
      </c>
      <c r="J906" s="172">
        <v>3.5245000000000002</v>
      </c>
      <c r="K906" s="172">
        <v>2.8144</v>
      </c>
      <c r="L906" s="172">
        <v>3.3491</v>
      </c>
      <c r="M906" s="172">
        <v>3.6421999999999999</v>
      </c>
      <c r="N906" s="172">
        <v>3.9525999999999999</v>
      </c>
      <c r="O906" s="172">
        <v>5.7504999999999997</v>
      </c>
      <c r="P906" s="172">
        <v>4.6334</v>
      </c>
      <c r="Q906" s="172">
        <v>6.1913</v>
      </c>
      <c r="R906" s="172">
        <v>4.8334000000000001</v>
      </c>
    </row>
    <row r="907" spans="1:18" x14ac:dyDescent="0.3">
      <c r="A907" s="168" t="s">
        <v>376</v>
      </c>
      <c r="B907" s="168" t="s">
        <v>263</v>
      </c>
      <c r="C907" s="168">
        <v>115398</v>
      </c>
      <c r="D907" s="171">
        <v>44017</v>
      </c>
      <c r="E907" s="172">
        <v>1921.1181999999999</v>
      </c>
      <c r="F907" s="172">
        <v>3.0611000000000002</v>
      </c>
      <c r="G907" s="172">
        <v>2.7972999999999999</v>
      </c>
      <c r="H907" s="172">
        <v>3.0129000000000001</v>
      </c>
      <c r="I907" s="172">
        <v>3.3523999999999998</v>
      </c>
      <c r="J907" s="172">
        <v>3.8005</v>
      </c>
      <c r="K907" s="172">
        <v>4.5890000000000004</v>
      </c>
      <c r="L907" s="172">
        <v>5.3037000000000001</v>
      </c>
      <c r="M907" s="172">
        <v>5.3026</v>
      </c>
      <c r="N907" s="172">
        <v>5.5106000000000002</v>
      </c>
      <c r="O907" s="172">
        <v>5.2869000000000002</v>
      </c>
      <c r="P907" s="172">
        <v>6.0759999999999996</v>
      </c>
      <c r="Q907" s="172">
        <v>7.4678000000000004</v>
      </c>
      <c r="R907" s="172">
        <v>4.5141999999999998</v>
      </c>
    </row>
    <row r="908" spans="1:18" x14ac:dyDescent="0.3">
      <c r="A908" s="168" t="s">
        <v>376</v>
      </c>
      <c r="B908" s="168" t="s">
        <v>160</v>
      </c>
      <c r="C908" s="168">
        <v>119303</v>
      </c>
      <c r="D908" s="171">
        <v>44017</v>
      </c>
      <c r="E908" s="172">
        <v>1935.3230000000001</v>
      </c>
      <c r="F908" s="172">
        <v>3.1593</v>
      </c>
      <c r="G908" s="172">
        <v>2.8969</v>
      </c>
      <c r="H908" s="172">
        <v>3.1126999999999998</v>
      </c>
      <c r="I908" s="172">
        <v>3.4523999999999999</v>
      </c>
      <c r="J908" s="172">
        <v>3.9007000000000001</v>
      </c>
      <c r="K908" s="172">
        <v>4.6901000000000002</v>
      </c>
      <c r="L908" s="172">
        <v>5.4062000000000001</v>
      </c>
      <c r="M908" s="172">
        <v>5.4063999999999997</v>
      </c>
      <c r="N908" s="172">
        <v>5.6159999999999997</v>
      </c>
      <c r="O908" s="172">
        <v>5.3910999999999998</v>
      </c>
      <c r="P908" s="172">
        <v>6.1946000000000003</v>
      </c>
      <c r="Q908" s="172">
        <v>7.1631999999999998</v>
      </c>
      <c r="R908" s="172">
        <v>4.6237000000000004</v>
      </c>
    </row>
    <row r="909" spans="1:18" x14ac:dyDescent="0.3">
      <c r="A909" s="168" t="s">
        <v>376</v>
      </c>
      <c r="B909" s="168" t="s">
        <v>161</v>
      </c>
      <c r="C909" s="168">
        <v>120304</v>
      </c>
      <c r="D909" s="171">
        <v>44017</v>
      </c>
      <c r="E909" s="172">
        <v>3291.6885000000002</v>
      </c>
      <c r="F909" s="172">
        <v>3.1916000000000002</v>
      </c>
      <c r="G909" s="172">
        <v>2.9443000000000001</v>
      </c>
      <c r="H909" s="172">
        <v>3.7627000000000002</v>
      </c>
      <c r="I909" s="172">
        <v>3.8614999999999999</v>
      </c>
      <c r="J909" s="172">
        <v>4.1071</v>
      </c>
      <c r="K909" s="172">
        <v>4.6075999999999997</v>
      </c>
      <c r="L909" s="172">
        <v>5.1586999999999996</v>
      </c>
      <c r="M909" s="172">
        <v>5.2638999999999996</v>
      </c>
      <c r="N909" s="172">
        <v>5.5353000000000003</v>
      </c>
      <c r="O909" s="172">
        <v>6.6976000000000004</v>
      </c>
      <c r="P909" s="172">
        <v>7.0213000000000001</v>
      </c>
      <c r="Q909" s="172">
        <v>7.7080000000000002</v>
      </c>
      <c r="R909" s="172">
        <v>6.5462999999999996</v>
      </c>
    </row>
    <row r="910" spans="1:18" x14ac:dyDescent="0.3">
      <c r="A910" s="168" t="s">
        <v>376</v>
      </c>
      <c r="B910" s="168" t="s">
        <v>429</v>
      </c>
      <c r="C910" s="168">
        <v>102009</v>
      </c>
      <c r="D910" s="171">
        <v>44017</v>
      </c>
      <c r="E910" s="172">
        <v>3041.9346999999998</v>
      </c>
      <c r="F910" s="172">
        <v>2.5823999999999998</v>
      </c>
      <c r="G910" s="172">
        <v>2.3357999999999999</v>
      </c>
      <c r="H910" s="172">
        <v>3.1537000000000002</v>
      </c>
      <c r="I910" s="172">
        <v>3.2521</v>
      </c>
      <c r="J910" s="172">
        <v>3.4967000000000001</v>
      </c>
      <c r="K910" s="172">
        <v>3.9935999999999998</v>
      </c>
      <c r="L910" s="172">
        <v>4.5338000000000003</v>
      </c>
      <c r="M910" s="172">
        <v>4.6298000000000004</v>
      </c>
      <c r="N910" s="172">
        <v>4.8867000000000003</v>
      </c>
      <c r="O910" s="172">
        <v>6.0037000000000003</v>
      </c>
      <c r="P910" s="172">
        <v>6.3274999999999997</v>
      </c>
      <c r="Q910" s="172">
        <v>6.7461000000000002</v>
      </c>
      <c r="R910" s="172">
        <v>5.8769</v>
      </c>
    </row>
    <row r="911" spans="1:18" x14ac:dyDescent="0.3">
      <c r="A911" s="168" t="s">
        <v>376</v>
      </c>
      <c r="B911" s="168" t="s">
        <v>264</v>
      </c>
      <c r="C911" s="168">
        <v>102012</v>
      </c>
      <c r="D911" s="171">
        <v>44017</v>
      </c>
      <c r="E911" s="172">
        <v>3276.5758999999998</v>
      </c>
      <c r="F911" s="172">
        <v>3.0914999999999999</v>
      </c>
      <c r="G911" s="172">
        <v>2.8445999999999998</v>
      </c>
      <c r="H911" s="172">
        <v>3.6625999999999999</v>
      </c>
      <c r="I911" s="172">
        <v>3.7614000000000001</v>
      </c>
      <c r="J911" s="172">
        <v>4.0068000000000001</v>
      </c>
      <c r="K911" s="172">
        <v>4.5019999999999998</v>
      </c>
      <c r="L911" s="172">
        <v>5.0347999999999997</v>
      </c>
      <c r="M911" s="172">
        <v>5.1596000000000002</v>
      </c>
      <c r="N911" s="172">
        <v>5.44</v>
      </c>
      <c r="O911" s="172">
        <v>6.6262999999999996</v>
      </c>
      <c r="P911" s="172">
        <v>6.9612999999999996</v>
      </c>
      <c r="Q911" s="172">
        <v>7.2766000000000002</v>
      </c>
      <c r="R911" s="172">
        <v>6.4663000000000004</v>
      </c>
    </row>
    <row r="912" spans="1:18" x14ac:dyDescent="0.3">
      <c r="A912" s="168" t="s">
        <v>376</v>
      </c>
      <c r="B912" s="168" t="s">
        <v>162</v>
      </c>
      <c r="C912" s="168">
        <v>145971</v>
      </c>
      <c r="D912" s="171">
        <v>44017</v>
      </c>
      <c r="E912" s="172">
        <v>1088.0543</v>
      </c>
      <c r="F912" s="172">
        <v>2.9373999999999998</v>
      </c>
      <c r="G912" s="172">
        <v>2.2648000000000001</v>
      </c>
      <c r="H912" s="172">
        <v>2.9710000000000001</v>
      </c>
      <c r="I912" s="172">
        <v>3.3576999999999999</v>
      </c>
      <c r="J912" s="172">
        <v>3.2660999999999998</v>
      </c>
      <c r="K912" s="172">
        <v>3.5985</v>
      </c>
      <c r="L912" s="172">
        <v>4.2645</v>
      </c>
      <c r="M912" s="172">
        <v>4.6971999999999996</v>
      </c>
      <c r="N912" s="172">
        <v>5.1619000000000002</v>
      </c>
      <c r="O912" s="172"/>
      <c r="P912" s="172"/>
      <c r="Q912" s="172">
        <v>5.9001000000000001</v>
      </c>
      <c r="R912" s="172"/>
    </row>
    <row r="913" spans="1:18" x14ac:dyDescent="0.3">
      <c r="A913" s="168" t="s">
        <v>376</v>
      </c>
      <c r="B913" s="168" t="s">
        <v>265</v>
      </c>
      <c r="C913" s="168">
        <v>145968</v>
      </c>
      <c r="D913" s="171">
        <v>44017</v>
      </c>
      <c r="E913" s="172">
        <v>1086.7946999999999</v>
      </c>
      <c r="F913" s="172">
        <v>2.8569</v>
      </c>
      <c r="G913" s="172">
        <v>2.1844999999999999</v>
      </c>
      <c r="H913" s="172">
        <v>2.8908999999999998</v>
      </c>
      <c r="I913" s="172">
        <v>3.2776999999999998</v>
      </c>
      <c r="J913" s="172">
        <v>3.1857000000000002</v>
      </c>
      <c r="K913" s="172">
        <v>3.5175999999999998</v>
      </c>
      <c r="L913" s="172">
        <v>4.1833</v>
      </c>
      <c r="M913" s="172">
        <v>4.6167999999999996</v>
      </c>
      <c r="N913" s="172">
        <v>5.0796999999999999</v>
      </c>
      <c r="O913" s="172"/>
      <c r="P913" s="172"/>
      <c r="Q913" s="172">
        <v>5.8167999999999997</v>
      </c>
      <c r="R913" s="172"/>
    </row>
    <row r="914" spans="1:18" x14ac:dyDescent="0.3">
      <c r="A914" s="173" t="s">
        <v>27</v>
      </c>
      <c r="B914" s="168"/>
      <c r="C914" s="168"/>
      <c r="D914" s="168"/>
      <c r="E914" s="168"/>
      <c r="F914" s="174">
        <v>3.1174213592233007</v>
      </c>
      <c r="G914" s="174">
        <v>2.80591067961165</v>
      </c>
      <c r="H914" s="174">
        <v>3.3505213592233005</v>
      </c>
      <c r="I914" s="174">
        <v>3.4027300970873799</v>
      </c>
      <c r="J914" s="174">
        <v>3.6091339805825231</v>
      </c>
      <c r="K914" s="174">
        <v>4.0482271844660191</v>
      </c>
      <c r="L914" s="174">
        <v>4.7081535353535351</v>
      </c>
      <c r="M914" s="174">
        <v>4.8793919191919199</v>
      </c>
      <c r="N914" s="174">
        <v>5.1636737373737365</v>
      </c>
      <c r="O914" s="174">
        <v>6.3150011235955041</v>
      </c>
      <c r="P914" s="174">
        <v>6.7087639534883721</v>
      </c>
      <c r="Q914" s="174">
        <v>6.9065087378640744</v>
      </c>
      <c r="R914" s="174">
        <v>6.0470369565217368</v>
      </c>
    </row>
    <row r="915" spans="1:18" x14ac:dyDescent="0.3">
      <c r="A915" s="173" t="s">
        <v>409</v>
      </c>
      <c r="B915" s="168"/>
      <c r="C915" s="168"/>
      <c r="D915" s="168"/>
      <c r="E915" s="168"/>
      <c r="F915" s="174">
        <v>3.0743999999999998</v>
      </c>
      <c r="G915" s="174">
        <v>2.7711999999999999</v>
      </c>
      <c r="H915" s="174">
        <v>3.3685999999999998</v>
      </c>
      <c r="I915" s="174">
        <v>3.4750000000000001</v>
      </c>
      <c r="J915" s="174">
        <v>3.7170000000000001</v>
      </c>
      <c r="K915" s="174">
        <v>4.2988</v>
      </c>
      <c r="L915" s="174">
        <v>4.9728000000000003</v>
      </c>
      <c r="M915" s="174">
        <v>5.1375000000000002</v>
      </c>
      <c r="N915" s="174">
        <v>5.4207999999999998</v>
      </c>
      <c r="O915" s="174">
        <v>6.5983999999999998</v>
      </c>
      <c r="P915" s="174">
        <v>6.9383999999999997</v>
      </c>
      <c r="Q915" s="174">
        <v>7.3304</v>
      </c>
      <c r="R915" s="174">
        <v>6.42685</v>
      </c>
    </row>
    <row r="916" spans="1:18" x14ac:dyDescent="0.3">
      <c r="A916" s="117"/>
      <c r="B916" s="117"/>
      <c r="C916" s="117"/>
      <c r="D916" s="117"/>
      <c r="E916" s="117"/>
      <c r="F916" s="117"/>
      <c r="G916" s="117"/>
      <c r="H916" s="117"/>
      <c r="I916" s="117"/>
      <c r="J916" s="117"/>
      <c r="K916" s="117"/>
      <c r="L916" s="117"/>
      <c r="M916" s="117"/>
      <c r="N916" s="117"/>
      <c r="O916" s="117"/>
      <c r="P916" s="117"/>
      <c r="Q916" s="117"/>
      <c r="R916" s="117"/>
    </row>
    <row r="917" spans="1:18" x14ac:dyDescent="0.3">
      <c r="A917" s="170" t="s">
        <v>1037</v>
      </c>
      <c r="B917" s="170"/>
      <c r="C917" s="170"/>
      <c r="D917" s="170"/>
      <c r="E917" s="170"/>
      <c r="F917" s="170"/>
      <c r="G917" s="170"/>
      <c r="H917" s="170"/>
      <c r="I917" s="170"/>
      <c r="J917" s="170"/>
      <c r="K917" s="170"/>
      <c r="L917" s="170"/>
      <c r="M917" s="170"/>
      <c r="N917" s="170"/>
      <c r="O917" s="170"/>
      <c r="P917" s="170"/>
      <c r="Q917" s="170"/>
      <c r="R917" s="170"/>
    </row>
    <row r="918" spans="1:18" x14ac:dyDescent="0.3">
      <c r="A918" s="168" t="s">
        <v>1038</v>
      </c>
      <c r="B918" s="168" t="s">
        <v>1039</v>
      </c>
      <c r="C918" s="168">
        <v>100365</v>
      </c>
      <c r="D918" s="171">
        <v>44015</v>
      </c>
      <c r="E918" s="172">
        <v>69.932299999999998</v>
      </c>
      <c r="F918" s="172">
        <v>5.1157000000000004</v>
      </c>
      <c r="G918" s="172">
        <v>57.280900000000003</v>
      </c>
      <c r="H918" s="172">
        <v>26.5443</v>
      </c>
      <c r="I918" s="172">
        <v>15.7262</v>
      </c>
      <c r="J918" s="172">
        <v>6.0250000000000004</v>
      </c>
      <c r="K918" s="172">
        <v>18.551500000000001</v>
      </c>
      <c r="L918" s="172">
        <v>15.256500000000001</v>
      </c>
      <c r="M918" s="172">
        <v>12.631600000000001</v>
      </c>
      <c r="N918" s="172">
        <v>12.2395</v>
      </c>
      <c r="O918" s="172">
        <v>8.9329000000000001</v>
      </c>
      <c r="P918" s="172">
        <v>9.9422999999999995</v>
      </c>
      <c r="Q918" s="172">
        <v>9.2431999999999999</v>
      </c>
      <c r="R918" s="172">
        <v>13.622</v>
      </c>
    </row>
    <row r="919" spans="1:18" x14ac:dyDescent="0.3">
      <c r="A919" s="168" t="s">
        <v>1038</v>
      </c>
      <c r="B919" s="168" t="s">
        <v>1040</v>
      </c>
      <c r="C919" s="168">
        <v>120743</v>
      </c>
      <c r="D919" s="171">
        <v>44015</v>
      </c>
      <c r="E919" s="172">
        <v>74.426100000000005</v>
      </c>
      <c r="F919" s="172">
        <v>5.7388000000000003</v>
      </c>
      <c r="G919" s="172">
        <v>57.898499999999999</v>
      </c>
      <c r="H919" s="172">
        <v>27.148700000000002</v>
      </c>
      <c r="I919" s="172">
        <v>16.331</v>
      </c>
      <c r="J919" s="172">
        <v>6.6303999999999998</v>
      </c>
      <c r="K919" s="172">
        <v>18.913699999999999</v>
      </c>
      <c r="L919" s="172">
        <v>15.682</v>
      </c>
      <c r="M919" s="172">
        <v>13.1233</v>
      </c>
      <c r="N919" s="172">
        <v>12.7698</v>
      </c>
      <c r="O919" s="172">
        <v>9.5751000000000008</v>
      </c>
      <c r="P919" s="172">
        <v>10.7514</v>
      </c>
      <c r="Q919" s="172">
        <v>9.9849999999999994</v>
      </c>
      <c r="R919" s="172">
        <v>14.2196</v>
      </c>
    </row>
    <row r="920" spans="1:18" x14ac:dyDescent="0.3">
      <c r="A920" s="168" t="s">
        <v>1038</v>
      </c>
      <c r="B920" s="168" t="s">
        <v>1041</v>
      </c>
      <c r="C920" s="168">
        <v>143702</v>
      </c>
      <c r="D920" s="171">
        <v>44015</v>
      </c>
      <c r="E920" s="172">
        <v>13.5717</v>
      </c>
      <c r="F920" s="172">
        <v>32.840400000000002</v>
      </c>
      <c r="G920" s="172">
        <v>64.0749</v>
      </c>
      <c r="H920" s="172">
        <v>50.429400000000001</v>
      </c>
      <c r="I920" s="172">
        <v>33.386699999999998</v>
      </c>
      <c r="J920" s="172">
        <v>24.322900000000001</v>
      </c>
      <c r="K920" s="172">
        <v>20.721599999999999</v>
      </c>
      <c r="L920" s="172">
        <v>20.424099999999999</v>
      </c>
      <c r="M920" s="172">
        <v>15.2355</v>
      </c>
      <c r="N920" s="172">
        <v>12.8787</v>
      </c>
      <c r="O920" s="172"/>
      <c r="P920" s="172"/>
      <c r="Q920" s="172">
        <v>16.546500000000002</v>
      </c>
      <c r="R920" s="172"/>
    </row>
    <row r="921" spans="1:18" x14ac:dyDescent="0.3">
      <c r="A921" s="168" t="s">
        <v>1038</v>
      </c>
      <c r="B921" s="168" t="s">
        <v>1042</v>
      </c>
      <c r="C921" s="168">
        <v>143704</v>
      </c>
      <c r="D921" s="171">
        <v>44015</v>
      </c>
      <c r="E921" s="172">
        <v>13.661199999999999</v>
      </c>
      <c r="F921" s="172">
        <v>33.160400000000003</v>
      </c>
      <c r="G921" s="172">
        <v>64.462999999999994</v>
      </c>
      <c r="H921" s="172">
        <v>50.757300000000001</v>
      </c>
      <c r="I921" s="172">
        <v>33.7134</v>
      </c>
      <c r="J921" s="172">
        <v>24.651499999999999</v>
      </c>
      <c r="K921" s="172">
        <v>21.059699999999999</v>
      </c>
      <c r="L921" s="172">
        <v>20.776199999999999</v>
      </c>
      <c r="M921" s="172">
        <v>15.592599999999999</v>
      </c>
      <c r="N921" s="172">
        <v>13.2407</v>
      </c>
      <c r="O921" s="172"/>
      <c r="P921" s="172"/>
      <c r="Q921" s="172">
        <v>16.9312</v>
      </c>
      <c r="R921" s="172"/>
    </row>
    <row r="922" spans="1:18" x14ac:dyDescent="0.3">
      <c r="A922" s="173" t="s">
        <v>27</v>
      </c>
      <c r="B922" s="168"/>
      <c r="C922" s="168"/>
      <c r="D922" s="168"/>
      <c r="E922" s="168"/>
      <c r="F922" s="174">
        <v>19.213825</v>
      </c>
      <c r="G922" s="174">
        <v>60.929324999999999</v>
      </c>
      <c r="H922" s="174">
        <v>38.719925000000003</v>
      </c>
      <c r="I922" s="174">
        <v>24.789324999999998</v>
      </c>
      <c r="J922" s="174">
        <v>15.407450000000001</v>
      </c>
      <c r="K922" s="174">
        <v>19.811624999999999</v>
      </c>
      <c r="L922" s="174">
        <v>18.034700000000001</v>
      </c>
      <c r="M922" s="174">
        <v>14.14575</v>
      </c>
      <c r="N922" s="174">
        <v>12.782174999999999</v>
      </c>
      <c r="O922" s="174">
        <v>9.2540000000000013</v>
      </c>
      <c r="P922" s="174">
        <v>10.34685</v>
      </c>
      <c r="Q922" s="174">
        <v>13.176475</v>
      </c>
      <c r="R922" s="174">
        <v>13.9208</v>
      </c>
    </row>
    <row r="923" spans="1:18" x14ac:dyDescent="0.3">
      <c r="A923" s="173" t="s">
        <v>409</v>
      </c>
      <c r="B923" s="168"/>
      <c r="C923" s="168"/>
      <c r="D923" s="168"/>
      <c r="E923" s="168"/>
      <c r="F923" s="174">
        <v>19.2896</v>
      </c>
      <c r="G923" s="174">
        <v>60.986699999999999</v>
      </c>
      <c r="H923" s="174">
        <v>38.789050000000003</v>
      </c>
      <c r="I923" s="174">
        <v>24.858849999999997</v>
      </c>
      <c r="J923" s="174">
        <v>15.476650000000001</v>
      </c>
      <c r="K923" s="174">
        <v>19.81765</v>
      </c>
      <c r="L923" s="174">
        <v>18.053049999999999</v>
      </c>
      <c r="M923" s="174">
        <v>14.179400000000001</v>
      </c>
      <c r="N923" s="174">
        <v>12.824249999999999</v>
      </c>
      <c r="O923" s="174">
        <v>9.2540000000000013</v>
      </c>
      <c r="P923" s="174">
        <v>10.34685</v>
      </c>
      <c r="Q923" s="174">
        <v>13.265750000000001</v>
      </c>
      <c r="R923" s="174">
        <v>13.9208</v>
      </c>
    </row>
    <row r="924" spans="1:18" x14ac:dyDescent="0.3">
      <c r="A924" s="117"/>
      <c r="B924" s="117"/>
      <c r="C924" s="117"/>
      <c r="D924" s="117"/>
      <c r="E924" s="117"/>
      <c r="F924" s="117"/>
      <c r="G924" s="117"/>
      <c r="H924" s="117"/>
      <c r="I924" s="117"/>
      <c r="J924" s="117"/>
      <c r="K924" s="117"/>
      <c r="L924" s="117"/>
      <c r="M924" s="117"/>
      <c r="N924" s="117"/>
      <c r="O924" s="117"/>
      <c r="P924" s="117"/>
      <c r="Q924" s="117"/>
      <c r="R924" s="117"/>
    </row>
    <row r="925" spans="1:18" x14ac:dyDescent="0.3">
      <c r="A925" s="170" t="s">
        <v>1043</v>
      </c>
      <c r="B925" s="170"/>
      <c r="C925" s="170"/>
      <c r="D925" s="170"/>
      <c r="E925" s="170"/>
      <c r="F925" s="170"/>
      <c r="G925" s="170"/>
      <c r="H925" s="170"/>
      <c r="I925" s="170"/>
      <c r="J925" s="170"/>
      <c r="K925" s="170"/>
      <c r="L925" s="170"/>
      <c r="M925" s="170"/>
      <c r="N925" s="170"/>
      <c r="O925" s="170"/>
      <c r="P925" s="170"/>
      <c r="Q925" s="170"/>
      <c r="R925" s="170"/>
    </row>
    <row r="926" spans="1:18" x14ac:dyDescent="0.3">
      <c r="A926" s="168" t="s">
        <v>1044</v>
      </c>
      <c r="B926" s="168" t="s">
        <v>1045</v>
      </c>
      <c r="C926" s="168">
        <v>103192</v>
      </c>
      <c r="D926" s="171">
        <v>44015</v>
      </c>
      <c r="E926" s="172">
        <v>497.8888</v>
      </c>
      <c r="F926" s="172">
        <v>28.561699999999998</v>
      </c>
      <c r="G926" s="172">
        <v>21.9101</v>
      </c>
      <c r="H926" s="172">
        <v>12.0863</v>
      </c>
      <c r="I926" s="172">
        <v>13.9269</v>
      </c>
      <c r="J926" s="172">
        <v>15.2996</v>
      </c>
      <c r="K926" s="172">
        <v>11.601100000000001</v>
      </c>
      <c r="L926" s="172">
        <v>9.0656999999999996</v>
      </c>
      <c r="M926" s="172">
        <v>8.4190000000000005</v>
      </c>
      <c r="N926" s="172">
        <v>8.8293999999999997</v>
      </c>
      <c r="O926" s="172">
        <v>7.6512000000000002</v>
      </c>
      <c r="P926" s="172">
        <v>7.7462999999999997</v>
      </c>
      <c r="Q926" s="172">
        <v>7.5148000000000001</v>
      </c>
      <c r="R926" s="172">
        <v>8.4248999999999992</v>
      </c>
    </row>
    <row r="927" spans="1:18" x14ac:dyDescent="0.3">
      <c r="A927" s="168" t="s">
        <v>1044</v>
      </c>
      <c r="B927" s="168" t="s">
        <v>1046</v>
      </c>
      <c r="C927" s="168">
        <v>119523</v>
      </c>
      <c r="D927" s="171">
        <v>44015</v>
      </c>
      <c r="E927" s="172">
        <v>529.7876</v>
      </c>
      <c r="F927" s="172">
        <v>29.386900000000001</v>
      </c>
      <c r="G927" s="172">
        <v>22.731999999999999</v>
      </c>
      <c r="H927" s="172">
        <v>12.9094</v>
      </c>
      <c r="I927" s="172">
        <v>14.751300000000001</v>
      </c>
      <c r="J927" s="172">
        <v>16.129300000000001</v>
      </c>
      <c r="K927" s="172">
        <v>12.446</v>
      </c>
      <c r="L927" s="172">
        <v>9.9426000000000005</v>
      </c>
      <c r="M927" s="172">
        <v>9.3160000000000007</v>
      </c>
      <c r="N927" s="172">
        <v>9.7502999999999993</v>
      </c>
      <c r="O927" s="172">
        <v>8.5561000000000007</v>
      </c>
      <c r="P927" s="172">
        <v>8.6412999999999993</v>
      </c>
      <c r="Q927" s="172">
        <v>8.9977999999999998</v>
      </c>
      <c r="R927" s="172">
        <v>9.3361000000000001</v>
      </c>
    </row>
    <row r="928" spans="1:18" x14ac:dyDescent="0.3">
      <c r="A928" s="168" t="s">
        <v>1044</v>
      </c>
      <c r="B928" s="168" t="s">
        <v>1047</v>
      </c>
      <c r="C928" s="168">
        <v>120513</v>
      </c>
      <c r="D928" s="171">
        <v>44015</v>
      </c>
      <c r="E928" s="172">
        <v>2394.4175</v>
      </c>
      <c r="F928" s="172">
        <v>20.550999999999998</v>
      </c>
      <c r="G928" s="172">
        <v>22.158999999999999</v>
      </c>
      <c r="H928" s="172">
        <v>12.810499999999999</v>
      </c>
      <c r="I928" s="172">
        <v>13.404199999999999</v>
      </c>
      <c r="J928" s="172">
        <v>14.7477</v>
      </c>
      <c r="K928" s="172">
        <v>11.749499999999999</v>
      </c>
      <c r="L928" s="172">
        <v>9.2744999999999997</v>
      </c>
      <c r="M928" s="172">
        <v>8.7967999999999993</v>
      </c>
      <c r="N928" s="172">
        <v>9.2620000000000005</v>
      </c>
      <c r="O928" s="172">
        <v>8.3865999999999996</v>
      </c>
      <c r="P928" s="172">
        <v>8.3635000000000002</v>
      </c>
      <c r="Q928" s="172">
        <v>8.7262000000000004</v>
      </c>
      <c r="R928" s="172">
        <v>9.0553000000000008</v>
      </c>
    </row>
    <row r="929" spans="1:18" x14ac:dyDescent="0.3">
      <c r="A929" s="168" t="s">
        <v>1044</v>
      </c>
      <c r="B929" s="168" t="s">
        <v>1048</v>
      </c>
      <c r="C929" s="168">
        <v>112214</v>
      </c>
      <c r="D929" s="171">
        <v>44015</v>
      </c>
      <c r="E929" s="172">
        <v>2321.1080999999999</v>
      </c>
      <c r="F929" s="172">
        <v>20.240200000000002</v>
      </c>
      <c r="G929" s="172">
        <v>21.847999999999999</v>
      </c>
      <c r="H929" s="172">
        <v>12.499599999999999</v>
      </c>
      <c r="I929" s="172">
        <v>13.092599999999999</v>
      </c>
      <c r="J929" s="172">
        <v>14.433999999999999</v>
      </c>
      <c r="K929" s="172">
        <v>11.4376</v>
      </c>
      <c r="L929" s="172">
        <v>8.9602000000000004</v>
      </c>
      <c r="M929" s="172">
        <v>8.4771999999999998</v>
      </c>
      <c r="N929" s="172">
        <v>8.9352999999999998</v>
      </c>
      <c r="O929" s="172">
        <v>7.9273999999999996</v>
      </c>
      <c r="P929" s="172">
        <v>7.91</v>
      </c>
      <c r="Q929" s="172">
        <v>8.1560000000000006</v>
      </c>
      <c r="R929" s="172">
        <v>8.6715999999999998</v>
      </c>
    </row>
    <row r="930" spans="1:18" x14ac:dyDescent="0.3">
      <c r="A930" s="168" t="s">
        <v>1044</v>
      </c>
      <c r="B930" s="168" t="s">
        <v>1049</v>
      </c>
      <c r="C930" s="168">
        <v>112029</v>
      </c>
      <c r="D930" s="171">
        <v>44015</v>
      </c>
      <c r="E930" s="172">
        <v>1155.2358999999999</v>
      </c>
      <c r="F930" s="172">
        <v>8.9595000000000002</v>
      </c>
      <c r="G930" s="172">
        <v>9.8657000000000004</v>
      </c>
      <c r="H930" s="172">
        <v>9.4713999999999992</v>
      </c>
      <c r="I930" s="172">
        <v>9.2510999999999992</v>
      </c>
      <c r="J930" s="172">
        <v>14.1214</v>
      </c>
      <c r="K930" s="172">
        <v>-23.096299999999999</v>
      </c>
      <c r="L930" s="172">
        <v>-66.238299999999995</v>
      </c>
      <c r="M930" s="172">
        <v>-45.091000000000001</v>
      </c>
      <c r="N930" s="172">
        <v>-35.921399999999998</v>
      </c>
      <c r="O930" s="172">
        <v>-15.7407</v>
      </c>
      <c r="P930" s="172">
        <v>-6.6589</v>
      </c>
      <c r="Q930" s="172">
        <v>1.3165</v>
      </c>
      <c r="R930" s="172">
        <v>-25.1371</v>
      </c>
    </row>
    <row r="931" spans="1:18" x14ac:dyDescent="0.3">
      <c r="A931" s="168" t="s">
        <v>1044</v>
      </c>
      <c r="B931" s="168" t="s">
        <v>1050</v>
      </c>
      <c r="C931" s="168">
        <v>119410</v>
      </c>
      <c r="D931" s="171">
        <v>44015</v>
      </c>
      <c r="E931" s="172">
        <v>1182.8377</v>
      </c>
      <c r="F931" s="172">
        <v>9.1701999999999995</v>
      </c>
      <c r="G931" s="172">
        <v>10.075200000000001</v>
      </c>
      <c r="H931" s="172">
        <v>9.6813000000000002</v>
      </c>
      <c r="I931" s="172">
        <v>9.4624000000000006</v>
      </c>
      <c r="J931" s="172">
        <v>14.3371</v>
      </c>
      <c r="K931" s="172">
        <v>-22.8337</v>
      </c>
      <c r="L931" s="172">
        <v>-66.041300000000007</v>
      </c>
      <c r="M931" s="172">
        <v>-44.893000000000001</v>
      </c>
      <c r="N931" s="172">
        <v>-35.728200000000001</v>
      </c>
      <c r="O931" s="172">
        <v>-15.491199999999999</v>
      </c>
      <c r="P931" s="172">
        <v>-6.3429000000000002</v>
      </c>
      <c r="Q931" s="172">
        <v>-1.2884</v>
      </c>
      <c r="R931" s="172">
        <v>-24.9133</v>
      </c>
    </row>
    <row r="932" spans="1:18" x14ac:dyDescent="0.3">
      <c r="A932" s="168" t="s">
        <v>1044</v>
      </c>
      <c r="B932" s="168" t="s">
        <v>1051</v>
      </c>
      <c r="C932" s="168">
        <v>148320</v>
      </c>
      <c r="D932" s="171"/>
      <c r="E932" s="172"/>
      <c r="F932" s="172"/>
      <c r="G932" s="172"/>
      <c r="H932" s="172"/>
      <c r="I932" s="172"/>
      <c r="J932" s="172"/>
      <c r="K932" s="172"/>
      <c r="L932" s="172"/>
      <c r="M932" s="172"/>
      <c r="N932" s="172"/>
      <c r="O932" s="172"/>
      <c r="P932" s="172"/>
      <c r="Q932" s="172"/>
      <c r="R932" s="172"/>
    </row>
    <row r="933" spans="1:18" x14ac:dyDescent="0.3">
      <c r="A933" s="168" t="s">
        <v>1044</v>
      </c>
      <c r="B933" s="168" t="s">
        <v>1052</v>
      </c>
      <c r="C933" s="168">
        <v>148325</v>
      </c>
      <c r="D933" s="171"/>
      <c r="E933" s="172"/>
      <c r="F933" s="172"/>
      <c r="G933" s="172"/>
      <c r="H933" s="172"/>
      <c r="I933" s="172"/>
      <c r="J933" s="172"/>
      <c r="K933" s="172"/>
      <c r="L933" s="172"/>
      <c r="M933" s="172"/>
      <c r="N933" s="172"/>
      <c r="O933" s="172"/>
      <c r="P933" s="172"/>
      <c r="Q933" s="172"/>
      <c r="R933" s="172"/>
    </row>
    <row r="934" spans="1:18" x14ac:dyDescent="0.3">
      <c r="A934" s="168" t="s">
        <v>1044</v>
      </c>
      <c r="B934" s="168" t="s">
        <v>1053</v>
      </c>
      <c r="C934" s="168">
        <v>117945</v>
      </c>
      <c r="D934" s="171">
        <v>44015</v>
      </c>
      <c r="E934" s="172">
        <v>30.777799999999999</v>
      </c>
      <c r="F934" s="172">
        <v>6.8795999999999999</v>
      </c>
      <c r="G934" s="172">
        <v>13.376099999999999</v>
      </c>
      <c r="H934" s="172">
        <v>9.6577000000000002</v>
      </c>
      <c r="I934" s="172">
        <v>10.059699999999999</v>
      </c>
      <c r="J934" s="172">
        <v>12.338900000000001</v>
      </c>
      <c r="K934" s="172">
        <v>10.046900000000001</v>
      </c>
      <c r="L934" s="172">
        <v>9.3706999999999994</v>
      </c>
      <c r="M934" s="172">
        <v>8.5667000000000009</v>
      </c>
      <c r="N934" s="172">
        <v>8.8701000000000008</v>
      </c>
      <c r="O934" s="172">
        <v>7.3010000000000002</v>
      </c>
      <c r="P934" s="172">
        <v>7.4231999999999996</v>
      </c>
      <c r="Q934" s="172">
        <v>7.9423000000000004</v>
      </c>
      <c r="R934" s="172">
        <v>7.8247</v>
      </c>
    </row>
    <row r="935" spans="1:18" x14ac:dyDescent="0.3">
      <c r="A935" s="168" t="s">
        <v>1044</v>
      </c>
      <c r="B935" s="168" t="s">
        <v>1054</v>
      </c>
      <c r="C935" s="168">
        <v>120008</v>
      </c>
      <c r="D935" s="171">
        <v>44015</v>
      </c>
      <c r="E935" s="172">
        <v>32.435000000000002</v>
      </c>
      <c r="F935" s="172">
        <v>7.7664</v>
      </c>
      <c r="G935" s="172">
        <v>14.2333</v>
      </c>
      <c r="H935" s="172">
        <v>10.5512</v>
      </c>
      <c r="I935" s="172">
        <v>10.9373</v>
      </c>
      <c r="J935" s="172">
        <v>13.195399999999999</v>
      </c>
      <c r="K935" s="172">
        <v>10.927199999999999</v>
      </c>
      <c r="L935" s="172">
        <v>10.2484</v>
      </c>
      <c r="M935" s="172">
        <v>9.4484999999999992</v>
      </c>
      <c r="N935" s="172">
        <v>9.7805</v>
      </c>
      <c r="O935" s="172">
        <v>8.0958000000000006</v>
      </c>
      <c r="P935" s="172">
        <v>8.1795000000000009</v>
      </c>
      <c r="Q935" s="172">
        <v>8.6064000000000007</v>
      </c>
      <c r="R935" s="172">
        <v>8.6991999999999994</v>
      </c>
    </row>
    <row r="936" spans="1:18" x14ac:dyDescent="0.3">
      <c r="A936" s="168" t="s">
        <v>1044</v>
      </c>
      <c r="B936" s="168" t="s">
        <v>1055</v>
      </c>
      <c r="C936" s="168">
        <v>118291</v>
      </c>
      <c r="D936" s="171">
        <v>44015</v>
      </c>
      <c r="E936" s="172">
        <v>32.650799999999997</v>
      </c>
      <c r="F936" s="172">
        <v>17.3355</v>
      </c>
      <c r="G936" s="172">
        <v>14.176399999999999</v>
      </c>
      <c r="H936" s="172">
        <v>9.1989000000000001</v>
      </c>
      <c r="I936" s="172">
        <v>9.9471000000000007</v>
      </c>
      <c r="J936" s="172">
        <v>11.3813</v>
      </c>
      <c r="K936" s="172">
        <v>10.563000000000001</v>
      </c>
      <c r="L936" s="172">
        <v>8.4786999999999999</v>
      </c>
      <c r="M936" s="172">
        <v>7.9104000000000001</v>
      </c>
      <c r="N936" s="172">
        <v>8.3102</v>
      </c>
      <c r="O936" s="172">
        <v>7.6868999999999996</v>
      </c>
      <c r="P936" s="172">
        <v>7.8837000000000002</v>
      </c>
      <c r="Q936" s="172">
        <v>8.3088999999999995</v>
      </c>
      <c r="R936" s="172">
        <v>8.2626000000000008</v>
      </c>
    </row>
    <row r="937" spans="1:18" x14ac:dyDescent="0.3">
      <c r="A937" s="168" t="s">
        <v>1044</v>
      </c>
      <c r="B937" s="168" t="s">
        <v>1056</v>
      </c>
      <c r="C937" s="168">
        <v>102913</v>
      </c>
      <c r="D937" s="171">
        <v>44015</v>
      </c>
      <c r="E937" s="172">
        <v>32.206400000000002</v>
      </c>
      <c r="F937" s="172">
        <v>17.121099999999998</v>
      </c>
      <c r="G937" s="172">
        <v>13.9558</v>
      </c>
      <c r="H937" s="172">
        <v>8.9522999999999993</v>
      </c>
      <c r="I937" s="172">
        <v>9.6689000000000007</v>
      </c>
      <c r="J937" s="172">
        <v>11.1242</v>
      </c>
      <c r="K937" s="172">
        <v>10.334899999999999</v>
      </c>
      <c r="L937" s="172">
        <v>8.2484999999999999</v>
      </c>
      <c r="M937" s="172">
        <v>7.6703999999999999</v>
      </c>
      <c r="N937" s="172">
        <v>8.06</v>
      </c>
      <c r="O937" s="172">
        <v>7.4561999999999999</v>
      </c>
      <c r="P937" s="172">
        <v>7.6665999999999999</v>
      </c>
      <c r="Q937" s="172">
        <v>7.9211999999999998</v>
      </c>
      <c r="R937" s="172">
        <v>8.0086999999999993</v>
      </c>
    </row>
    <row r="938" spans="1:18" x14ac:dyDescent="0.3">
      <c r="A938" s="168" t="s">
        <v>1044</v>
      </c>
      <c r="B938" s="168" t="s">
        <v>1057</v>
      </c>
      <c r="C938" s="168">
        <v>133925</v>
      </c>
      <c r="D938" s="171">
        <v>44015</v>
      </c>
      <c r="E938" s="172">
        <v>15.3233</v>
      </c>
      <c r="F938" s="172">
        <v>16.920000000000002</v>
      </c>
      <c r="G938" s="172">
        <v>12.7172</v>
      </c>
      <c r="H938" s="172">
        <v>7.5312000000000001</v>
      </c>
      <c r="I938" s="172">
        <v>10.008599999999999</v>
      </c>
      <c r="J938" s="172">
        <v>11.6068</v>
      </c>
      <c r="K938" s="172">
        <v>11.043699999999999</v>
      </c>
      <c r="L938" s="172">
        <v>8.6159999999999997</v>
      </c>
      <c r="M938" s="172">
        <v>8.2917000000000005</v>
      </c>
      <c r="N938" s="172">
        <v>10.0442</v>
      </c>
      <c r="O938" s="172">
        <v>8.1121999999999996</v>
      </c>
      <c r="P938" s="172">
        <v>8.2273999999999994</v>
      </c>
      <c r="Q938" s="172">
        <v>8.3520000000000003</v>
      </c>
      <c r="R938" s="172">
        <v>8.8289000000000009</v>
      </c>
    </row>
    <row r="939" spans="1:18" x14ac:dyDescent="0.3">
      <c r="A939" s="168" t="s">
        <v>1044</v>
      </c>
      <c r="B939" s="168" t="s">
        <v>1058</v>
      </c>
      <c r="C939" s="168">
        <v>133926</v>
      </c>
      <c r="D939" s="171">
        <v>44015</v>
      </c>
      <c r="E939" s="172">
        <v>15.063000000000001</v>
      </c>
      <c r="F939" s="172">
        <v>16.4849</v>
      </c>
      <c r="G939" s="172">
        <v>12.370699999999999</v>
      </c>
      <c r="H939" s="172">
        <v>7.2449000000000003</v>
      </c>
      <c r="I939" s="172">
        <v>9.7113999999999994</v>
      </c>
      <c r="J939" s="172">
        <v>11.3154</v>
      </c>
      <c r="K939" s="172">
        <v>10.756399999999999</v>
      </c>
      <c r="L939" s="172">
        <v>8.3285</v>
      </c>
      <c r="M939" s="172">
        <v>7.9824999999999999</v>
      </c>
      <c r="N939" s="172">
        <v>9.718</v>
      </c>
      <c r="O939" s="172">
        <v>7.7862999999999998</v>
      </c>
      <c r="P939" s="172">
        <v>7.8811999999999998</v>
      </c>
      <c r="Q939" s="172">
        <v>8.0037000000000003</v>
      </c>
      <c r="R939" s="172">
        <v>8.5070999999999994</v>
      </c>
    </row>
    <row r="940" spans="1:18" x14ac:dyDescent="0.3">
      <c r="A940" s="168" t="s">
        <v>1044</v>
      </c>
      <c r="B940" s="168" t="s">
        <v>1059</v>
      </c>
      <c r="C940" s="168">
        <v>140220</v>
      </c>
      <c r="D940" s="171">
        <v>44015</v>
      </c>
      <c r="E940" s="172">
        <v>2151.1664000000001</v>
      </c>
      <c r="F940" s="172">
        <v>-295.75450000000001</v>
      </c>
      <c r="G940" s="172">
        <v>-94.059200000000004</v>
      </c>
      <c r="H940" s="172">
        <v>-38.754800000000003</v>
      </c>
      <c r="I940" s="172">
        <v>-19.397400000000001</v>
      </c>
      <c r="J940" s="172">
        <v>-24.3781</v>
      </c>
      <c r="K940" s="172">
        <v>-2.1610999999999998</v>
      </c>
      <c r="L940" s="172">
        <v>2.3340999999999998</v>
      </c>
      <c r="M940" s="172">
        <v>4.18</v>
      </c>
      <c r="N940" s="172">
        <v>5.3384999999999998</v>
      </c>
      <c r="O940" s="172">
        <v>2.6160000000000001</v>
      </c>
      <c r="P940" s="172">
        <v>2.6616</v>
      </c>
      <c r="Q940" s="172">
        <v>4.8630000000000004</v>
      </c>
      <c r="R940" s="172">
        <v>0.25969999999999999</v>
      </c>
    </row>
    <row r="941" spans="1:18" x14ac:dyDescent="0.3">
      <c r="A941" s="168" t="s">
        <v>1044</v>
      </c>
      <c r="B941" s="168" t="s">
        <v>1060</v>
      </c>
      <c r="C941" s="168">
        <v>140207</v>
      </c>
      <c r="D941" s="171">
        <v>44015</v>
      </c>
      <c r="E941" s="172">
        <v>2087.1853999999998</v>
      </c>
      <c r="F941" s="172">
        <v>-296.5471</v>
      </c>
      <c r="G941" s="172">
        <v>-94.852800000000002</v>
      </c>
      <c r="H941" s="172">
        <v>-39.548400000000001</v>
      </c>
      <c r="I941" s="172">
        <v>-20.191299999999998</v>
      </c>
      <c r="J941" s="172">
        <v>-25.161799999999999</v>
      </c>
      <c r="K941" s="172">
        <v>-2.9571000000000001</v>
      </c>
      <c r="L941" s="172">
        <v>1.5246999999999999</v>
      </c>
      <c r="M941" s="172">
        <v>3.3570000000000002</v>
      </c>
      <c r="N941" s="172">
        <v>4.4992999999999999</v>
      </c>
      <c r="O941" s="172">
        <v>1.8075000000000001</v>
      </c>
      <c r="P941" s="172">
        <v>2.1196000000000002</v>
      </c>
      <c r="Q941" s="172">
        <v>5.6791999999999998</v>
      </c>
      <c r="R941" s="172">
        <v>-0.53149999999999997</v>
      </c>
    </row>
    <row r="942" spans="1:18" x14ac:dyDescent="0.3">
      <c r="A942" s="168" t="s">
        <v>1044</v>
      </c>
      <c r="B942" s="168" t="s">
        <v>1061</v>
      </c>
      <c r="C942" s="168">
        <v>100503</v>
      </c>
      <c r="D942" s="171">
        <v>44015</v>
      </c>
      <c r="E942" s="172">
        <v>39.059762082505003</v>
      </c>
      <c r="F942" s="172">
        <v>34.243000000000002</v>
      </c>
      <c r="G942" s="172">
        <v>31.2836</v>
      </c>
      <c r="H942" s="172">
        <v>12.3278</v>
      </c>
      <c r="I942" s="172">
        <v>12.1944</v>
      </c>
      <c r="J942" s="172">
        <v>16.074400000000001</v>
      </c>
      <c r="K942" s="172">
        <v>8.4320000000000004</v>
      </c>
      <c r="L942" s="172">
        <v>-11.6303</v>
      </c>
      <c r="M942" s="172">
        <v>-8.8383000000000003</v>
      </c>
      <c r="N942" s="172">
        <v>-5.141</v>
      </c>
      <c r="O942" s="172">
        <v>1.8152999999999999</v>
      </c>
      <c r="P942" s="172">
        <v>3.8407</v>
      </c>
      <c r="Q942" s="172">
        <v>6.9013</v>
      </c>
      <c r="R942" s="172">
        <v>0.15409999999999999</v>
      </c>
    </row>
    <row r="943" spans="1:18" x14ac:dyDescent="0.3">
      <c r="A943" s="168" t="s">
        <v>1044</v>
      </c>
      <c r="B943" s="168" t="s">
        <v>1062</v>
      </c>
      <c r="C943" s="168">
        <v>118528</v>
      </c>
      <c r="D943" s="171">
        <v>44015</v>
      </c>
      <c r="E943" s="172">
        <v>15.4198316201352</v>
      </c>
      <c r="F943" s="172">
        <v>34.255899999999997</v>
      </c>
      <c r="G943" s="172">
        <v>31.635899999999999</v>
      </c>
      <c r="H943" s="172">
        <v>12.669600000000001</v>
      </c>
      <c r="I943" s="172">
        <v>12.542899999999999</v>
      </c>
      <c r="J943" s="172">
        <v>16.4328</v>
      </c>
      <c r="K943" s="172">
        <v>8.8030000000000008</v>
      </c>
      <c r="L943" s="172">
        <v>-11.3</v>
      </c>
      <c r="M943" s="172">
        <v>-8.4808000000000003</v>
      </c>
      <c r="N943" s="172">
        <v>-4.7633999999999999</v>
      </c>
      <c r="O943" s="172">
        <v>2.2262</v>
      </c>
      <c r="P943" s="172">
        <v>4.2359</v>
      </c>
      <c r="Q943" s="172">
        <v>5.4326999999999996</v>
      </c>
      <c r="R943" s="172">
        <v>0.5615</v>
      </c>
    </row>
    <row r="944" spans="1:18" x14ac:dyDescent="0.3">
      <c r="A944" s="168" t="s">
        <v>1044</v>
      </c>
      <c r="B944" s="168" t="s">
        <v>1063</v>
      </c>
      <c r="C944" s="168">
        <v>147990</v>
      </c>
      <c r="D944" s="171"/>
      <c r="E944" s="172"/>
      <c r="F944" s="172"/>
      <c r="G944" s="172"/>
      <c r="H944" s="172"/>
      <c r="I944" s="172"/>
      <c r="J944" s="172"/>
      <c r="K944" s="172"/>
      <c r="L944" s="172"/>
      <c r="M944" s="172"/>
      <c r="N944" s="172"/>
      <c r="O944" s="172"/>
      <c r="P944" s="172"/>
      <c r="Q944" s="172"/>
      <c r="R944" s="172"/>
    </row>
    <row r="945" spans="1:18" x14ac:dyDescent="0.3">
      <c r="A945" s="168" t="s">
        <v>1044</v>
      </c>
      <c r="B945" s="168" t="s">
        <v>1064</v>
      </c>
      <c r="C945" s="168">
        <v>147991</v>
      </c>
      <c r="D945" s="171"/>
      <c r="E945" s="172"/>
      <c r="F945" s="172"/>
      <c r="G945" s="172"/>
      <c r="H945" s="172"/>
      <c r="I945" s="172"/>
      <c r="J945" s="172"/>
      <c r="K945" s="172"/>
      <c r="L945" s="172"/>
      <c r="M945" s="172"/>
      <c r="N945" s="172"/>
      <c r="O945" s="172"/>
      <c r="P945" s="172"/>
      <c r="Q945" s="172"/>
      <c r="R945" s="172"/>
    </row>
    <row r="946" spans="1:18" x14ac:dyDescent="0.3">
      <c r="A946" s="168" t="s">
        <v>1044</v>
      </c>
      <c r="B946" s="168" t="s">
        <v>1065</v>
      </c>
      <c r="C946" s="168">
        <v>147995</v>
      </c>
      <c r="D946" s="171"/>
      <c r="E946" s="172"/>
      <c r="F946" s="172"/>
      <c r="G946" s="172"/>
      <c r="H946" s="172"/>
      <c r="I946" s="172"/>
      <c r="J946" s="172"/>
      <c r="K946" s="172"/>
      <c r="L946" s="172"/>
      <c r="M946" s="172"/>
      <c r="N946" s="172"/>
      <c r="O946" s="172"/>
      <c r="P946" s="172"/>
      <c r="Q946" s="172"/>
      <c r="R946" s="172"/>
    </row>
    <row r="947" spans="1:18" x14ac:dyDescent="0.3">
      <c r="A947" s="168" t="s">
        <v>1044</v>
      </c>
      <c r="B947" s="168" t="s">
        <v>1066</v>
      </c>
      <c r="C947" s="168">
        <v>147996</v>
      </c>
      <c r="D947" s="171"/>
      <c r="E947" s="172"/>
      <c r="F947" s="172"/>
      <c r="G947" s="172"/>
      <c r="H947" s="172"/>
      <c r="I947" s="172"/>
      <c r="J947" s="172"/>
      <c r="K947" s="172"/>
      <c r="L947" s="172"/>
      <c r="M947" s="172"/>
      <c r="N947" s="172"/>
      <c r="O947" s="172"/>
      <c r="P947" s="172"/>
      <c r="Q947" s="172"/>
      <c r="R947" s="172"/>
    </row>
    <row r="948" spans="1:18" x14ac:dyDescent="0.3">
      <c r="A948" s="168" t="s">
        <v>1044</v>
      </c>
      <c r="B948" s="168" t="s">
        <v>1067</v>
      </c>
      <c r="C948" s="168">
        <v>102452</v>
      </c>
      <c r="D948" s="171">
        <v>44015</v>
      </c>
      <c r="E948" s="172">
        <v>43.191000000000003</v>
      </c>
      <c r="F948" s="172">
        <v>32.226100000000002</v>
      </c>
      <c r="G948" s="172">
        <v>24.528600000000001</v>
      </c>
      <c r="H948" s="172">
        <v>15.013199999999999</v>
      </c>
      <c r="I948" s="172">
        <v>14.9466</v>
      </c>
      <c r="J948" s="172">
        <v>14.9796</v>
      </c>
      <c r="K948" s="172">
        <v>10.4099</v>
      </c>
      <c r="L948" s="172">
        <v>8.5053000000000001</v>
      </c>
      <c r="M948" s="172">
        <v>7.9958999999999998</v>
      </c>
      <c r="N948" s="172">
        <v>8.3005999999999993</v>
      </c>
      <c r="O948" s="172">
        <v>7.2740999999999998</v>
      </c>
      <c r="P948" s="172">
        <v>7.4905999999999997</v>
      </c>
      <c r="Q948" s="172">
        <v>7.3463000000000003</v>
      </c>
      <c r="R948" s="172">
        <v>8.0373000000000001</v>
      </c>
    </row>
    <row r="949" spans="1:18" x14ac:dyDescent="0.3">
      <c r="A949" s="168" t="s">
        <v>1044</v>
      </c>
      <c r="B949" s="168" t="s">
        <v>1068</v>
      </c>
      <c r="C949" s="168">
        <v>118942</v>
      </c>
      <c r="D949" s="171">
        <v>44015</v>
      </c>
      <c r="E949" s="172">
        <v>45.448999999999998</v>
      </c>
      <c r="F949" s="172">
        <v>32.7958</v>
      </c>
      <c r="G949" s="172">
        <v>25.1084</v>
      </c>
      <c r="H949" s="172">
        <v>15.6153</v>
      </c>
      <c r="I949" s="172">
        <v>15.545999999999999</v>
      </c>
      <c r="J949" s="172">
        <v>15.587199999999999</v>
      </c>
      <c r="K949" s="172">
        <v>11.0237</v>
      </c>
      <c r="L949" s="172">
        <v>9.1292000000000009</v>
      </c>
      <c r="M949" s="172">
        <v>8.6309000000000005</v>
      </c>
      <c r="N949" s="172">
        <v>8.9502000000000006</v>
      </c>
      <c r="O949" s="172">
        <v>7.9414999999999996</v>
      </c>
      <c r="P949" s="172">
        <v>8.2085000000000008</v>
      </c>
      <c r="Q949" s="172">
        <v>8.4893999999999998</v>
      </c>
      <c r="R949" s="172">
        <v>8.6926000000000005</v>
      </c>
    </row>
    <row r="950" spans="1:18" x14ac:dyDescent="0.3">
      <c r="A950" s="168" t="s">
        <v>1044</v>
      </c>
      <c r="B950" s="168" t="s">
        <v>1069</v>
      </c>
      <c r="C950" s="168">
        <v>104344</v>
      </c>
      <c r="D950" s="171">
        <v>44015</v>
      </c>
      <c r="E950" s="172">
        <v>14.609400000000001</v>
      </c>
      <c r="F950" s="172">
        <v>14.2464</v>
      </c>
      <c r="G950" s="172">
        <v>14.2575</v>
      </c>
      <c r="H950" s="172">
        <v>8.2935999999999996</v>
      </c>
      <c r="I950" s="172">
        <v>11.7776</v>
      </c>
      <c r="J950" s="172">
        <v>14.290100000000001</v>
      </c>
      <c r="K950" s="172">
        <v>-28.900700000000001</v>
      </c>
      <c r="L950" s="172">
        <v>-12.577</v>
      </c>
      <c r="M950" s="172">
        <v>-6.5278</v>
      </c>
      <c r="N950" s="172">
        <v>-2.9716999999999998</v>
      </c>
      <c r="O950" s="172">
        <v>1.8499999999999999E-2</v>
      </c>
      <c r="P950" s="172">
        <v>2.9331</v>
      </c>
      <c r="Q950" s="172">
        <v>2.8014000000000001</v>
      </c>
      <c r="R950" s="172">
        <v>-2.7852000000000001</v>
      </c>
    </row>
    <row r="951" spans="1:18" x14ac:dyDescent="0.3">
      <c r="A951" s="168" t="s">
        <v>1044</v>
      </c>
      <c r="B951" s="168" t="s">
        <v>1070</v>
      </c>
      <c r="C951" s="168">
        <v>120066</v>
      </c>
      <c r="D951" s="171">
        <v>44015</v>
      </c>
      <c r="E951" s="172">
        <v>15.437799999999999</v>
      </c>
      <c r="F951" s="172">
        <v>14.901300000000001</v>
      </c>
      <c r="G951" s="172">
        <v>15.0715</v>
      </c>
      <c r="H951" s="172">
        <v>9.1015999999999995</v>
      </c>
      <c r="I951" s="172">
        <v>12.608499999999999</v>
      </c>
      <c r="J951" s="172">
        <v>15.128299999999999</v>
      </c>
      <c r="K951" s="172">
        <v>-28.1357</v>
      </c>
      <c r="L951" s="172">
        <v>-11.811299999999999</v>
      </c>
      <c r="M951" s="172">
        <v>-5.7538</v>
      </c>
      <c r="N951" s="172">
        <v>-2.1837</v>
      </c>
      <c r="O951" s="172">
        <v>0.82679999999999998</v>
      </c>
      <c r="P951" s="172">
        <v>3.7671999999999999</v>
      </c>
      <c r="Q951" s="172">
        <v>5.6051000000000002</v>
      </c>
      <c r="R951" s="172">
        <v>-2.0005000000000002</v>
      </c>
    </row>
    <row r="952" spans="1:18" x14ac:dyDescent="0.3">
      <c r="A952" s="168" t="s">
        <v>1044</v>
      </c>
      <c r="B952" s="168" t="s">
        <v>1071</v>
      </c>
      <c r="C952" s="168">
        <v>101619</v>
      </c>
      <c r="D952" s="171">
        <v>44015</v>
      </c>
      <c r="E952" s="172">
        <v>399.82220000000001</v>
      </c>
      <c r="F952" s="172">
        <v>30.2788</v>
      </c>
      <c r="G952" s="172">
        <v>26.058299999999999</v>
      </c>
      <c r="H952" s="172">
        <v>18.8752</v>
      </c>
      <c r="I952" s="172">
        <v>18.921299999999999</v>
      </c>
      <c r="J952" s="172">
        <v>16.598199999999999</v>
      </c>
      <c r="K952" s="172">
        <v>12.807399999999999</v>
      </c>
      <c r="L952" s="172">
        <v>9.2794000000000008</v>
      </c>
      <c r="M952" s="172">
        <v>9.0096000000000007</v>
      </c>
      <c r="N952" s="172">
        <v>9.2004999999999999</v>
      </c>
      <c r="O952" s="172">
        <v>8.0198</v>
      </c>
      <c r="P952" s="172">
        <v>8.2367000000000008</v>
      </c>
      <c r="Q952" s="172">
        <v>8.1072000000000006</v>
      </c>
      <c r="R952" s="172">
        <v>8.7861999999999991</v>
      </c>
    </row>
    <row r="953" spans="1:18" x14ac:dyDescent="0.3">
      <c r="A953" s="168" t="s">
        <v>1044</v>
      </c>
      <c r="B953" s="168" t="s">
        <v>1072</v>
      </c>
      <c r="C953" s="168">
        <v>120398</v>
      </c>
      <c r="D953" s="171">
        <v>44015</v>
      </c>
      <c r="E953" s="172">
        <v>403.03570000000002</v>
      </c>
      <c r="F953" s="172">
        <v>30.390999999999998</v>
      </c>
      <c r="G953" s="172">
        <v>26.168399999999998</v>
      </c>
      <c r="H953" s="172">
        <v>18.973099999999999</v>
      </c>
      <c r="I953" s="172">
        <v>19.016100000000002</v>
      </c>
      <c r="J953" s="172">
        <v>16.691400000000002</v>
      </c>
      <c r="K953" s="172">
        <v>12.9011</v>
      </c>
      <c r="L953" s="172">
        <v>9.3739000000000008</v>
      </c>
      <c r="M953" s="172">
        <v>9.1057000000000006</v>
      </c>
      <c r="N953" s="172">
        <v>9.2988</v>
      </c>
      <c r="O953" s="172">
        <v>8.1533999999999995</v>
      </c>
      <c r="P953" s="172">
        <v>8.3681999999999999</v>
      </c>
      <c r="Q953" s="172">
        <v>8.7659000000000002</v>
      </c>
      <c r="R953" s="172">
        <v>8.9135000000000009</v>
      </c>
    </row>
    <row r="954" spans="1:18" x14ac:dyDescent="0.3">
      <c r="A954" s="168" t="s">
        <v>1044</v>
      </c>
      <c r="B954" s="168" t="s">
        <v>1073</v>
      </c>
      <c r="C954" s="168">
        <v>118371</v>
      </c>
      <c r="D954" s="171">
        <v>44015</v>
      </c>
      <c r="E954" s="172">
        <v>29.7087</v>
      </c>
      <c r="F954" s="172">
        <v>16.3476</v>
      </c>
      <c r="G954" s="172">
        <v>16.608699999999999</v>
      </c>
      <c r="H954" s="172">
        <v>11.2043</v>
      </c>
      <c r="I954" s="172">
        <v>13.381</v>
      </c>
      <c r="J954" s="172">
        <v>15.083500000000001</v>
      </c>
      <c r="K954" s="172">
        <v>11.159599999999999</v>
      </c>
      <c r="L954" s="172">
        <v>9.1587999999999994</v>
      </c>
      <c r="M954" s="172">
        <v>8.5728000000000009</v>
      </c>
      <c r="N954" s="172">
        <v>8.9139999999999997</v>
      </c>
      <c r="O954" s="172">
        <v>7.9794999999999998</v>
      </c>
      <c r="P954" s="172">
        <v>8.1937999999999995</v>
      </c>
      <c r="Q954" s="172">
        <v>8.6286000000000005</v>
      </c>
      <c r="R954" s="172">
        <v>8.7189999999999994</v>
      </c>
    </row>
    <row r="955" spans="1:18" x14ac:dyDescent="0.3">
      <c r="A955" s="168" t="s">
        <v>1044</v>
      </c>
      <c r="B955" s="168" t="s">
        <v>1074</v>
      </c>
      <c r="C955" s="168">
        <v>108632</v>
      </c>
      <c r="D955" s="171">
        <v>44015</v>
      </c>
      <c r="E955" s="172">
        <v>29.355399999999999</v>
      </c>
      <c r="F955" s="172">
        <v>16.171099999999999</v>
      </c>
      <c r="G955" s="172">
        <v>16.3933</v>
      </c>
      <c r="H955" s="172">
        <v>11.000500000000001</v>
      </c>
      <c r="I955" s="172">
        <v>13.1661</v>
      </c>
      <c r="J955" s="172">
        <v>14.859500000000001</v>
      </c>
      <c r="K955" s="172">
        <v>10.934100000000001</v>
      </c>
      <c r="L955" s="172">
        <v>8.9314999999999998</v>
      </c>
      <c r="M955" s="172">
        <v>8.3376000000000001</v>
      </c>
      <c r="N955" s="172">
        <v>8.6798000000000002</v>
      </c>
      <c r="O955" s="172">
        <v>7.7560000000000002</v>
      </c>
      <c r="P955" s="172">
        <v>7.9943</v>
      </c>
      <c r="Q955" s="172">
        <v>7.7270000000000003</v>
      </c>
      <c r="R955" s="172">
        <v>8.4819999999999993</v>
      </c>
    </row>
    <row r="956" spans="1:18" x14ac:dyDescent="0.3">
      <c r="A956" s="168" t="s">
        <v>1044</v>
      </c>
      <c r="B956" s="168" t="s">
        <v>1075</v>
      </c>
      <c r="C956" s="168">
        <v>104726</v>
      </c>
      <c r="D956" s="171">
        <v>44015</v>
      </c>
      <c r="E956" s="172">
        <v>2873.6253000000002</v>
      </c>
      <c r="F956" s="172">
        <v>32.686700000000002</v>
      </c>
      <c r="G956" s="172">
        <v>23.732399999999998</v>
      </c>
      <c r="H956" s="172">
        <v>11.7439</v>
      </c>
      <c r="I956" s="172">
        <v>11.6572</v>
      </c>
      <c r="J956" s="172">
        <v>12.9564</v>
      </c>
      <c r="K956" s="172">
        <v>11.9236</v>
      </c>
      <c r="L956" s="172">
        <v>8.9601000000000006</v>
      </c>
      <c r="M956" s="172">
        <v>8.5533999999999999</v>
      </c>
      <c r="N956" s="172">
        <v>8.9577000000000009</v>
      </c>
      <c r="O956" s="172">
        <v>7.8529999999999998</v>
      </c>
      <c r="P956" s="172">
        <v>7.8785999999999996</v>
      </c>
      <c r="Q956" s="172">
        <v>8.1527999999999992</v>
      </c>
      <c r="R956" s="172">
        <v>8.7322000000000006</v>
      </c>
    </row>
    <row r="957" spans="1:18" x14ac:dyDescent="0.3">
      <c r="A957" s="168" t="s">
        <v>1044</v>
      </c>
      <c r="B957" s="168" t="s">
        <v>1076</v>
      </c>
      <c r="C957" s="168">
        <v>120570</v>
      </c>
      <c r="D957" s="171">
        <v>44015</v>
      </c>
      <c r="E957" s="172">
        <v>2950.1651999999999</v>
      </c>
      <c r="F957" s="172">
        <v>33.005400000000002</v>
      </c>
      <c r="G957" s="172">
        <v>24.052800000000001</v>
      </c>
      <c r="H957" s="172">
        <v>12.066000000000001</v>
      </c>
      <c r="I957" s="172">
        <v>11.9794</v>
      </c>
      <c r="J957" s="172">
        <v>13.2797</v>
      </c>
      <c r="K957" s="172">
        <v>12.234400000000001</v>
      </c>
      <c r="L957" s="172">
        <v>9.2744</v>
      </c>
      <c r="M957" s="172">
        <v>8.8725000000000005</v>
      </c>
      <c r="N957" s="172">
        <v>9.2843999999999998</v>
      </c>
      <c r="O957" s="172">
        <v>8.1988000000000003</v>
      </c>
      <c r="P957" s="172">
        <v>8.2562999999999995</v>
      </c>
      <c r="Q957" s="172">
        <v>8.59</v>
      </c>
      <c r="R957" s="172">
        <v>9.0582999999999991</v>
      </c>
    </row>
    <row r="958" spans="1:18" x14ac:dyDescent="0.3">
      <c r="A958" s="168" t="s">
        <v>1044</v>
      </c>
      <c r="B958" s="168" t="s">
        <v>1077</v>
      </c>
      <c r="C958" s="168">
        <v>143607</v>
      </c>
      <c r="D958" s="171">
        <v>44015</v>
      </c>
      <c r="E958" s="172">
        <v>23.7362</v>
      </c>
      <c r="F958" s="172">
        <v>15.383800000000001</v>
      </c>
      <c r="G958" s="172">
        <v>17.658300000000001</v>
      </c>
      <c r="H958" s="172">
        <v>10.7644</v>
      </c>
      <c r="I958" s="172">
        <v>10.9971</v>
      </c>
      <c r="J958" s="172">
        <v>11.9726</v>
      </c>
      <c r="K958" s="172">
        <v>9.0051000000000005</v>
      </c>
      <c r="L958" s="172">
        <v>7.1961000000000004</v>
      </c>
      <c r="M958" s="172">
        <v>0.8921</v>
      </c>
      <c r="N958" s="172">
        <v>-1.3633999999999999</v>
      </c>
      <c r="O958" s="172">
        <v>0.18690000000000001</v>
      </c>
      <c r="P958" s="172">
        <v>3.2545000000000002</v>
      </c>
      <c r="Q958" s="172">
        <v>6.4762000000000004</v>
      </c>
      <c r="R958" s="172">
        <v>-2.7433999999999998</v>
      </c>
    </row>
    <row r="959" spans="1:18" x14ac:dyDescent="0.3">
      <c r="A959" s="168" t="s">
        <v>1044</v>
      </c>
      <c r="B959" s="168" t="s">
        <v>1078</v>
      </c>
      <c r="C959" s="168">
        <v>143612</v>
      </c>
      <c r="D959" s="171">
        <v>44015</v>
      </c>
      <c r="E959" s="172">
        <v>23.927299999999999</v>
      </c>
      <c r="F959" s="172">
        <v>15.5663</v>
      </c>
      <c r="G959" s="172">
        <v>17.771999999999998</v>
      </c>
      <c r="H959" s="172">
        <v>10.897</v>
      </c>
      <c r="I959" s="172">
        <v>11.095700000000001</v>
      </c>
      <c r="J959" s="172">
        <v>12.0783</v>
      </c>
      <c r="K959" s="172">
        <v>9.1085999999999991</v>
      </c>
      <c r="L959" s="172">
        <v>7.3003</v>
      </c>
      <c r="M959" s="172">
        <v>0.99329999999999996</v>
      </c>
      <c r="N959" s="172">
        <v>-1.2645999999999999</v>
      </c>
      <c r="O959" s="172">
        <v>0.28810000000000002</v>
      </c>
      <c r="P959" s="172">
        <v>3.3681999999999999</v>
      </c>
      <c r="Q959" s="172">
        <v>5.2602000000000002</v>
      </c>
      <c r="R959" s="172">
        <v>-2.6446999999999998</v>
      </c>
    </row>
    <row r="960" spans="1:18" x14ac:dyDescent="0.3">
      <c r="A960" s="168" t="s">
        <v>1044</v>
      </c>
      <c r="B960" s="168" t="s">
        <v>1079</v>
      </c>
      <c r="C960" s="168">
        <v>133805</v>
      </c>
      <c r="D960" s="171">
        <v>44015</v>
      </c>
      <c r="E960" s="172">
        <v>2538.9178000000002</v>
      </c>
      <c r="F960" s="172">
        <v>24.385400000000001</v>
      </c>
      <c r="G960" s="172">
        <v>21.686299999999999</v>
      </c>
      <c r="H960" s="172">
        <v>12.1424</v>
      </c>
      <c r="I960" s="172">
        <v>15.2705</v>
      </c>
      <c r="J960" s="172">
        <v>17.398499999999999</v>
      </c>
      <c r="K960" s="172">
        <v>11.7187</v>
      </c>
      <c r="L960" s="172">
        <v>9.3999000000000006</v>
      </c>
      <c r="M960" s="172">
        <v>9.1007999999999996</v>
      </c>
      <c r="N960" s="172">
        <v>9.4062000000000001</v>
      </c>
      <c r="O960" s="172">
        <v>7.9226999999999999</v>
      </c>
      <c r="P960" s="172">
        <v>8.2141999999999999</v>
      </c>
      <c r="Q960" s="172">
        <v>7.8467000000000002</v>
      </c>
      <c r="R960" s="172">
        <v>8.5444999999999993</v>
      </c>
    </row>
    <row r="961" spans="1:18" x14ac:dyDescent="0.3">
      <c r="A961" s="168" t="s">
        <v>1044</v>
      </c>
      <c r="B961" s="168" t="s">
        <v>1080</v>
      </c>
      <c r="C961" s="168">
        <v>133810</v>
      </c>
      <c r="D961" s="171">
        <v>44015</v>
      </c>
      <c r="E961" s="172">
        <v>2664.4326999999998</v>
      </c>
      <c r="F961" s="172">
        <v>25.126100000000001</v>
      </c>
      <c r="G961" s="172">
        <v>22.427700000000002</v>
      </c>
      <c r="H961" s="172">
        <v>12.884499999999999</v>
      </c>
      <c r="I961" s="172">
        <v>16.015499999999999</v>
      </c>
      <c r="J961" s="172">
        <v>18.149799999999999</v>
      </c>
      <c r="K961" s="172">
        <v>12.4846</v>
      </c>
      <c r="L961" s="172">
        <v>10.1876</v>
      </c>
      <c r="M961" s="172">
        <v>9.9060000000000006</v>
      </c>
      <c r="N961" s="172">
        <v>10.228</v>
      </c>
      <c r="O961" s="172">
        <v>8.7286999999999999</v>
      </c>
      <c r="P961" s="172">
        <v>9.0228000000000002</v>
      </c>
      <c r="Q961" s="172">
        <v>9.0009999999999994</v>
      </c>
      <c r="R961" s="172">
        <v>9.3582000000000001</v>
      </c>
    </row>
    <row r="962" spans="1:18" x14ac:dyDescent="0.3">
      <c r="A962" s="168" t="s">
        <v>1044</v>
      </c>
      <c r="B962" s="168" t="s">
        <v>1081</v>
      </c>
      <c r="C962" s="168">
        <v>119809</v>
      </c>
      <c r="D962" s="171">
        <v>44015</v>
      </c>
      <c r="E962" s="172">
        <v>21.593299999999999</v>
      </c>
      <c r="F962" s="172">
        <v>29.7742</v>
      </c>
      <c r="G962" s="172">
        <v>22.183800000000002</v>
      </c>
      <c r="H962" s="172">
        <v>12.150399999999999</v>
      </c>
      <c r="I962" s="172">
        <v>12.7761</v>
      </c>
      <c r="J962" s="172">
        <v>14.383800000000001</v>
      </c>
      <c r="K962" s="172">
        <v>1.2764</v>
      </c>
      <c r="L962" s="172">
        <v>4.4215</v>
      </c>
      <c r="M962" s="172">
        <v>5.6642000000000001</v>
      </c>
      <c r="N962" s="172">
        <v>6.1787999999999998</v>
      </c>
      <c r="O962" s="172">
        <v>6.2035999999999998</v>
      </c>
      <c r="P962" s="172">
        <v>7.7267000000000001</v>
      </c>
      <c r="Q962" s="172">
        <v>8.1792999999999996</v>
      </c>
      <c r="R962" s="172">
        <v>6.0316999999999998</v>
      </c>
    </row>
    <row r="963" spans="1:18" x14ac:dyDescent="0.3">
      <c r="A963" s="168" t="s">
        <v>1044</v>
      </c>
      <c r="B963" s="168" t="s">
        <v>1082</v>
      </c>
      <c r="C963" s="168">
        <v>118133</v>
      </c>
      <c r="D963" s="171">
        <v>44015</v>
      </c>
      <c r="E963" s="172">
        <v>21.024799999999999</v>
      </c>
      <c r="F963" s="172">
        <v>29.1889</v>
      </c>
      <c r="G963" s="172">
        <v>21.6813</v>
      </c>
      <c r="H963" s="172">
        <v>11.6326</v>
      </c>
      <c r="I963" s="172">
        <v>12.2593</v>
      </c>
      <c r="J963" s="172">
        <v>13.877000000000001</v>
      </c>
      <c r="K963" s="172">
        <v>0.77029999999999998</v>
      </c>
      <c r="L963" s="172">
        <v>3.9003999999999999</v>
      </c>
      <c r="M963" s="172">
        <v>5.1372</v>
      </c>
      <c r="N963" s="172">
        <v>5.6441999999999997</v>
      </c>
      <c r="O963" s="172">
        <v>5.7065999999999999</v>
      </c>
      <c r="P963" s="172">
        <v>7.2887000000000004</v>
      </c>
      <c r="Q963" s="172">
        <v>8.0602</v>
      </c>
      <c r="R963" s="172">
        <v>5.5119999999999996</v>
      </c>
    </row>
    <row r="964" spans="1:18" x14ac:dyDescent="0.3">
      <c r="A964" s="168" t="s">
        <v>1044</v>
      </c>
      <c r="B964" s="168" t="s">
        <v>1083</v>
      </c>
      <c r="C964" s="168">
        <v>101830</v>
      </c>
      <c r="D964" s="171">
        <v>44015</v>
      </c>
      <c r="E964" s="172">
        <v>30.0365</v>
      </c>
      <c r="F964" s="172">
        <v>12.642300000000001</v>
      </c>
      <c r="G964" s="172">
        <v>21.343699999999998</v>
      </c>
      <c r="H964" s="172">
        <v>13.5236</v>
      </c>
      <c r="I964" s="172">
        <v>11.8584</v>
      </c>
      <c r="J964" s="172">
        <v>12.3985</v>
      </c>
      <c r="K964" s="172">
        <v>9.8745999999999992</v>
      </c>
      <c r="L964" s="172">
        <v>7.2789999999999999</v>
      </c>
      <c r="M964" s="172">
        <v>7.2112999999999996</v>
      </c>
      <c r="N964" s="172">
        <v>7.6494999999999997</v>
      </c>
      <c r="O964" s="172">
        <v>5.8387000000000002</v>
      </c>
      <c r="P964" s="172">
        <v>6.5810000000000004</v>
      </c>
      <c r="Q964" s="172">
        <v>6.6458000000000004</v>
      </c>
      <c r="R964" s="172">
        <v>5.5415999999999999</v>
      </c>
    </row>
    <row r="965" spans="1:18" x14ac:dyDescent="0.3">
      <c r="A965" s="168" t="s">
        <v>1044</v>
      </c>
      <c r="B965" s="168" t="s">
        <v>1084</v>
      </c>
      <c r="C965" s="168">
        <v>120315</v>
      </c>
      <c r="D965" s="171">
        <v>44015</v>
      </c>
      <c r="E965" s="172">
        <v>31.601099999999999</v>
      </c>
      <c r="F965" s="172">
        <v>13.287599999999999</v>
      </c>
      <c r="G965" s="172">
        <v>21.907800000000002</v>
      </c>
      <c r="H965" s="172">
        <v>14.079700000000001</v>
      </c>
      <c r="I965" s="172">
        <v>12.4093</v>
      </c>
      <c r="J965" s="172">
        <v>12.949400000000001</v>
      </c>
      <c r="K965" s="172">
        <v>10.4405</v>
      </c>
      <c r="L965" s="172">
        <v>7.8524000000000003</v>
      </c>
      <c r="M965" s="172">
        <v>7.7432999999999996</v>
      </c>
      <c r="N965" s="172">
        <v>8.2034000000000002</v>
      </c>
      <c r="O965" s="172">
        <v>6.4069000000000003</v>
      </c>
      <c r="P965" s="172">
        <v>7.2849000000000004</v>
      </c>
      <c r="Q965" s="172">
        <v>7.8775000000000004</v>
      </c>
      <c r="R965" s="172">
        <v>6.0782999999999996</v>
      </c>
    </row>
    <row r="966" spans="1:18" x14ac:dyDescent="0.3">
      <c r="A966" s="168" t="s">
        <v>1044</v>
      </c>
      <c r="B966" s="168" t="s">
        <v>1085</v>
      </c>
      <c r="C966" s="168">
        <v>140613</v>
      </c>
      <c r="D966" s="171">
        <v>44015</v>
      </c>
      <c r="E966" s="172">
        <v>1297.7874999999999</v>
      </c>
      <c r="F966" s="172">
        <v>17.662500000000001</v>
      </c>
      <c r="G966" s="172">
        <v>17.839400000000001</v>
      </c>
      <c r="H966" s="172">
        <v>12.301</v>
      </c>
      <c r="I966" s="172">
        <v>12.6351</v>
      </c>
      <c r="J966" s="172">
        <v>12.543900000000001</v>
      </c>
      <c r="K966" s="172">
        <v>9.9075000000000006</v>
      </c>
      <c r="L966" s="172">
        <v>8.6386000000000003</v>
      </c>
      <c r="M966" s="172">
        <v>8.3766999999999996</v>
      </c>
      <c r="N966" s="172">
        <v>8.6549999999999994</v>
      </c>
      <c r="O966" s="172">
        <v>8.0352999999999994</v>
      </c>
      <c r="P966" s="172"/>
      <c r="Q966" s="172">
        <v>8.0150000000000006</v>
      </c>
      <c r="R966" s="172">
        <v>8.6557999999999993</v>
      </c>
    </row>
    <row r="967" spans="1:18" x14ac:dyDescent="0.3">
      <c r="A967" s="168" t="s">
        <v>1044</v>
      </c>
      <c r="B967" s="168" t="s">
        <v>1086</v>
      </c>
      <c r="C967" s="168">
        <v>140620</v>
      </c>
      <c r="D967" s="171">
        <v>44015</v>
      </c>
      <c r="E967" s="172">
        <v>1258.9129</v>
      </c>
      <c r="F967" s="172">
        <v>16.844200000000001</v>
      </c>
      <c r="G967" s="172">
        <v>17.021599999999999</v>
      </c>
      <c r="H967" s="172">
        <v>11.480499999999999</v>
      </c>
      <c r="I967" s="172">
        <v>11.813599999999999</v>
      </c>
      <c r="J967" s="172">
        <v>11.716799999999999</v>
      </c>
      <c r="K967" s="172">
        <v>9.0690000000000008</v>
      </c>
      <c r="L967" s="172">
        <v>7.7866</v>
      </c>
      <c r="M967" s="172">
        <v>7.5109000000000004</v>
      </c>
      <c r="N967" s="172">
        <v>7.7759999999999998</v>
      </c>
      <c r="O967" s="172">
        <v>7.0697999999999999</v>
      </c>
      <c r="P967" s="172"/>
      <c r="Q967" s="172">
        <v>7.0476999999999999</v>
      </c>
      <c r="R967" s="172">
        <v>7.7503000000000002</v>
      </c>
    </row>
    <row r="968" spans="1:18" x14ac:dyDescent="0.3">
      <c r="A968" s="168" t="s">
        <v>1044</v>
      </c>
      <c r="B968" s="168" t="s">
        <v>1087</v>
      </c>
      <c r="C968" s="168">
        <v>118840</v>
      </c>
      <c r="D968" s="171">
        <v>44015</v>
      </c>
      <c r="E968" s="172">
        <v>1818.3728000000001</v>
      </c>
      <c r="F968" s="172">
        <v>27.444199999999999</v>
      </c>
      <c r="G968" s="172">
        <v>20.496099999999998</v>
      </c>
      <c r="H968" s="172">
        <v>14.063599999999999</v>
      </c>
      <c r="I968" s="172">
        <v>11.782500000000001</v>
      </c>
      <c r="J968" s="172">
        <v>11.5871</v>
      </c>
      <c r="K968" s="172">
        <v>9.2147000000000006</v>
      </c>
      <c r="L968" s="172">
        <v>7.8619000000000003</v>
      </c>
      <c r="M968" s="172">
        <v>6.9524999999999997</v>
      </c>
      <c r="N968" s="172">
        <v>7.4640000000000004</v>
      </c>
      <c r="O968" s="172">
        <v>6.9581999999999997</v>
      </c>
      <c r="P968" s="172">
        <v>7.1765999999999996</v>
      </c>
      <c r="Q968" s="172">
        <v>7.6616</v>
      </c>
      <c r="R968" s="172">
        <v>7.2213000000000003</v>
      </c>
    </row>
    <row r="969" spans="1:18" x14ac:dyDescent="0.3">
      <c r="A969" s="168" t="s">
        <v>1044</v>
      </c>
      <c r="B969" s="168" t="s">
        <v>1088</v>
      </c>
      <c r="C969" s="168">
        <v>107705</v>
      </c>
      <c r="D969" s="171">
        <v>44015</v>
      </c>
      <c r="E969" s="172">
        <v>1722.8140000000001</v>
      </c>
      <c r="F969" s="172">
        <v>26.864899999999999</v>
      </c>
      <c r="G969" s="172">
        <v>19.914400000000001</v>
      </c>
      <c r="H969" s="172">
        <v>13.487500000000001</v>
      </c>
      <c r="I969" s="172">
        <v>11.204599999999999</v>
      </c>
      <c r="J969" s="172">
        <v>11.0107</v>
      </c>
      <c r="K969" s="172">
        <v>8.6310000000000002</v>
      </c>
      <c r="L969" s="172">
        <v>7.2759</v>
      </c>
      <c r="M969" s="172">
        <v>6.3305999999999996</v>
      </c>
      <c r="N969" s="172">
        <v>6.8045</v>
      </c>
      <c r="O969" s="172">
        <v>6.2481</v>
      </c>
      <c r="P969" s="172">
        <v>6.4122000000000003</v>
      </c>
      <c r="Q969" s="172">
        <v>4.5077999999999996</v>
      </c>
      <c r="R969" s="172">
        <v>6.5286</v>
      </c>
    </row>
    <row r="970" spans="1:18" x14ac:dyDescent="0.3">
      <c r="A970" s="168" t="s">
        <v>1044</v>
      </c>
      <c r="B970" s="168" t="s">
        <v>1089</v>
      </c>
      <c r="C970" s="168">
        <v>111753</v>
      </c>
      <c r="D970" s="171">
        <v>44015</v>
      </c>
      <c r="E970" s="172">
        <v>2814.3220999999999</v>
      </c>
      <c r="F970" s="172">
        <v>20.7135</v>
      </c>
      <c r="G970" s="172">
        <v>21.570399999999999</v>
      </c>
      <c r="H970" s="172">
        <v>15.789</v>
      </c>
      <c r="I970" s="172">
        <v>14.1052</v>
      </c>
      <c r="J970" s="172">
        <v>14.4405</v>
      </c>
      <c r="K970" s="172">
        <v>8.8844999999999992</v>
      </c>
      <c r="L970" s="172">
        <v>8.1859999999999999</v>
      </c>
      <c r="M970" s="172">
        <v>8.3236000000000008</v>
      </c>
      <c r="N970" s="172">
        <v>8.8407</v>
      </c>
      <c r="O970" s="172">
        <v>7.2237</v>
      </c>
      <c r="P970" s="172">
        <v>7.5486000000000004</v>
      </c>
      <c r="Q970" s="172">
        <v>8.0914000000000001</v>
      </c>
      <c r="R970" s="172">
        <v>7.6287000000000003</v>
      </c>
    </row>
    <row r="971" spans="1:18" x14ac:dyDescent="0.3">
      <c r="A971" s="168" t="s">
        <v>1044</v>
      </c>
      <c r="B971" s="168" t="s">
        <v>1090</v>
      </c>
      <c r="C971" s="168">
        <v>118709</v>
      </c>
      <c r="D971" s="171">
        <v>44015</v>
      </c>
      <c r="E971" s="172">
        <v>2892.3136</v>
      </c>
      <c r="F971" s="172">
        <v>21.423100000000002</v>
      </c>
      <c r="G971" s="172">
        <v>22.279900000000001</v>
      </c>
      <c r="H971" s="172">
        <v>16.4998</v>
      </c>
      <c r="I971" s="172">
        <v>14.8184</v>
      </c>
      <c r="J971" s="172">
        <v>15.1578</v>
      </c>
      <c r="K971" s="172">
        <v>9.6105</v>
      </c>
      <c r="L971" s="172">
        <v>8.9252000000000002</v>
      </c>
      <c r="M971" s="172">
        <v>8.9463000000000008</v>
      </c>
      <c r="N971" s="172">
        <v>9.4034999999999993</v>
      </c>
      <c r="O971" s="172">
        <v>7.6342999999999996</v>
      </c>
      <c r="P971" s="172">
        <v>7.9272</v>
      </c>
      <c r="Q971" s="172">
        <v>8.4757999999999996</v>
      </c>
      <c r="R971" s="172">
        <v>8.0739999999999998</v>
      </c>
    </row>
    <row r="972" spans="1:18" x14ac:dyDescent="0.3">
      <c r="A972" s="168" t="s">
        <v>1044</v>
      </c>
      <c r="B972" s="168" t="s">
        <v>1091</v>
      </c>
      <c r="C972" s="168">
        <v>138423</v>
      </c>
      <c r="D972" s="171">
        <v>44015</v>
      </c>
      <c r="E972" s="172">
        <v>23.096</v>
      </c>
      <c r="F972" s="172">
        <v>15.019600000000001</v>
      </c>
      <c r="G972" s="172">
        <v>16.6693</v>
      </c>
      <c r="H972" s="172">
        <v>9.6127000000000002</v>
      </c>
      <c r="I972" s="172">
        <v>8.3119999999999994</v>
      </c>
      <c r="J972" s="172">
        <v>7.7827000000000002</v>
      </c>
      <c r="K972" s="172">
        <v>2.2704</v>
      </c>
      <c r="L972" s="172">
        <v>4.0068000000000001</v>
      </c>
      <c r="M972" s="172">
        <v>5.2175000000000002</v>
      </c>
      <c r="N972" s="172">
        <v>6.7404000000000002</v>
      </c>
      <c r="O972" s="172">
        <v>0.72399999999999998</v>
      </c>
      <c r="P972" s="172">
        <v>3.8443999999999998</v>
      </c>
      <c r="Q972" s="172">
        <v>6.6292</v>
      </c>
      <c r="R972" s="172">
        <v>-2.0369000000000002</v>
      </c>
    </row>
    <row r="973" spans="1:18" x14ac:dyDescent="0.3">
      <c r="A973" s="168" t="s">
        <v>1044</v>
      </c>
      <c r="B973" s="168" t="s">
        <v>1092</v>
      </c>
      <c r="C973" s="168">
        <v>138443</v>
      </c>
      <c r="D973" s="171">
        <v>44015</v>
      </c>
      <c r="E973" s="172">
        <v>24.168099999999999</v>
      </c>
      <c r="F973" s="172">
        <v>15.7134</v>
      </c>
      <c r="G973" s="172">
        <v>17.342300000000002</v>
      </c>
      <c r="H973" s="172">
        <v>10.355</v>
      </c>
      <c r="I973" s="172">
        <v>9.0930999999999997</v>
      </c>
      <c r="J973" s="172">
        <v>8.5728000000000009</v>
      </c>
      <c r="K973" s="172">
        <v>3.0518999999999998</v>
      </c>
      <c r="L973" s="172">
        <v>4.7927999999999997</v>
      </c>
      <c r="M973" s="172">
        <v>6.0148000000000001</v>
      </c>
      <c r="N973" s="172">
        <v>7.5412999999999997</v>
      </c>
      <c r="O973" s="172">
        <v>1.4255</v>
      </c>
      <c r="P973" s="172">
        <v>4.5247000000000002</v>
      </c>
      <c r="Q973" s="172">
        <v>6.2671000000000001</v>
      </c>
      <c r="R973" s="172">
        <v>-1.3251999999999999</v>
      </c>
    </row>
    <row r="974" spans="1:18" x14ac:dyDescent="0.3">
      <c r="A974" s="168" t="s">
        <v>1044</v>
      </c>
      <c r="B974" s="168" t="s">
        <v>1093</v>
      </c>
      <c r="C974" s="168">
        <v>102722</v>
      </c>
      <c r="D974" s="171">
        <v>44015</v>
      </c>
      <c r="E974" s="172">
        <v>2520.9913000000001</v>
      </c>
      <c r="F974" s="172">
        <v>13.561199999999999</v>
      </c>
      <c r="G974" s="172">
        <v>10.9328</v>
      </c>
      <c r="H974" s="172">
        <v>6.8968999999999996</v>
      </c>
      <c r="I974" s="172">
        <v>7.7350000000000003</v>
      </c>
      <c r="J974" s="172">
        <v>8.6077999999999992</v>
      </c>
      <c r="K974" s="172">
        <v>-15.711499999999999</v>
      </c>
      <c r="L974" s="172">
        <v>-2.9725999999999999</v>
      </c>
      <c r="M974" s="172">
        <v>-1.1397999999999999</v>
      </c>
      <c r="N974" s="172">
        <v>0.97040000000000004</v>
      </c>
      <c r="O974" s="172">
        <v>-1.4157</v>
      </c>
      <c r="P974" s="172">
        <v>2.3416000000000001</v>
      </c>
      <c r="Q974" s="172">
        <v>6.0225999999999997</v>
      </c>
      <c r="R974" s="172">
        <v>-5.3038999999999996</v>
      </c>
    </row>
    <row r="975" spans="1:18" x14ac:dyDescent="0.3">
      <c r="A975" s="168" t="s">
        <v>1044</v>
      </c>
      <c r="B975" s="168" t="s">
        <v>1094</v>
      </c>
      <c r="C975" s="168">
        <v>119448</v>
      </c>
      <c r="D975" s="171">
        <v>44015</v>
      </c>
      <c r="E975" s="172">
        <v>2621.3544000000002</v>
      </c>
      <c r="F975" s="172">
        <v>13.8012</v>
      </c>
      <c r="G975" s="172">
        <v>11.172700000000001</v>
      </c>
      <c r="H975" s="172">
        <v>7.1371000000000002</v>
      </c>
      <c r="I975" s="172">
        <v>7.9755000000000003</v>
      </c>
      <c r="J975" s="172">
        <v>8.8340999999999994</v>
      </c>
      <c r="K975" s="172">
        <v>-15.505000000000001</v>
      </c>
      <c r="L975" s="172">
        <v>-2.7412999999999998</v>
      </c>
      <c r="M975" s="172">
        <v>-0.96850000000000003</v>
      </c>
      <c r="N975" s="172">
        <v>1.1294</v>
      </c>
      <c r="O975" s="172">
        <v>-1.1114999999999999</v>
      </c>
      <c r="P975" s="172">
        <v>2.7684000000000002</v>
      </c>
      <c r="Q975" s="172">
        <v>4.9447999999999999</v>
      </c>
      <c r="R975" s="172">
        <v>-5.0555000000000003</v>
      </c>
    </row>
    <row r="976" spans="1:18" x14ac:dyDescent="0.3">
      <c r="A976" s="168" t="s">
        <v>1044</v>
      </c>
      <c r="B976" s="168" t="s">
        <v>1095</v>
      </c>
      <c r="C976" s="168">
        <v>106212</v>
      </c>
      <c r="D976" s="171">
        <v>44015</v>
      </c>
      <c r="E976" s="172">
        <v>2672.8348000000001</v>
      </c>
      <c r="F976" s="172">
        <v>20.571899999999999</v>
      </c>
      <c r="G976" s="172">
        <v>17.6814</v>
      </c>
      <c r="H976" s="172">
        <v>10.083500000000001</v>
      </c>
      <c r="I976" s="172">
        <v>10.8558</v>
      </c>
      <c r="J976" s="172">
        <v>11.492599999999999</v>
      </c>
      <c r="K976" s="172">
        <v>10.6181</v>
      </c>
      <c r="L976" s="172">
        <v>8.4572000000000003</v>
      </c>
      <c r="M976" s="172">
        <v>8.1201000000000008</v>
      </c>
      <c r="N976" s="172">
        <v>8.4517000000000007</v>
      </c>
      <c r="O976" s="172">
        <v>7.7251000000000003</v>
      </c>
      <c r="P976" s="172">
        <v>7.8194999999999997</v>
      </c>
      <c r="Q976" s="172">
        <v>7.8887</v>
      </c>
      <c r="R976" s="172">
        <v>8.3246000000000002</v>
      </c>
    </row>
    <row r="977" spans="1:18" x14ac:dyDescent="0.3">
      <c r="A977" s="168" t="s">
        <v>1044</v>
      </c>
      <c r="B977" s="168" t="s">
        <v>1096</v>
      </c>
      <c r="C977" s="168">
        <v>119812</v>
      </c>
      <c r="D977" s="171">
        <v>44015</v>
      </c>
      <c r="E977" s="172">
        <v>2705.2294000000002</v>
      </c>
      <c r="F977" s="172">
        <v>21.223700000000001</v>
      </c>
      <c r="G977" s="172">
        <v>18.3323</v>
      </c>
      <c r="H977" s="172">
        <v>10.7371</v>
      </c>
      <c r="I977" s="172">
        <v>11.510400000000001</v>
      </c>
      <c r="J977" s="172">
        <v>12.1502</v>
      </c>
      <c r="K977" s="172">
        <v>11.2872</v>
      </c>
      <c r="L977" s="172">
        <v>9.0556999999999999</v>
      </c>
      <c r="M977" s="172">
        <v>8.7326999999999995</v>
      </c>
      <c r="N977" s="172">
        <v>9.0713000000000008</v>
      </c>
      <c r="O977" s="172">
        <v>8.0221</v>
      </c>
      <c r="P977" s="172">
        <v>8.0383999999999993</v>
      </c>
      <c r="Q977" s="172">
        <v>8.4126999999999992</v>
      </c>
      <c r="R977" s="172">
        <v>8.7189999999999994</v>
      </c>
    </row>
    <row r="978" spans="1:18" x14ac:dyDescent="0.3">
      <c r="A978" s="168" t="s">
        <v>1044</v>
      </c>
      <c r="B978" s="168" t="s">
        <v>1097</v>
      </c>
      <c r="C978" s="168">
        <v>119680</v>
      </c>
      <c r="D978" s="171">
        <v>44015</v>
      </c>
      <c r="E978" s="172">
        <v>26.2821</v>
      </c>
      <c r="F978" s="172">
        <v>13.3371</v>
      </c>
      <c r="G978" s="172">
        <v>13.6717</v>
      </c>
      <c r="H978" s="172">
        <v>8.9631000000000007</v>
      </c>
      <c r="I978" s="172">
        <v>11.748200000000001</v>
      </c>
      <c r="J978" s="172">
        <v>12.4445</v>
      </c>
      <c r="K978" s="172">
        <v>9.6826000000000008</v>
      </c>
      <c r="L978" s="172">
        <v>8.3513999999999999</v>
      </c>
      <c r="M978" s="172">
        <v>8.0271000000000008</v>
      </c>
      <c r="N978" s="172">
        <v>3.7595000000000001</v>
      </c>
      <c r="O978" s="172">
        <v>4.3501000000000003</v>
      </c>
      <c r="P978" s="172">
        <v>5.8883999999999999</v>
      </c>
      <c r="Q978" s="172">
        <v>7.1547999999999998</v>
      </c>
      <c r="R978" s="172">
        <v>3.0274000000000001</v>
      </c>
    </row>
    <row r="979" spans="1:18" x14ac:dyDescent="0.3">
      <c r="A979" s="168" t="s">
        <v>1044</v>
      </c>
      <c r="B979" s="168" t="s">
        <v>1098</v>
      </c>
      <c r="C979" s="168">
        <v>105563</v>
      </c>
      <c r="D979" s="171">
        <v>44015</v>
      </c>
      <c r="E979" s="172">
        <v>25.286000000000001</v>
      </c>
      <c r="F979" s="172">
        <v>12.996</v>
      </c>
      <c r="G979" s="172">
        <v>13.149900000000001</v>
      </c>
      <c r="H979" s="172">
        <v>8.4684000000000008</v>
      </c>
      <c r="I979" s="172">
        <v>11.2456</v>
      </c>
      <c r="J979" s="172">
        <v>11.943099999999999</v>
      </c>
      <c r="K979" s="172">
        <v>9.2667000000000002</v>
      </c>
      <c r="L979" s="172">
        <v>7.9256000000000002</v>
      </c>
      <c r="M979" s="172">
        <v>7.5660999999999996</v>
      </c>
      <c r="N979" s="172">
        <v>3.2953000000000001</v>
      </c>
      <c r="O979" s="172">
        <v>3.7660999999999998</v>
      </c>
      <c r="P979" s="172">
        <v>5.2859999999999996</v>
      </c>
      <c r="Q979" s="172">
        <v>7.2774999999999999</v>
      </c>
      <c r="R979" s="172">
        <v>2.5034999999999998</v>
      </c>
    </row>
    <row r="980" spans="1:18" x14ac:dyDescent="0.3">
      <c r="A980" s="168" t="s">
        <v>1044</v>
      </c>
      <c r="B980" s="168" t="s">
        <v>1099</v>
      </c>
      <c r="C980" s="168">
        <v>103159</v>
      </c>
      <c r="D980" s="171">
        <v>44015</v>
      </c>
      <c r="E980" s="172">
        <v>2971.4418000000001</v>
      </c>
      <c r="F980" s="172">
        <v>26.994700000000002</v>
      </c>
      <c r="G980" s="172">
        <v>21.540500000000002</v>
      </c>
      <c r="H980" s="172">
        <v>10.8636</v>
      </c>
      <c r="I980" s="172">
        <v>12.5931</v>
      </c>
      <c r="J980" s="172">
        <v>13.245799999999999</v>
      </c>
      <c r="K980" s="172">
        <v>11.545</v>
      </c>
      <c r="L980" s="172">
        <v>9.0237999999999996</v>
      </c>
      <c r="M980" s="172">
        <v>8.4210999999999991</v>
      </c>
      <c r="N980" s="172">
        <v>8.6410999999999998</v>
      </c>
      <c r="O980" s="172">
        <v>5.7891000000000004</v>
      </c>
      <c r="P980" s="172">
        <v>6.7108999999999996</v>
      </c>
      <c r="Q980" s="172">
        <v>7.6184000000000003</v>
      </c>
      <c r="R980" s="172">
        <v>5.3440000000000003</v>
      </c>
    </row>
    <row r="981" spans="1:18" x14ac:dyDescent="0.3">
      <c r="A981" s="168" t="s">
        <v>1044</v>
      </c>
      <c r="B981" s="168" t="s">
        <v>1100</v>
      </c>
      <c r="C981" s="168">
        <v>147399</v>
      </c>
      <c r="D981" s="171">
        <v>44015</v>
      </c>
      <c r="E981" s="172">
        <v>33.471400000000003</v>
      </c>
      <c r="F981" s="172">
        <v>0</v>
      </c>
      <c r="G981" s="172">
        <v>0</v>
      </c>
      <c r="H981" s="172">
        <v>0</v>
      </c>
      <c r="I981" s="172">
        <v>0</v>
      </c>
      <c r="J981" s="172">
        <v>0</v>
      </c>
      <c r="K981" s="172">
        <v>-58.592100000000002</v>
      </c>
      <c r="L981" s="172">
        <v>-30.1814</v>
      </c>
      <c r="M981" s="172">
        <v>-33.922499999999999</v>
      </c>
      <c r="N981" s="172">
        <v>-27.653300000000002</v>
      </c>
      <c r="O981" s="172"/>
      <c r="P981" s="172"/>
      <c r="Q981" s="172">
        <v>-26.411300000000001</v>
      </c>
      <c r="R981" s="172"/>
    </row>
    <row r="982" spans="1:18" x14ac:dyDescent="0.3">
      <c r="A982" s="168" t="s">
        <v>1044</v>
      </c>
      <c r="B982" s="168" t="s">
        <v>1101</v>
      </c>
      <c r="C982" s="168">
        <v>119863</v>
      </c>
      <c r="D982" s="171">
        <v>44015</v>
      </c>
      <c r="E982" s="172">
        <v>3009.7831999999999</v>
      </c>
      <c r="F982" s="172">
        <v>27.172799999999999</v>
      </c>
      <c r="G982" s="172">
        <v>21.7196</v>
      </c>
      <c r="H982" s="172">
        <v>11.0579</v>
      </c>
      <c r="I982" s="172">
        <v>12.7897</v>
      </c>
      <c r="J982" s="172">
        <v>13.4521</v>
      </c>
      <c r="K982" s="172">
        <v>11.703799999999999</v>
      </c>
      <c r="L982" s="172">
        <v>9.1714000000000002</v>
      </c>
      <c r="M982" s="172">
        <v>8.5823</v>
      </c>
      <c r="N982" s="172">
        <v>8.8198000000000008</v>
      </c>
      <c r="O982" s="172">
        <v>5.9889000000000001</v>
      </c>
      <c r="P982" s="172">
        <v>6.9169</v>
      </c>
      <c r="Q982" s="172">
        <v>7.7305000000000001</v>
      </c>
      <c r="R982" s="172">
        <v>5.5320999999999998</v>
      </c>
    </row>
    <row r="983" spans="1:18" x14ac:dyDescent="0.3">
      <c r="A983" s="168" t="s">
        <v>1044</v>
      </c>
      <c r="B983" s="168" t="s">
        <v>1102</v>
      </c>
      <c r="C983" s="168">
        <v>147396</v>
      </c>
      <c r="D983" s="171">
        <v>44015</v>
      </c>
      <c r="E983" s="172">
        <v>33.8429</v>
      </c>
      <c r="F983" s="172">
        <v>0</v>
      </c>
      <c r="G983" s="172">
        <v>0</v>
      </c>
      <c r="H983" s="172">
        <v>0</v>
      </c>
      <c r="I983" s="172">
        <v>0</v>
      </c>
      <c r="J983" s="172">
        <v>0</v>
      </c>
      <c r="K983" s="172">
        <v>-58.591700000000003</v>
      </c>
      <c r="L983" s="172">
        <v>-30.1814</v>
      </c>
      <c r="M983" s="172">
        <v>-33.922400000000003</v>
      </c>
      <c r="N983" s="172">
        <v>-27.655999999999999</v>
      </c>
      <c r="O983" s="172"/>
      <c r="P983" s="172"/>
      <c r="Q983" s="172">
        <v>-26.413900000000002</v>
      </c>
      <c r="R983" s="172"/>
    </row>
    <row r="984" spans="1:18" x14ac:dyDescent="0.3">
      <c r="A984" s="168" t="s">
        <v>1044</v>
      </c>
      <c r="B984" s="168" t="s">
        <v>1103</v>
      </c>
      <c r="C984" s="168">
        <v>120735</v>
      </c>
      <c r="D984" s="171">
        <v>44015</v>
      </c>
      <c r="E984" s="172">
        <v>2559.6624000000002</v>
      </c>
      <c r="F984" s="172">
        <v>26.8765</v>
      </c>
      <c r="G984" s="172">
        <v>24.2379</v>
      </c>
      <c r="H984" s="172">
        <v>14.831</v>
      </c>
      <c r="I984" s="172">
        <v>13.225</v>
      </c>
      <c r="J984" s="172">
        <v>13.491400000000001</v>
      </c>
      <c r="K984" s="172">
        <v>12.109500000000001</v>
      </c>
      <c r="L984" s="172">
        <v>9.3110999999999997</v>
      </c>
      <c r="M984" s="172">
        <v>8.7706999999999997</v>
      </c>
      <c r="N984" s="172">
        <v>9.0464000000000002</v>
      </c>
      <c r="O984" s="172">
        <v>3.6631999999999998</v>
      </c>
      <c r="P984" s="172">
        <v>5.6178999999999997</v>
      </c>
      <c r="Q984" s="172">
        <v>6.9006999999999996</v>
      </c>
      <c r="R984" s="172">
        <v>2.1888000000000001</v>
      </c>
    </row>
    <row r="985" spans="1:18" x14ac:dyDescent="0.3">
      <c r="A985" s="168" t="s">
        <v>1044</v>
      </c>
      <c r="B985" s="168" t="s">
        <v>1104</v>
      </c>
      <c r="C985" s="168">
        <v>102544</v>
      </c>
      <c r="D985" s="171">
        <v>44015</v>
      </c>
      <c r="E985" s="172">
        <v>2532.5682999999999</v>
      </c>
      <c r="F985" s="172">
        <v>26.786100000000001</v>
      </c>
      <c r="G985" s="172">
        <v>24.147500000000001</v>
      </c>
      <c r="H985" s="172">
        <v>14.740600000000001</v>
      </c>
      <c r="I985" s="172">
        <v>13.134499999999999</v>
      </c>
      <c r="J985" s="172">
        <v>13.400399999999999</v>
      </c>
      <c r="K985" s="172">
        <v>12.0154</v>
      </c>
      <c r="L985" s="172">
        <v>9.2111000000000001</v>
      </c>
      <c r="M985" s="172">
        <v>8.6661999999999999</v>
      </c>
      <c r="N985" s="172">
        <v>8.9335000000000004</v>
      </c>
      <c r="O985" s="172">
        <v>3.5232000000000001</v>
      </c>
      <c r="P985" s="172">
        <v>5.4688999999999997</v>
      </c>
      <c r="Q985" s="172">
        <v>7.2901999999999996</v>
      </c>
      <c r="R985" s="172">
        <v>2.0569000000000002</v>
      </c>
    </row>
    <row r="986" spans="1:18" x14ac:dyDescent="0.3">
      <c r="A986" s="173" t="s">
        <v>27</v>
      </c>
      <c r="B986" s="168"/>
      <c r="C986" s="168"/>
      <c r="D986" s="168"/>
      <c r="E986" s="168"/>
      <c r="F986" s="174">
        <v>8.4997351851851874</v>
      </c>
      <c r="G986" s="174">
        <v>14.292361111111113</v>
      </c>
      <c r="H986" s="174">
        <v>9.3818240740740748</v>
      </c>
      <c r="I986" s="174">
        <v>10.585724074074077</v>
      </c>
      <c r="J986" s="174">
        <v>11.435824074074075</v>
      </c>
      <c r="K986" s="174">
        <v>3.3073481481481481</v>
      </c>
      <c r="L986" s="174">
        <v>1.9786777777777784</v>
      </c>
      <c r="M986" s="174">
        <v>2.6511870370370367</v>
      </c>
      <c r="N986" s="174">
        <v>3.7220555555555559</v>
      </c>
      <c r="O986" s="174">
        <v>4.7522288461538453</v>
      </c>
      <c r="P986" s="174">
        <v>5.9627520000000001</v>
      </c>
      <c r="Q986" s="174">
        <v>5.8167685185185194</v>
      </c>
      <c r="R986" s="174">
        <v>3.9646076923076938</v>
      </c>
    </row>
    <row r="987" spans="1:18" x14ac:dyDescent="0.3">
      <c r="A987" s="173" t="s">
        <v>409</v>
      </c>
      <c r="B987" s="168"/>
      <c r="C987" s="168"/>
      <c r="D987" s="168"/>
      <c r="E987" s="168"/>
      <c r="F987" s="174">
        <v>17.499000000000002</v>
      </c>
      <c r="G987" s="174">
        <v>18.085850000000001</v>
      </c>
      <c r="H987" s="174">
        <v>11.1311</v>
      </c>
      <c r="I987" s="174">
        <v>11.835999999999999</v>
      </c>
      <c r="J987" s="174">
        <v>13.220599999999999</v>
      </c>
      <c r="K987" s="174">
        <v>9.9771999999999998</v>
      </c>
      <c r="L987" s="174">
        <v>8.33995</v>
      </c>
      <c r="M987" s="174">
        <v>7.9892000000000003</v>
      </c>
      <c r="N987" s="174">
        <v>8.3053999999999988</v>
      </c>
      <c r="O987" s="174">
        <v>7.0139999999999993</v>
      </c>
      <c r="P987" s="174">
        <v>7.35595</v>
      </c>
      <c r="Q987" s="174">
        <v>7.6943000000000001</v>
      </c>
      <c r="R987" s="174">
        <v>7.4250000000000007</v>
      </c>
    </row>
    <row r="988" spans="1:18" x14ac:dyDescent="0.3">
      <c r="A988" s="117"/>
      <c r="B988" s="117"/>
      <c r="C988" s="117"/>
      <c r="D988" s="117"/>
      <c r="E988" s="117"/>
      <c r="F988" s="117"/>
      <c r="G988" s="117"/>
      <c r="H988" s="117"/>
      <c r="I988" s="117"/>
      <c r="J988" s="117"/>
      <c r="K988" s="117"/>
      <c r="L988" s="117"/>
      <c r="M988" s="117"/>
      <c r="N988" s="117"/>
      <c r="O988" s="117"/>
      <c r="P988" s="117"/>
      <c r="Q988" s="117"/>
      <c r="R988" s="117"/>
    </row>
    <row r="989" spans="1:18" x14ac:dyDescent="0.3">
      <c r="A989" s="170" t="s">
        <v>1105</v>
      </c>
      <c r="B989" s="170"/>
      <c r="C989" s="170"/>
      <c r="D989" s="170"/>
      <c r="E989" s="170"/>
      <c r="F989" s="170"/>
      <c r="G989" s="170"/>
      <c r="H989" s="170"/>
      <c r="I989" s="170"/>
      <c r="J989" s="170"/>
      <c r="K989" s="170"/>
      <c r="L989" s="170"/>
      <c r="M989" s="170"/>
      <c r="N989" s="170"/>
      <c r="O989" s="170"/>
      <c r="P989" s="170"/>
      <c r="Q989" s="170"/>
      <c r="R989" s="170"/>
    </row>
    <row r="990" spans="1:18" x14ac:dyDescent="0.3">
      <c r="A990" s="168" t="s">
        <v>1106</v>
      </c>
      <c r="B990" s="168" t="s">
        <v>1107</v>
      </c>
      <c r="C990" s="168">
        <v>119539</v>
      </c>
      <c r="D990" s="171">
        <v>44015</v>
      </c>
      <c r="E990" s="172">
        <v>23.4603</v>
      </c>
      <c r="F990" s="172">
        <v>22.106000000000002</v>
      </c>
      <c r="G990" s="172">
        <v>505.08100000000002</v>
      </c>
      <c r="H990" s="172">
        <v>232.10720000000001</v>
      </c>
      <c r="I990" s="172">
        <v>129.7867</v>
      </c>
      <c r="J990" s="172">
        <v>71.664599999999993</v>
      </c>
      <c r="K990" s="172">
        <v>8.3369999999999997</v>
      </c>
      <c r="L990" s="172">
        <v>5.4187000000000003</v>
      </c>
      <c r="M990" s="172">
        <v>-6.7888000000000002</v>
      </c>
      <c r="N990" s="172">
        <v>-2.3428</v>
      </c>
      <c r="O990" s="172">
        <v>2.7570999999999999</v>
      </c>
      <c r="P990" s="172">
        <v>5.8749000000000002</v>
      </c>
      <c r="Q990" s="172">
        <v>7.6858000000000004</v>
      </c>
      <c r="R990" s="172">
        <v>1.1103000000000001</v>
      </c>
    </row>
    <row r="991" spans="1:18" x14ac:dyDescent="0.3">
      <c r="A991" s="168" t="s">
        <v>1106</v>
      </c>
      <c r="B991" s="168" t="s">
        <v>1108</v>
      </c>
      <c r="C991" s="168">
        <v>111803</v>
      </c>
      <c r="D991" s="171">
        <v>44015</v>
      </c>
      <c r="E991" s="172">
        <v>22.331499999999998</v>
      </c>
      <c r="F991" s="172">
        <v>21.260400000000001</v>
      </c>
      <c r="G991" s="172">
        <v>504.24930000000001</v>
      </c>
      <c r="H991" s="172">
        <v>231.2681</v>
      </c>
      <c r="I991" s="172">
        <v>128.95429999999999</v>
      </c>
      <c r="J991" s="172">
        <v>70.815399999999997</v>
      </c>
      <c r="K991" s="172">
        <v>7.5484</v>
      </c>
      <c r="L991" s="172">
        <v>4.6326000000000001</v>
      </c>
      <c r="M991" s="172">
        <v>-7.4988999999999999</v>
      </c>
      <c r="N991" s="172">
        <v>-3.0226000000000002</v>
      </c>
      <c r="O991" s="172">
        <v>2.0133000000000001</v>
      </c>
      <c r="P991" s="172">
        <v>5.1310000000000002</v>
      </c>
      <c r="Q991" s="172">
        <v>7.3807</v>
      </c>
      <c r="R991" s="172">
        <v>0.39900000000000002</v>
      </c>
    </row>
    <row r="992" spans="1:18" x14ac:dyDescent="0.3">
      <c r="A992" s="168" t="s">
        <v>1106</v>
      </c>
      <c r="B992" s="168" t="s">
        <v>1109</v>
      </c>
      <c r="C992" s="168">
        <v>147816</v>
      </c>
      <c r="D992" s="171">
        <v>44015</v>
      </c>
      <c r="E992" s="172">
        <v>1.3931</v>
      </c>
      <c r="F992" s="172">
        <v>0</v>
      </c>
      <c r="G992" s="172">
        <v>0</v>
      </c>
      <c r="H992" s="172">
        <v>0</v>
      </c>
      <c r="I992" s="172">
        <v>0</v>
      </c>
      <c r="J992" s="172">
        <v>0</v>
      </c>
      <c r="K992" s="172">
        <v>-16.588200000000001</v>
      </c>
      <c r="L992" s="172">
        <v>-49.514000000000003</v>
      </c>
      <c r="M992" s="172"/>
      <c r="N992" s="172"/>
      <c r="O992" s="172"/>
      <c r="P992" s="172"/>
      <c r="Q992" s="172">
        <v>-39.5334</v>
      </c>
      <c r="R992" s="172"/>
    </row>
    <row r="993" spans="1:18" x14ac:dyDescent="0.3">
      <c r="A993" s="168" t="s">
        <v>1106</v>
      </c>
      <c r="B993" s="168" t="s">
        <v>1110</v>
      </c>
      <c r="C993" s="168">
        <v>147820</v>
      </c>
      <c r="D993" s="171">
        <v>44015</v>
      </c>
      <c r="E993" s="172">
        <v>1.3322000000000001</v>
      </c>
      <c r="F993" s="172">
        <v>0</v>
      </c>
      <c r="G993" s="172">
        <v>0</v>
      </c>
      <c r="H993" s="172">
        <v>0</v>
      </c>
      <c r="I993" s="172">
        <v>0</v>
      </c>
      <c r="J993" s="172">
        <v>0</v>
      </c>
      <c r="K993" s="172">
        <v>-16.6235</v>
      </c>
      <c r="L993" s="172">
        <v>-49.519500000000001</v>
      </c>
      <c r="M993" s="172"/>
      <c r="N993" s="172"/>
      <c r="O993" s="172"/>
      <c r="P993" s="172"/>
      <c r="Q993" s="172">
        <v>-39.5381</v>
      </c>
      <c r="R993" s="172"/>
    </row>
    <row r="994" spans="1:18" x14ac:dyDescent="0.3">
      <c r="A994" s="168" t="s">
        <v>1106</v>
      </c>
      <c r="B994" s="168" t="s">
        <v>1111</v>
      </c>
      <c r="C994" s="168">
        <v>120475</v>
      </c>
      <c r="D994" s="171">
        <v>44015</v>
      </c>
      <c r="E994" s="172">
        <v>21.236599999999999</v>
      </c>
      <c r="F994" s="172">
        <v>25.971299999999999</v>
      </c>
      <c r="G994" s="172">
        <v>32.398200000000003</v>
      </c>
      <c r="H994" s="172">
        <v>23.232299999999999</v>
      </c>
      <c r="I994" s="172">
        <v>23.1113</v>
      </c>
      <c r="J994" s="172">
        <v>18.3066</v>
      </c>
      <c r="K994" s="172">
        <v>10.0341</v>
      </c>
      <c r="L994" s="172">
        <v>10.8672</v>
      </c>
      <c r="M994" s="172">
        <v>10.860799999999999</v>
      </c>
      <c r="N994" s="172">
        <v>11.079800000000001</v>
      </c>
      <c r="O994" s="172">
        <v>8.1466999999999992</v>
      </c>
      <c r="P994" s="172">
        <v>9.1943999999999999</v>
      </c>
      <c r="Q994" s="172">
        <v>9.3673000000000002</v>
      </c>
      <c r="R994" s="172">
        <v>9.0213000000000001</v>
      </c>
    </row>
    <row r="995" spans="1:18" x14ac:dyDescent="0.3">
      <c r="A995" s="168" t="s">
        <v>1106</v>
      </c>
      <c r="B995" s="168" t="s">
        <v>1112</v>
      </c>
      <c r="C995" s="168">
        <v>116894</v>
      </c>
      <c r="D995" s="171">
        <v>44015</v>
      </c>
      <c r="E995" s="172">
        <v>19.9953</v>
      </c>
      <c r="F995" s="172">
        <v>25.208300000000001</v>
      </c>
      <c r="G995" s="172">
        <v>31.662099999999999</v>
      </c>
      <c r="H995" s="172">
        <v>22.523599999999998</v>
      </c>
      <c r="I995" s="172">
        <v>22.408999999999999</v>
      </c>
      <c r="J995" s="172">
        <v>17.598600000000001</v>
      </c>
      <c r="K995" s="172">
        <v>9.3249999999999993</v>
      </c>
      <c r="L995" s="172">
        <v>10.143000000000001</v>
      </c>
      <c r="M995" s="172">
        <v>10.1233</v>
      </c>
      <c r="N995" s="172">
        <v>10.329000000000001</v>
      </c>
      <c r="O995" s="172">
        <v>7.4172000000000002</v>
      </c>
      <c r="P995" s="172">
        <v>8.3825000000000003</v>
      </c>
      <c r="Q995" s="172">
        <v>8.7383000000000006</v>
      </c>
      <c r="R995" s="172">
        <v>8.3065999999999995</v>
      </c>
    </row>
    <row r="996" spans="1:18" x14ac:dyDescent="0.3">
      <c r="A996" s="168" t="s">
        <v>1106</v>
      </c>
      <c r="B996" s="168" t="s">
        <v>1113</v>
      </c>
      <c r="C996" s="168">
        <v>127304</v>
      </c>
      <c r="D996" s="171">
        <v>44015</v>
      </c>
      <c r="E996" s="172">
        <v>14.571999999999999</v>
      </c>
      <c r="F996" s="172">
        <v>-5.7601000000000004</v>
      </c>
      <c r="G996" s="172">
        <v>27.950900000000001</v>
      </c>
      <c r="H996" s="172">
        <v>18.9621</v>
      </c>
      <c r="I996" s="172">
        <v>13.705</v>
      </c>
      <c r="J996" s="172">
        <v>14.7719</v>
      </c>
      <c r="K996" s="172">
        <v>13.3651</v>
      </c>
      <c r="L996" s="172">
        <v>9.8864000000000001</v>
      </c>
      <c r="M996" s="172">
        <v>8.3817000000000004</v>
      </c>
      <c r="N996" s="172">
        <v>8.3569999999999993</v>
      </c>
      <c r="O996" s="172">
        <v>2.919</v>
      </c>
      <c r="P996" s="172">
        <v>5.0538999999999996</v>
      </c>
      <c r="Q996" s="172">
        <v>6.1140999999999996</v>
      </c>
      <c r="R996" s="172">
        <v>2.6324000000000001</v>
      </c>
    </row>
    <row r="997" spans="1:18" x14ac:dyDescent="0.3">
      <c r="A997" s="168" t="s">
        <v>1106</v>
      </c>
      <c r="B997" s="168" t="s">
        <v>1114</v>
      </c>
      <c r="C997" s="168">
        <v>127305</v>
      </c>
      <c r="D997" s="171">
        <v>44015</v>
      </c>
      <c r="E997" s="172">
        <v>15.2897</v>
      </c>
      <c r="F997" s="172">
        <v>-5.4897999999999998</v>
      </c>
      <c r="G997" s="172">
        <v>28.394600000000001</v>
      </c>
      <c r="H997" s="172">
        <v>19.374199999999998</v>
      </c>
      <c r="I997" s="172">
        <v>14.1439</v>
      </c>
      <c r="J997" s="172">
        <v>15.2196</v>
      </c>
      <c r="K997" s="172">
        <v>13.835000000000001</v>
      </c>
      <c r="L997" s="172">
        <v>10.403</v>
      </c>
      <c r="M997" s="172">
        <v>8.9611000000000001</v>
      </c>
      <c r="N997" s="172">
        <v>8.9757999999999996</v>
      </c>
      <c r="O997" s="172">
        <v>3.6585000000000001</v>
      </c>
      <c r="P997" s="172">
        <v>5.8296999999999999</v>
      </c>
      <c r="Q997" s="172">
        <v>6.9222999999999999</v>
      </c>
      <c r="R997" s="172">
        <v>3.2911999999999999</v>
      </c>
    </row>
    <row r="998" spans="1:18" x14ac:dyDescent="0.3">
      <c r="A998" s="168" t="s">
        <v>1106</v>
      </c>
      <c r="B998" s="168" t="s">
        <v>1115</v>
      </c>
      <c r="C998" s="168">
        <v>118924</v>
      </c>
      <c r="D998" s="171">
        <v>44015</v>
      </c>
      <c r="E998" s="172">
        <v>64.3643</v>
      </c>
      <c r="F998" s="172">
        <v>7.9409000000000001</v>
      </c>
      <c r="G998" s="172">
        <v>28.6294</v>
      </c>
      <c r="H998" s="172">
        <v>16.9785</v>
      </c>
      <c r="I998" s="172">
        <v>18.635400000000001</v>
      </c>
      <c r="J998" s="172">
        <v>18.813099999999999</v>
      </c>
      <c r="K998" s="172">
        <v>18.209</v>
      </c>
      <c r="L998" s="172">
        <v>13.6935</v>
      </c>
      <c r="M998" s="172">
        <v>11.435700000000001</v>
      </c>
      <c r="N998" s="172">
        <v>10.9672</v>
      </c>
      <c r="O998" s="172">
        <v>5.806</v>
      </c>
      <c r="P998" s="172">
        <v>7.4054000000000002</v>
      </c>
      <c r="Q998" s="172">
        <v>7.8308</v>
      </c>
      <c r="R998" s="172">
        <v>6.1388999999999996</v>
      </c>
    </row>
    <row r="999" spans="1:18" x14ac:dyDescent="0.3">
      <c r="A999" s="168" t="s">
        <v>1106</v>
      </c>
      <c r="B999" s="168" t="s">
        <v>1116</v>
      </c>
      <c r="C999" s="168">
        <v>100078</v>
      </c>
      <c r="D999" s="171">
        <v>44015</v>
      </c>
      <c r="E999" s="172">
        <v>61.705300000000001</v>
      </c>
      <c r="F999" s="172">
        <v>7.6322000000000001</v>
      </c>
      <c r="G999" s="172">
        <v>28.281199999999998</v>
      </c>
      <c r="H999" s="172">
        <v>16.615400000000001</v>
      </c>
      <c r="I999" s="172">
        <v>18.2742</v>
      </c>
      <c r="J999" s="172">
        <v>18.447099999999999</v>
      </c>
      <c r="K999" s="172">
        <v>17.858799999999999</v>
      </c>
      <c r="L999" s="172">
        <v>13.305300000000001</v>
      </c>
      <c r="M999" s="172">
        <v>11.006600000000001</v>
      </c>
      <c r="N999" s="172">
        <v>10.511200000000001</v>
      </c>
      <c r="O999" s="172">
        <v>5.3688000000000002</v>
      </c>
      <c r="P999" s="172">
        <v>6.8638000000000003</v>
      </c>
      <c r="Q999" s="172">
        <v>8.1616999999999997</v>
      </c>
      <c r="R999" s="172">
        <v>5.6877000000000004</v>
      </c>
    </row>
    <row r="1000" spans="1:18" x14ac:dyDescent="0.3">
      <c r="A1000" s="168" t="s">
        <v>1106</v>
      </c>
      <c r="B1000" s="168" t="s">
        <v>1117</v>
      </c>
      <c r="C1000" s="168">
        <v>147962</v>
      </c>
      <c r="D1000" s="171"/>
      <c r="E1000" s="172"/>
      <c r="F1000" s="172"/>
      <c r="G1000" s="172"/>
      <c r="H1000" s="172"/>
      <c r="I1000" s="172"/>
      <c r="J1000" s="172"/>
      <c r="K1000" s="172"/>
      <c r="L1000" s="172"/>
      <c r="M1000" s="172"/>
      <c r="N1000" s="172"/>
      <c r="O1000" s="172"/>
      <c r="P1000" s="172"/>
      <c r="Q1000" s="172"/>
      <c r="R1000" s="172"/>
    </row>
    <row r="1001" spans="1:18" x14ac:dyDescent="0.3">
      <c r="A1001" s="168" t="s">
        <v>1106</v>
      </c>
      <c r="B1001" s="168" t="s">
        <v>1118</v>
      </c>
      <c r="C1001" s="168">
        <v>147963</v>
      </c>
      <c r="D1001" s="171"/>
      <c r="E1001" s="172"/>
      <c r="F1001" s="172"/>
      <c r="G1001" s="172"/>
      <c r="H1001" s="172"/>
      <c r="I1001" s="172"/>
      <c r="J1001" s="172"/>
      <c r="K1001" s="172"/>
      <c r="L1001" s="172"/>
      <c r="M1001" s="172"/>
      <c r="N1001" s="172"/>
      <c r="O1001" s="172"/>
      <c r="P1001" s="172"/>
      <c r="Q1001" s="172"/>
      <c r="R1001" s="172"/>
    </row>
    <row r="1002" spans="1:18" x14ac:dyDescent="0.3">
      <c r="A1002" s="168" t="s">
        <v>1106</v>
      </c>
      <c r="B1002" s="168" t="s">
        <v>1119</v>
      </c>
      <c r="C1002" s="168">
        <v>147968</v>
      </c>
      <c r="D1002" s="171"/>
      <c r="E1002" s="172"/>
      <c r="F1002" s="172"/>
      <c r="G1002" s="172"/>
      <c r="H1002" s="172"/>
      <c r="I1002" s="172"/>
      <c r="J1002" s="172"/>
      <c r="K1002" s="172"/>
      <c r="L1002" s="172"/>
      <c r="M1002" s="172"/>
      <c r="N1002" s="172"/>
      <c r="O1002" s="172"/>
      <c r="P1002" s="172"/>
      <c r="Q1002" s="172"/>
      <c r="R1002" s="172"/>
    </row>
    <row r="1003" spans="1:18" x14ac:dyDescent="0.3">
      <c r="A1003" s="168" t="s">
        <v>1106</v>
      </c>
      <c r="B1003" s="168" t="s">
        <v>1120</v>
      </c>
      <c r="C1003" s="168">
        <v>147966</v>
      </c>
      <c r="D1003" s="171"/>
      <c r="E1003" s="172"/>
      <c r="F1003" s="172"/>
      <c r="G1003" s="172"/>
      <c r="H1003" s="172"/>
      <c r="I1003" s="172"/>
      <c r="J1003" s="172"/>
      <c r="K1003" s="172"/>
      <c r="L1003" s="172"/>
      <c r="M1003" s="172"/>
      <c r="N1003" s="172"/>
      <c r="O1003" s="172"/>
      <c r="P1003" s="172"/>
      <c r="Q1003" s="172"/>
      <c r="R1003" s="172"/>
    </row>
    <row r="1004" spans="1:18" x14ac:dyDescent="0.3">
      <c r="A1004" s="168" t="s">
        <v>1106</v>
      </c>
      <c r="B1004" s="168" t="s">
        <v>1121</v>
      </c>
      <c r="C1004" s="168">
        <v>112304</v>
      </c>
      <c r="D1004" s="171">
        <v>44015</v>
      </c>
      <c r="E1004" s="172">
        <v>21.888200000000001</v>
      </c>
      <c r="F1004" s="172">
        <v>45.247</v>
      </c>
      <c r="G1004" s="172">
        <v>61.396700000000003</v>
      </c>
      <c r="H1004" s="172">
        <v>40.814999999999998</v>
      </c>
      <c r="I1004" s="172">
        <v>30.6462</v>
      </c>
      <c r="J1004" s="172">
        <v>27.523399999999999</v>
      </c>
      <c r="K1004" s="172">
        <v>-8.6282999999999994</v>
      </c>
      <c r="L1004" s="172">
        <v>-10.3032</v>
      </c>
      <c r="M1004" s="172">
        <v>-5.2914000000000003</v>
      </c>
      <c r="N1004" s="172">
        <v>-2.5259</v>
      </c>
      <c r="O1004" s="172">
        <v>3.8883000000000001</v>
      </c>
      <c r="P1004" s="172">
        <v>5.8928000000000003</v>
      </c>
      <c r="Q1004" s="172">
        <v>7.6948999999999996</v>
      </c>
      <c r="R1004" s="172">
        <v>2.4009</v>
      </c>
    </row>
    <row r="1005" spans="1:18" x14ac:dyDescent="0.3">
      <c r="A1005" s="168" t="s">
        <v>1106</v>
      </c>
      <c r="B1005" s="168" t="s">
        <v>1122</v>
      </c>
      <c r="C1005" s="168">
        <v>118554</v>
      </c>
      <c r="D1005" s="171">
        <v>44015</v>
      </c>
      <c r="E1005" s="172">
        <v>23.218399999999999</v>
      </c>
      <c r="F1005" s="172">
        <v>46.118699999999997</v>
      </c>
      <c r="G1005" s="172">
        <v>62.0961</v>
      </c>
      <c r="H1005" s="172">
        <v>41.515099999999997</v>
      </c>
      <c r="I1005" s="172">
        <v>31.352799999999998</v>
      </c>
      <c r="J1005" s="172">
        <v>28.223700000000001</v>
      </c>
      <c r="K1005" s="172">
        <v>-7.9233000000000002</v>
      </c>
      <c r="L1005" s="172">
        <v>-9.5843000000000007</v>
      </c>
      <c r="M1005" s="172">
        <v>-4.5388000000000002</v>
      </c>
      <c r="N1005" s="172">
        <v>-1.7479</v>
      </c>
      <c r="O1005" s="172">
        <v>4.6925999999999997</v>
      </c>
      <c r="P1005" s="172">
        <v>6.7108999999999996</v>
      </c>
      <c r="Q1005" s="172">
        <v>8.0656999999999996</v>
      </c>
      <c r="R1005" s="172">
        <v>3.2174</v>
      </c>
    </row>
    <row r="1006" spans="1:18" x14ac:dyDescent="0.3">
      <c r="A1006" s="168" t="s">
        <v>1106</v>
      </c>
      <c r="B1006" s="168" t="s">
        <v>1123</v>
      </c>
      <c r="C1006" s="168">
        <v>101989</v>
      </c>
      <c r="D1006" s="171">
        <v>44015</v>
      </c>
      <c r="E1006" s="172">
        <v>41.026000000000003</v>
      </c>
      <c r="F1006" s="172">
        <v>36.959099999999999</v>
      </c>
      <c r="G1006" s="172">
        <v>38.4664</v>
      </c>
      <c r="H1006" s="172">
        <v>35.599800000000002</v>
      </c>
      <c r="I1006" s="172">
        <v>30.4481</v>
      </c>
      <c r="J1006" s="172">
        <v>25.314299999999999</v>
      </c>
      <c r="K1006" s="172">
        <v>7.5330000000000004</v>
      </c>
      <c r="L1006" s="172">
        <v>8.3581000000000003</v>
      </c>
      <c r="M1006" s="172">
        <v>8.7681000000000004</v>
      </c>
      <c r="N1006" s="172">
        <v>8.8568999999999996</v>
      </c>
      <c r="O1006" s="172">
        <v>7.1961000000000004</v>
      </c>
      <c r="P1006" s="172">
        <v>7.9771999999999998</v>
      </c>
      <c r="Q1006" s="172">
        <v>7.9664000000000001</v>
      </c>
      <c r="R1006" s="172">
        <v>8.6206999999999994</v>
      </c>
    </row>
    <row r="1007" spans="1:18" x14ac:dyDescent="0.3">
      <c r="A1007" s="168" t="s">
        <v>1106</v>
      </c>
      <c r="B1007" s="168" t="s">
        <v>1124</v>
      </c>
      <c r="C1007" s="168">
        <v>119081</v>
      </c>
      <c r="D1007" s="171">
        <v>44015</v>
      </c>
      <c r="E1007" s="172">
        <v>42.953200000000002</v>
      </c>
      <c r="F1007" s="172">
        <v>37.768500000000003</v>
      </c>
      <c r="G1007" s="172">
        <v>39.272100000000002</v>
      </c>
      <c r="H1007" s="172">
        <v>36.415999999999997</v>
      </c>
      <c r="I1007" s="172">
        <v>31.2592</v>
      </c>
      <c r="J1007" s="172">
        <v>26.132999999999999</v>
      </c>
      <c r="K1007" s="172">
        <v>8.3484999999999996</v>
      </c>
      <c r="L1007" s="172">
        <v>9.1964000000000006</v>
      </c>
      <c r="M1007" s="172">
        <v>9.6214999999999993</v>
      </c>
      <c r="N1007" s="172">
        <v>9.7289999999999992</v>
      </c>
      <c r="O1007" s="172">
        <v>8.0576000000000008</v>
      </c>
      <c r="P1007" s="172">
        <v>8.7184000000000008</v>
      </c>
      <c r="Q1007" s="172">
        <v>8.8803999999999998</v>
      </c>
      <c r="R1007" s="172">
        <v>9.4911999999999992</v>
      </c>
    </row>
    <row r="1008" spans="1:18" x14ac:dyDescent="0.3">
      <c r="A1008" s="168" t="s">
        <v>1106</v>
      </c>
      <c r="B1008" s="168" t="s">
        <v>1125</v>
      </c>
      <c r="C1008" s="168">
        <v>102741</v>
      </c>
      <c r="D1008" s="171">
        <v>44015</v>
      </c>
      <c r="E1008" s="172">
        <v>31.9101</v>
      </c>
      <c r="F1008" s="172">
        <v>35.493499999999997</v>
      </c>
      <c r="G1008" s="172">
        <v>62.660299999999999</v>
      </c>
      <c r="H1008" s="172">
        <v>31.1173</v>
      </c>
      <c r="I1008" s="172">
        <v>27.786000000000001</v>
      </c>
      <c r="J1008" s="172">
        <v>21.590900000000001</v>
      </c>
      <c r="K1008" s="172">
        <v>8.5066000000000006</v>
      </c>
      <c r="L1008" s="172">
        <v>8.9738000000000007</v>
      </c>
      <c r="M1008" s="172">
        <v>10.3338</v>
      </c>
      <c r="N1008" s="172">
        <v>10.320499999999999</v>
      </c>
      <c r="O1008" s="172">
        <v>7.1576000000000004</v>
      </c>
      <c r="P1008" s="172">
        <v>7.9669999999999996</v>
      </c>
      <c r="Q1008" s="172">
        <v>7.6162000000000001</v>
      </c>
      <c r="R1008" s="172">
        <v>8.5411000000000001</v>
      </c>
    </row>
    <row r="1009" spans="1:18" x14ac:dyDescent="0.3">
      <c r="A1009" s="168" t="s">
        <v>1106</v>
      </c>
      <c r="B1009" s="168" t="s">
        <v>1126</v>
      </c>
      <c r="C1009" s="168">
        <v>120670</v>
      </c>
      <c r="D1009" s="171">
        <v>44015</v>
      </c>
      <c r="E1009" s="172">
        <v>33.894100000000002</v>
      </c>
      <c r="F1009" s="172">
        <v>36.1113</v>
      </c>
      <c r="G1009" s="172">
        <v>63.289299999999997</v>
      </c>
      <c r="H1009" s="172">
        <v>31.760400000000001</v>
      </c>
      <c r="I1009" s="172">
        <v>28.413</v>
      </c>
      <c r="J1009" s="172">
        <v>22.219799999999999</v>
      </c>
      <c r="K1009" s="172">
        <v>9.1332000000000004</v>
      </c>
      <c r="L1009" s="172">
        <v>9.5913000000000004</v>
      </c>
      <c r="M1009" s="172">
        <v>10.941800000000001</v>
      </c>
      <c r="N1009" s="172">
        <v>10.952999999999999</v>
      </c>
      <c r="O1009" s="172">
        <v>7.9313000000000002</v>
      </c>
      <c r="P1009" s="172">
        <v>8.8390000000000004</v>
      </c>
      <c r="Q1009" s="172">
        <v>9.1323000000000008</v>
      </c>
      <c r="R1009" s="172">
        <v>9.2515000000000001</v>
      </c>
    </row>
    <row r="1010" spans="1:18" x14ac:dyDescent="0.3">
      <c r="A1010" s="168" t="s">
        <v>1106</v>
      </c>
      <c r="B1010" s="168" t="s">
        <v>1127</v>
      </c>
      <c r="C1010" s="168">
        <v>118401</v>
      </c>
      <c r="D1010" s="171">
        <v>44015</v>
      </c>
      <c r="E1010" s="172">
        <v>37.657600000000002</v>
      </c>
      <c r="F1010" s="172">
        <v>32.9846</v>
      </c>
      <c r="G1010" s="172">
        <v>30.8033</v>
      </c>
      <c r="H1010" s="172">
        <v>25.924399999999999</v>
      </c>
      <c r="I1010" s="172">
        <v>22.893799999999999</v>
      </c>
      <c r="J1010" s="172">
        <v>22.9438</v>
      </c>
      <c r="K1010" s="172">
        <v>20.897200000000002</v>
      </c>
      <c r="L1010" s="172">
        <v>15.0124</v>
      </c>
      <c r="M1010" s="172">
        <v>12.3584</v>
      </c>
      <c r="N1010" s="172">
        <v>12.538</v>
      </c>
      <c r="O1010" s="172">
        <v>8.9693000000000005</v>
      </c>
      <c r="P1010" s="172">
        <v>9.1059999999999999</v>
      </c>
      <c r="Q1010" s="172">
        <v>9.0368999999999993</v>
      </c>
      <c r="R1010" s="172">
        <v>11.4352</v>
      </c>
    </row>
    <row r="1011" spans="1:18" x14ac:dyDescent="0.3">
      <c r="A1011" s="168" t="s">
        <v>1106</v>
      </c>
      <c r="B1011" s="168" t="s">
        <v>1128</v>
      </c>
      <c r="C1011" s="168">
        <v>108728</v>
      </c>
      <c r="D1011" s="171">
        <v>44015</v>
      </c>
      <c r="E1011" s="172">
        <v>35.790700000000001</v>
      </c>
      <c r="F1011" s="172">
        <v>32.356900000000003</v>
      </c>
      <c r="G1011" s="172">
        <v>30.159199999999998</v>
      </c>
      <c r="H1011" s="172">
        <v>25.2529</v>
      </c>
      <c r="I1011" s="172">
        <v>22.215800000000002</v>
      </c>
      <c r="J1011" s="172">
        <v>22.261500000000002</v>
      </c>
      <c r="K1011" s="172">
        <v>20.1919</v>
      </c>
      <c r="L1011" s="172">
        <v>14.2957</v>
      </c>
      <c r="M1011" s="172">
        <v>11.629099999999999</v>
      </c>
      <c r="N1011" s="172">
        <v>11.7927</v>
      </c>
      <c r="O1011" s="172">
        <v>8.2555999999999994</v>
      </c>
      <c r="P1011" s="172">
        <v>8.4065999999999992</v>
      </c>
      <c r="Q1011" s="172">
        <v>7.7891000000000004</v>
      </c>
      <c r="R1011" s="172">
        <v>10.710100000000001</v>
      </c>
    </row>
    <row r="1012" spans="1:18" x14ac:dyDescent="0.3">
      <c r="A1012" s="168" t="s">
        <v>1106</v>
      </c>
      <c r="B1012" s="168" t="s">
        <v>1129</v>
      </c>
      <c r="C1012" s="168">
        <v>121153</v>
      </c>
      <c r="D1012" s="171">
        <v>44015</v>
      </c>
      <c r="E1012" s="172">
        <v>18.333600000000001</v>
      </c>
      <c r="F1012" s="172">
        <v>17.328900000000001</v>
      </c>
      <c r="G1012" s="172">
        <v>23.870899999999999</v>
      </c>
      <c r="H1012" s="172">
        <v>18.323399999999999</v>
      </c>
      <c r="I1012" s="172">
        <v>15.204599999999999</v>
      </c>
      <c r="J1012" s="172">
        <v>13.222200000000001</v>
      </c>
      <c r="K1012" s="172">
        <v>14.776199999999999</v>
      </c>
      <c r="L1012" s="172">
        <v>11.6471</v>
      </c>
      <c r="M1012" s="172">
        <v>9.3422999999999998</v>
      </c>
      <c r="N1012" s="172">
        <v>9.4213000000000005</v>
      </c>
      <c r="O1012" s="172">
        <v>8.984</v>
      </c>
      <c r="P1012" s="172">
        <v>8.8383000000000003</v>
      </c>
      <c r="Q1012" s="172">
        <v>8.6123999999999992</v>
      </c>
      <c r="R1012" s="172">
        <v>9.4176000000000002</v>
      </c>
    </row>
    <row r="1013" spans="1:18" x14ac:dyDescent="0.3">
      <c r="A1013" s="168" t="s">
        <v>1106</v>
      </c>
      <c r="B1013" s="168" t="s">
        <v>1130</v>
      </c>
      <c r="C1013" s="168">
        <v>121158</v>
      </c>
      <c r="D1013" s="171">
        <v>44015</v>
      </c>
      <c r="E1013" s="172">
        <v>17.270800000000001</v>
      </c>
      <c r="F1013" s="172">
        <v>16.914999999999999</v>
      </c>
      <c r="G1013" s="172">
        <v>23.3626</v>
      </c>
      <c r="H1013" s="172">
        <v>17.813199999999998</v>
      </c>
      <c r="I1013" s="172">
        <v>14.695</v>
      </c>
      <c r="J1013" s="172">
        <v>12.7204</v>
      </c>
      <c r="K1013" s="172">
        <v>14.2591</v>
      </c>
      <c r="L1013" s="172">
        <v>11.118499999999999</v>
      </c>
      <c r="M1013" s="172">
        <v>8.8059999999999992</v>
      </c>
      <c r="N1013" s="172">
        <v>8.8731000000000009</v>
      </c>
      <c r="O1013" s="172">
        <v>8.4237000000000002</v>
      </c>
      <c r="P1013" s="172">
        <v>8.1159999999999997</v>
      </c>
      <c r="Q1013" s="172">
        <v>7.7320000000000002</v>
      </c>
      <c r="R1013" s="172">
        <v>8.8484999999999996</v>
      </c>
    </row>
    <row r="1014" spans="1:18" x14ac:dyDescent="0.3">
      <c r="A1014" s="168" t="s">
        <v>1106</v>
      </c>
      <c r="B1014" s="168" t="s">
        <v>1131</v>
      </c>
      <c r="C1014" s="168">
        <v>128009</v>
      </c>
      <c r="D1014" s="171">
        <v>44015</v>
      </c>
      <c r="E1014" s="172">
        <v>16.531099999999999</v>
      </c>
      <c r="F1014" s="172">
        <v>37.795200000000001</v>
      </c>
      <c r="G1014" s="172">
        <v>38.688299999999998</v>
      </c>
      <c r="H1014" s="172">
        <v>29.500299999999999</v>
      </c>
      <c r="I1014" s="172">
        <v>25.7056</v>
      </c>
      <c r="J1014" s="172">
        <v>28.502099999999999</v>
      </c>
      <c r="K1014" s="172">
        <v>6.7375999999999996</v>
      </c>
      <c r="L1014" s="172">
        <v>5.8956999999999997</v>
      </c>
      <c r="M1014" s="172">
        <v>7.7511999999999999</v>
      </c>
      <c r="N1014" s="172">
        <v>8.3422999999999998</v>
      </c>
      <c r="O1014" s="172">
        <v>6.2274000000000003</v>
      </c>
      <c r="P1014" s="172">
        <v>7.6059999999999999</v>
      </c>
      <c r="Q1014" s="172">
        <v>8.3187999999999995</v>
      </c>
      <c r="R1014" s="172">
        <v>6.8996000000000004</v>
      </c>
    </row>
    <row r="1015" spans="1:18" x14ac:dyDescent="0.3">
      <c r="A1015" s="168" t="s">
        <v>1106</v>
      </c>
      <c r="B1015" s="168" t="s">
        <v>1132</v>
      </c>
      <c r="C1015" s="168">
        <v>128006</v>
      </c>
      <c r="D1015" s="171">
        <v>44015</v>
      </c>
      <c r="E1015" s="172">
        <v>17.483899999999998</v>
      </c>
      <c r="F1015" s="172">
        <v>39.080599999999997</v>
      </c>
      <c r="G1015" s="172">
        <v>39.794800000000002</v>
      </c>
      <c r="H1015" s="172">
        <v>30.538</v>
      </c>
      <c r="I1015" s="172">
        <v>26.739699999999999</v>
      </c>
      <c r="J1015" s="172">
        <v>29.559200000000001</v>
      </c>
      <c r="K1015" s="172">
        <v>7.7472000000000003</v>
      </c>
      <c r="L1015" s="172">
        <v>6.8259999999999996</v>
      </c>
      <c r="M1015" s="172">
        <v>8.6656999999999993</v>
      </c>
      <c r="N1015" s="172">
        <v>9.2660999999999998</v>
      </c>
      <c r="O1015" s="172">
        <v>7.0850999999999997</v>
      </c>
      <c r="P1015" s="172">
        <v>8.6805000000000003</v>
      </c>
      <c r="Q1015" s="172">
        <v>9.2881</v>
      </c>
      <c r="R1015" s="172">
        <v>7.7713999999999999</v>
      </c>
    </row>
    <row r="1016" spans="1:18" x14ac:dyDescent="0.3">
      <c r="A1016" s="168" t="s">
        <v>1106</v>
      </c>
      <c r="B1016" s="168" t="s">
        <v>1133</v>
      </c>
      <c r="C1016" s="168">
        <v>133604</v>
      </c>
      <c r="D1016" s="171">
        <v>44015</v>
      </c>
      <c r="E1016" s="172">
        <v>15.481999999999999</v>
      </c>
      <c r="F1016" s="172">
        <v>43.430999999999997</v>
      </c>
      <c r="G1016" s="172">
        <v>36.494399999999999</v>
      </c>
      <c r="H1016" s="172">
        <v>24.090699999999998</v>
      </c>
      <c r="I1016" s="172">
        <v>27.259499999999999</v>
      </c>
      <c r="J1016" s="172">
        <v>29.615500000000001</v>
      </c>
      <c r="K1016" s="172">
        <v>3.1358000000000001</v>
      </c>
      <c r="L1016" s="172">
        <v>6.6073000000000004</v>
      </c>
      <c r="M1016" s="172">
        <v>8.5260999999999996</v>
      </c>
      <c r="N1016" s="172">
        <v>8.7087000000000003</v>
      </c>
      <c r="O1016" s="172">
        <v>6.6211000000000002</v>
      </c>
      <c r="P1016" s="172">
        <v>8.2981999999999996</v>
      </c>
      <c r="Q1016" s="172">
        <v>8.3999000000000006</v>
      </c>
      <c r="R1016" s="172">
        <v>7.8120000000000003</v>
      </c>
    </row>
    <row r="1017" spans="1:18" x14ac:dyDescent="0.3">
      <c r="A1017" s="168" t="s">
        <v>1106</v>
      </c>
      <c r="B1017" s="168" t="s">
        <v>1134</v>
      </c>
      <c r="C1017" s="168">
        <v>133607</v>
      </c>
      <c r="D1017" s="171">
        <v>44015</v>
      </c>
      <c r="E1017" s="172">
        <v>14.7689</v>
      </c>
      <c r="F1017" s="172">
        <v>42.5578</v>
      </c>
      <c r="G1017" s="172">
        <v>35.6098</v>
      </c>
      <c r="H1017" s="172">
        <v>23.228300000000001</v>
      </c>
      <c r="I1017" s="172">
        <v>26.372800000000002</v>
      </c>
      <c r="J1017" s="172">
        <v>28.703800000000001</v>
      </c>
      <c r="K1017" s="172">
        <v>2.2202000000000002</v>
      </c>
      <c r="L1017" s="172">
        <v>5.6546000000000003</v>
      </c>
      <c r="M1017" s="172">
        <v>7.5675999999999997</v>
      </c>
      <c r="N1017" s="172">
        <v>7.7416999999999998</v>
      </c>
      <c r="O1017" s="172">
        <v>5.6858000000000004</v>
      </c>
      <c r="P1017" s="172">
        <v>7.3537999999999997</v>
      </c>
      <c r="Q1017" s="172">
        <v>7.4607000000000001</v>
      </c>
      <c r="R1017" s="172">
        <v>6.8743999999999996</v>
      </c>
    </row>
    <row r="1018" spans="1:18" x14ac:dyDescent="0.3">
      <c r="A1018" s="168" t="s">
        <v>1106</v>
      </c>
      <c r="B1018" s="168" t="s">
        <v>1135</v>
      </c>
      <c r="C1018" s="168">
        <v>130037</v>
      </c>
      <c r="D1018" s="171">
        <v>44015</v>
      </c>
      <c r="E1018" s="172">
        <v>10.610300000000001</v>
      </c>
      <c r="F1018" s="172">
        <v>50.6389</v>
      </c>
      <c r="G1018" s="172">
        <v>35.7667</v>
      </c>
      <c r="H1018" s="172">
        <v>21.316800000000001</v>
      </c>
      <c r="I1018" s="172">
        <v>12.443300000000001</v>
      </c>
      <c r="J1018" s="172">
        <v>11.0853</v>
      </c>
      <c r="K1018" s="172">
        <v>3.0318000000000001</v>
      </c>
      <c r="L1018" s="172">
        <v>-48.261400000000002</v>
      </c>
      <c r="M1018" s="172">
        <v>-32.301699999999997</v>
      </c>
      <c r="N1018" s="172">
        <v>-23.380299999999998</v>
      </c>
      <c r="O1018" s="172">
        <v>-7.5846999999999998</v>
      </c>
      <c r="P1018" s="172">
        <v>-0.92520000000000002</v>
      </c>
      <c r="Q1018" s="172">
        <v>0.98809999999999998</v>
      </c>
      <c r="R1018" s="172">
        <v>-12.959899999999999</v>
      </c>
    </row>
    <row r="1019" spans="1:18" x14ac:dyDescent="0.3">
      <c r="A1019" s="168" t="s">
        <v>1106</v>
      </c>
      <c r="B1019" s="168" t="s">
        <v>1136</v>
      </c>
      <c r="C1019" s="168">
        <v>130050</v>
      </c>
      <c r="D1019" s="171">
        <v>44015</v>
      </c>
      <c r="E1019" s="172">
        <v>11.181699999999999</v>
      </c>
      <c r="F1019" s="172">
        <v>51.320999999999998</v>
      </c>
      <c r="G1019" s="172">
        <v>36.341500000000003</v>
      </c>
      <c r="H1019" s="172">
        <v>21.868600000000001</v>
      </c>
      <c r="I1019" s="172">
        <v>12.9815</v>
      </c>
      <c r="J1019" s="172">
        <v>11.6441</v>
      </c>
      <c r="K1019" s="172">
        <v>3.5939000000000001</v>
      </c>
      <c r="L1019" s="172">
        <v>-47.756300000000003</v>
      </c>
      <c r="M1019" s="172">
        <v>-31.757999999999999</v>
      </c>
      <c r="N1019" s="172">
        <v>-22.810600000000001</v>
      </c>
      <c r="O1019" s="172">
        <v>-6.7384000000000004</v>
      </c>
      <c r="P1019" s="172">
        <v>-3.5200000000000002E-2</v>
      </c>
      <c r="Q1019" s="172">
        <v>1.8712</v>
      </c>
      <c r="R1019" s="172">
        <v>-12.218999999999999</v>
      </c>
    </row>
    <row r="1020" spans="1:18" x14ac:dyDescent="0.3">
      <c r="A1020" s="168" t="s">
        <v>1106</v>
      </c>
      <c r="B1020" s="168" t="s">
        <v>1137</v>
      </c>
      <c r="C1020" s="168">
        <v>148083</v>
      </c>
      <c r="D1020" s="171">
        <v>44015</v>
      </c>
      <c r="E1020" s="172">
        <v>5.3999999999999999E-2</v>
      </c>
      <c r="F1020" s="172">
        <v>0</v>
      </c>
      <c r="G1020" s="172">
        <v>22.572700000000001</v>
      </c>
      <c r="H1020" s="172">
        <v>9.6739999999999995</v>
      </c>
      <c r="I1020" s="172">
        <v>9.6920000000000002</v>
      </c>
      <c r="J1020" s="172">
        <v>9.0795999999999992</v>
      </c>
      <c r="K1020" s="172">
        <v>9.1158999999999999</v>
      </c>
      <c r="L1020" s="172"/>
      <c r="M1020" s="172"/>
      <c r="N1020" s="172"/>
      <c r="O1020" s="172"/>
      <c r="P1020" s="172"/>
      <c r="Q1020" s="172">
        <v>9.7159999999999993</v>
      </c>
      <c r="R1020" s="172"/>
    </row>
    <row r="1021" spans="1:18" x14ac:dyDescent="0.3">
      <c r="A1021" s="168" t="s">
        <v>1106</v>
      </c>
      <c r="B1021" s="168" t="s">
        <v>1138</v>
      </c>
      <c r="C1021" s="168">
        <v>148080</v>
      </c>
      <c r="D1021" s="171">
        <v>44015</v>
      </c>
      <c r="E1021" s="172">
        <v>5.6800000000000003E-2</v>
      </c>
      <c r="F1021" s="172">
        <v>64.373900000000006</v>
      </c>
      <c r="G1021" s="172">
        <v>21.457999999999998</v>
      </c>
      <c r="H1021" s="172">
        <v>9.1963000000000008</v>
      </c>
      <c r="I1021" s="172">
        <v>9.2125000000000004</v>
      </c>
      <c r="J1021" s="172">
        <v>10.805199999999999</v>
      </c>
      <c r="K1021" s="172">
        <v>9.3950999999999993</v>
      </c>
      <c r="L1021" s="172"/>
      <c r="M1021" s="172"/>
      <c r="N1021" s="172"/>
      <c r="O1021" s="172"/>
      <c r="P1021" s="172"/>
      <c r="Q1021" s="172">
        <v>9.7234999999999996</v>
      </c>
      <c r="R1021" s="172"/>
    </row>
    <row r="1022" spans="1:18" x14ac:dyDescent="0.3">
      <c r="A1022" s="168" t="s">
        <v>1106</v>
      </c>
      <c r="B1022" s="168" t="s">
        <v>1139</v>
      </c>
      <c r="C1022" s="168">
        <v>148286</v>
      </c>
      <c r="D1022" s="171"/>
      <c r="E1022" s="172"/>
      <c r="F1022" s="172"/>
      <c r="G1022" s="172"/>
      <c r="H1022" s="172"/>
      <c r="I1022" s="172"/>
      <c r="J1022" s="172"/>
      <c r="K1022" s="172"/>
      <c r="L1022" s="172"/>
      <c r="M1022" s="172"/>
      <c r="N1022" s="172"/>
      <c r="O1022" s="172"/>
      <c r="P1022" s="172"/>
      <c r="Q1022" s="172"/>
      <c r="R1022" s="172"/>
    </row>
    <row r="1023" spans="1:18" x14ac:dyDescent="0.3">
      <c r="A1023" s="168" t="s">
        <v>1106</v>
      </c>
      <c r="B1023" s="168" t="s">
        <v>1140</v>
      </c>
      <c r="C1023" s="168">
        <v>148285</v>
      </c>
      <c r="D1023" s="171"/>
      <c r="E1023" s="172"/>
      <c r="F1023" s="172"/>
      <c r="G1023" s="172"/>
      <c r="H1023" s="172"/>
      <c r="I1023" s="172"/>
      <c r="J1023" s="172"/>
      <c r="K1023" s="172"/>
      <c r="L1023" s="172"/>
      <c r="M1023" s="172"/>
      <c r="N1023" s="172"/>
      <c r="O1023" s="172"/>
      <c r="P1023" s="172"/>
      <c r="Q1023" s="172"/>
      <c r="R1023" s="172"/>
    </row>
    <row r="1024" spans="1:18" x14ac:dyDescent="0.3">
      <c r="A1024" s="168" t="s">
        <v>1106</v>
      </c>
      <c r="B1024" s="168" t="s">
        <v>1141</v>
      </c>
      <c r="C1024" s="168">
        <v>119824</v>
      </c>
      <c r="D1024" s="171">
        <v>44015</v>
      </c>
      <c r="E1024" s="172">
        <v>39.4514</v>
      </c>
      <c r="F1024" s="172">
        <v>10.1799</v>
      </c>
      <c r="G1024" s="172">
        <v>31.352</v>
      </c>
      <c r="H1024" s="172">
        <v>24.7134</v>
      </c>
      <c r="I1024" s="172">
        <v>20.588200000000001</v>
      </c>
      <c r="J1024" s="172">
        <v>22.038399999999999</v>
      </c>
      <c r="K1024" s="172">
        <v>16.949200000000001</v>
      </c>
      <c r="L1024" s="172">
        <v>13.8063</v>
      </c>
      <c r="M1024" s="172">
        <v>13.222</v>
      </c>
      <c r="N1024" s="172">
        <v>13.3354</v>
      </c>
      <c r="O1024" s="172">
        <v>9.5540000000000003</v>
      </c>
      <c r="P1024" s="172">
        <v>10.303800000000001</v>
      </c>
      <c r="Q1024" s="172">
        <v>10.379</v>
      </c>
      <c r="R1024" s="172">
        <v>11.6996</v>
      </c>
    </row>
    <row r="1025" spans="1:18" x14ac:dyDescent="0.3">
      <c r="A1025" s="168" t="s">
        <v>1106</v>
      </c>
      <c r="B1025" s="168" t="s">
        <v>1142</v>
      </c>
      <c r="C1025" s="168">
        <v>102053</v>
      </c>
      <c r="D1025" s="171">
        <v>44015</v>
      </c>
      <c r="E1025" s="172">
        <v>37.473199999999999</v>
      </c>
      <c r="F1025" s="172">
        <v>9.8402999999999992</v>
      </c>
      <c r="G1025" s="172">
        <v>30.9879</v>
      </c>
      <c r="H1025" s="172">
        <v>24.310500000000001</v>
      </c>
      <c r="I1025" s="172">
        <v>20.157</v>
      </c>
      <c r="J1025" s="172">
        <v>21.594200000000001</v>
      </c>
      <c r="K1025" s="172">
        <v>16.497399999999999</v>
      </c>
      <c r="L1025" s="172">
        <v>13.3531</v>
      </c>
      <c r="M1025" s="172">
        <v>12.7784</v>
      </c>
      <c r="N1025" s="172">
        <v>12.8932</v>
      </c>
      <c r="O1025" s="172">
        <v>8.8491999999999997</v>
      </c>
      <c r="P1025" s="172">
        <v>9.4376999999999995</v>
      </c>
      <c r="Q1025" s="172">
        <v>8.2464999999999993</v>
      </c>
      <c r="R1025" s="172">
        <v>11.1816</v>
      </c>
    </row>
    <row r="1026" spans="1:18" x14ac:dyDescent="0.3">
      <c r="A1026" s="168" t="s">
        <v>1106</v>
      </c>
      <c r="B1026" s="168" t="s">
        <v>1143</v>
      </c>
      <c r="C1026" s="168">
        <v>100603</v>
      </c>
      <c r="D1026" s="171">
        <v>44015</v>
      </c>
      <c r="E1026" s="172">
        <v>56.686599999999999</v>
      </c>
      <c r="F1026" s="172">
        <v>29.901</v>
      </c>
      <c r="G1026" s="172">
        <v>37.460700000000003</v>
      </c>
      <c r="H1026" s="172">
        <v>27.240200000000002</v>
      </c>
      <c r="I1026" s="172">
        <v>22.732700000000001</v>
      </c>
      <c r="J1026" s="172">
        <v>18.660699999999999</v>
      </c>
      <c r="K1026" s="172">
        <v>13.1027</v>
      </c>
      <c r="L1026" s="172">
        <v>7.4588999999999999</v>
      </c>
      <c r="M1026" s="172">
        <v>7.0186000000000002</v>
      </c>
      <c r="N1026" s="172">
        <v>7.7282000000000002</v>
      </c>
      <c r="O1026" s="172">
        <v>6.2884000000000002</v>
      </c>
      <c r="P1026" s="172">
        <v>7.3000999999999996</v>
      </c>
      <c r="Q1026" s="172">
        <v>7.9951999999999996</v>
      </c>
      <c r="R1026" s="172">
        <v>7.6509</v>
      </c>
    </row>
    <row r="1027" spans="1:18" x14ac:dyDescent="0.3">
      <c r="A1027" s="168" t="s">
        <v>1106</v>
      </c>
      <c r="B1027" s="168" t="s">
        <v>1144</v>
      </c>
      <c r="C1027" s="168">
        <v>119675</v>
      </c>
      <c r="D1027" s="171">
        <v>44015</v>
      </c>
      <c r="E1027" s="172">
        <v>60.449199999999998</v>
      </c>
      <c r="F1027" s="172">
        <v>30.76</v>
      </c>
      <c r="G1027" s="172">
        <v>38.3215</v>
      </c>
      <c r="H1027" s="172">
        <v>28.098500000000001</v>
      </c>
      <c r="I1027" s="172">
        <v>23.592099999999999</v>
      </c>
      <c r="J1027" s="172">
        <v>19.523700000000002</v>
      </c>
      <c r="K1027" s="172">
        <v>13.9846</v>
      </c>
      <c r="L1027" s="172">
        <v>8.4006000000000007</v>
      </c>
      <c r="M1027" s="172">
        <v>7.9762000000000004</v>
      </c>
      <c r="N1027" s="172">
        <v>8.6613000000000007</v>
      </c>
      <c r="O1027" s="172">
        <v>7.2835999999999999</v>
      </c>
      <c r="P1027" s="172">
        <v>8.1121999999999996</v>
      </c>
      <c r="Q1027" s="172">
        <v>8.2528000000000006</v>
      </c>
      <c r="R1027" s="172">
        <v>8.5874000000000006</v>
      </c>
    </row>
    <row r="1028" spans="1:18" x14ac:dyDescent="0.3">
      <c r="A1028" s="168" t="s">
        <v>1106</v>
      </c>
      <c r="B1028" s="168" t="s">
        <v>1145</v>
      </c>
      <c r="C1028" s="168">
        <v>119127</v>
      </c>
      <c r="D1028" s="171">
        <v>44015</v>
      </c>
      <c r="E1028" s="172">
        <v>29.164400000000001</v>
      </c>
      <c r="F1028" s="172">
        <v>17.9056</v>
      </c>
      <c r="G1028" s="172">
        <v>36.612699999999997</v>
      </c>
      <c r="H1028" s="172">
        <v>31.730399999999999</v>
      </c>
      <c r="I1028" s="172">
        <v>31.787299999999998</v>
      </c>
      <c r="J1028" s="172">
        <v>30.174499999999998</v>
      </c>
      <c r="K1028" s="172">
        <v>19.567599999999999</v>
      </c>
      <c r="L1028" s="172">
        <v>14.9274</v>
      </c>
      <c r="M1028" s="172">
        <v>12.928699999999999</v>
      </c>
      <c r="N1028" s="172">
        <v>12.8162</v>
      </c>
      <c r="O1028" s="172">
        <v>2.0838999999999999</v>
      </c>
      <c r="P1028" s="172">
        <v>5.2798999999999996</v>
      </c>
      <c r="Q1028" s="172">
        <v>6.7554999999999996</v>
      </c>
      <c r="R1028" s="172">
        <v>1.3922000000000001</v>
      </c>
    </row>
    <row r="1029" spans="1:18" x14ac:dyDescent="0.3">
      <c r="A1029" s="168" t="s">
        <v>1106</v>
      </c>
      <c r="B1029" s="168" t="s">
        <v>1146</v>
      </c>
      <c r="C1029" s="168">
        <v>147385</v>
      </c>
      <c r="D1029" s="171">
        <v>44015</v>
      </c>
      <c r="E1029" s="172">
        <v>0.83730000000000004</v>
      </c>
      <c r="F1029" s="172">
        <v>0</v>
      </c>
      <c r="G1029" s="172">
        <v>0</v>
      </c>
      <c r="H1029" s="172">
        <v>0</v>
      </c>
      <c r="I1029" s="172">
        <v>0</v>
      </c>
      <c r="J1029" s="172">
        <v>0</v>
      </c>
      <c r="K1029" s="172">
        <v>-100.38249999999999</v>
      </c>
      <c r="L1029" s="172">
        <v>-51.5124</v>
      </c>
      <c r="M1029" s="172">
        <v>-53.284700000000001</v>
      </c>
      <c r="N1029" s="172">
        <v>-40.320700000000002</v>
      </c>
      <c r="O1029" s="172"/>
      <c r="P1029" s="172"/>
      <c r="Q1029" s="172">
        <v>-38.817300000000003</v>
      </c>
      <c r="R1029" s="172"/>
    </row>
    <row r="1030" spans="1:18" x14ac:dyDescent="0.3">
      <c r="A1030" s="168" t="s">
        <v>1106</v>
      </c>
      <c r="B1030" s="168" t="s">
        <v>1147</v>
      </c>
      <c r="C1030" s="168">
        <v>101703</v>
      </c>
      <c r="D1030" s="171">
        <v>44015</v>
      </c>
      <c r="E1030" s="172">
        <v>27.086200000000002</v>
      </c>
      <c r="F1030" s="172">
        <v>16.8521</v>
      </c>
      <c r="G1030" s="172">
        <v>35.589300000000001</v>
      </c>
      <c r="H1030" s="172">
        <v>30.672499999999999</v>
      </c>
      <c r="I1030" s="172">
        <v>30.706199999999999</v>
      </c>
      <c r="J1030" s="172">
        <v>29.104299999999999</v>
      </c>
      <c r="K1030" s="172">
        <v>18.493099999999998</v>
      </c>
      <c r="L1030" s="172">
        <v>14.0885</v>
      </c>
      <c r="M1030" s="172">
        <v>11.947100000000001</v>
      </c>
      <c r="N1030" s="172">
        <v>11.770799999999999</v>
      </c>
      <c r="O1030" s="172">
        <v>1.1819</v>
      </c>
      <c r="P1030" s="172">
        <v>4.2248999999999999</v>
      </c>
      <c r="Q1030" s="172">
        <v>5.8202999999999996</v>
      </c>
      <c r="R1030" s="172">
        <v>0.49059999999999998</v>
      </c>
    </row>
    <row r="1031" spans="1:18" x14ac:dyDescent="0.3">
      <c r="A1031" s="168" t="s">
        <v>1106</v>
      </c>
      <c r="B1031" s="168" t="s">
        <v>1148</v>
      </c>
      <c r="C1031" s="168">
        <v>147384</v>
      </c>
      <c r="D1031" s="171">
        <v>44015</v>
      </c>
      <c r="E1031" s="172">
        <v>0.7853</v>
      </c>
      <c r="F1031" s="172">
        <v>0</v>
      </c>
      <c r="G1031" s="172">
        <v>0</v>
      </c>
      <c r="H1031" s="172">
        <v>0</v>
      </c>
      <c r="I1031" s="172">
        <v>0</v>
      </c>
      <c r="J1031" s="172">
        <v>0</v>
      </c>
      <c r="K1031" s="172">
        <v>-100.39919999999999</v>
      </c>
      <c r="L1031" s="172">
        <v>-51.5227</v>
      </c>
      <c r="M1031" s="172">
        <v>-53.288699999999999</v>
      </c>
      <c r="N1031" s="172">
        <v>-40.3249</v>
      </c>
      <c r="O1031" s="172"/>
      <c r="P1031" s="172"/>
      <c r="Q1031" s="172">
        <v>-38.819899999999997</v>
      </c>
      <c r="R1031" s="172"/>
    </row>
    <row r="1032" spans="1:18" x14ac:dyDescent="0.3">
      <c r="A1032" s="168" t="s">
        <v>1106</v>
      </c>
      <c r="B1032" s="168" t="s">
        <v>1149</v>
      </c>
      <c r="C1032" s="168">
        <v>148257</v>
      </c>
      <c r="D1032" s="171"/>
      <c r="E1032" s="172"/>
      <c r="F1032" s="172"/>
      <c r="G1032" s="172"/>
      <c r="H1032" s="172"/>
      <c r="I1032" s="172"/>
      <c r="J1032" s="172"/>
      <c r="K1032" s="172"/>
      <c r="L1032" s="172"/>
      <c r="M1032" s="172"/>
      <c r="N1032" s="172"/>
      <c r="O1032" s="172"/>
      <c r="P1032" s="172"/>
      <c r="Q1032" s="172"/>
      <c r="R1032" s="172"/>
    </row>
    <row r="1033" spans="1:18" x14ac:dyDescent="0.3">
      <c r="A1033" s="168" t="s">
        <v>1106</v>
      </c>
      <c r="B1033" s="168" t="s">
        <v>1150</v>
      </c>
      <c r="C1033" s="168">
        <v>148252</v>
      </c>
      <c r="D1033" s="171"/>
      <c r="E1033" s="172"/>
      <c r="F1033" s="172"/>
      <c r="G1033" s="172"/>
      <c r="H1033" s="172"/>
      <c r="I1033" s="172"/>
      <c r="J1033" s="172"/>
      <c r="K1033" s="172"/>
      <c r="L1033" s="172"/>
      <c r="M1033" s="172"/>
      <c r="N1033" s="172"/>
      <c r="O1033" s="172"/>
      <c r="P1033" s="172"/>
      <c r="Q1033" s="172"/>
      <c r="R1033" s="172"/>
    </row>
    <row r="1034" spans="1:18" x14ac:dyDescent="0.3">
      <c r="A1034" s="168" t="s">
        <v>1106</v>
      </c>
      <c r="B1034" s="168" t="s">
        <v>1151</v>
      </c>
      <c r="C1034" s="168">
        <v>148136</v>
      </c>
      <c r="D1034" s="171">
        <v>44015</v>
      </c>
      <c r="E1034" s="172">
        <v>0.105</v>
      </c>
      <c r="F1034" s="172">
        <v>0</v>
      </c>
      <c r="G1034" s="172">
        <v>11.5983</v>
      </c>
      <c r="H1034" s="172">
        <v>9.9509000000000007</v>
      </c>
      <c r="I1034" s="172">
        <v>7.4702999999999999</v>
      </c>
      <c r="J1034" s="172">
        <v>8.1654999999999998</v>
      </c>
      <c r="K1034" s="172">
        <v>8.5838000000000001</v>
      </c>
      <c r="L1034" s="172"/>
      <c r="M1034" s="172"/>
      <c r="N1034" s="172"/>
      <c r="O1034" s="172"/>
      <c r="P1034" s="172"/>
      <c r="Q1034" s="172">
        <v>8.9156999999999993</v>
      </c>
      <c r="R1034" s="172"/>
    </row>
    <row r="1035" spans="1:18" x14ac:dyDescent="0.3">
      <c r="A1035" s="168" t="s">
        <v>1106</v>
      </c>
      <c r="B1035" s="168" t="s">
        <v>1152</v>
      </c>
      <c r="C1035" s="168">
        <v>148138</v>
      </c>
      <c r="D1035" s="171">
        <v>44015</v>
      </c>
      <c r="E1035" s="172">
        <v>0.1013</v>
      </c>
      <c r="F1035" s="172">
        <v>0</v>
      </c>
      <c r="G1035" s="172">
        <v>12.022399999999999</v>
      </c>
      <c r="H1035" s="172">
        <v>10.315099999999999</v>
      </c>
      <c r="I1035" s="172">
        <v>7.7439999999999998</v>
      </c>
      <c r="J1035" s="172">
        <v>8.4658999999999995</v>
      </c>
      <c r="K1035" s="172">
        <v>8.9042999999999992</v>
      </c>
      <c r="L1035" s="172"/>
      <c r="M1035" s="172"/>
      <c r="N1035" s="172"/>
      <c r="O1035" s="172"/>
      <c r="P1035" s="172"/>
      <c r="Q1035" s="172">
        <v>8.9713999999999992</v>
      </c>
      <c r="R1035" s="172"/>
    </row>
    <row r="1036" spans="1:18" x14ac:dyDescent="0.3">
      <c r="A1036" s="168" t="s">
        <v>1106</v>
      </c>
      <c r="B1036" s="168" t="s">
        <v>1153</v>
      </c>
      <c r="C1036" s="168">
        <v>134503</v>
      </c>
      <c r="D1036" s="171">
        <v>44015</v>
      </c>
      <c r="E1036" s="172">
        <v>14.625400000000001</v>
      </c>
      <c r="F1036" s="172">
        <v>8.7369000000000003</v>
      </c>
      <c r="G1036" s="172">
        <v>33.450299999999999</v>
      </c>
      <c r="H1036" s="172">
        <v>23.925000000000001</v>
      </c>
      <c r="I1036" s="172">
        <v>15.204700000000001</v>
      </c>
      <c r="J1036" s="172">
        <v>16.4666</v>
      </c>
      <c r="K1036" s="172">
        <v>14.0685</v>
      </c>
      <c r="L1036" s="172">
        <v>0.49349999999999999</v>
      </c>
      <c r="M1036" s="172">
        <v>2.2054999999999998</v>
      </c>
      <c r="N1036" s="172">
        <v>4.6128999999999998</v>
      </c>
      <c r="O1036" s="172">
        <v>5.6044999999999998</v>
      </c>
      <c r="P1036" s="172">
        <v>7.4748999999999999</v>
      </c>
      <c r="Q1036" s="172">
        <v>7.4908000000000001</v>
      </c>
      <c r="R1036" s="172">
        <v>5.4359000000000002</v>
      </c>
    </row>
    <row r="1037" spans="1:18" x14ac:dyDescent="0.3">
      <c r="A1037" s="168" t="s">
        <v>1106</v>
      </c>
      <c r="B1037" s="168" t="s">
        <v>1154</v>
      </c>
      <c r="C1037" s="168">
        <v>134499</v>
      </c>
      <c r="D1037" s="171">
        <v>44015</v>
      </c>
      <c r="E1037" s="172">
        <v>14.081899999999999</v>
      </c>
      <c r="F1037" s="172">
        <v>8.2962000000000007</v>
      </c>
      <c r="G1037" s="172">
        <v>32.9206</v>
      </c>
      <c r="H1037" s="172">
        <v>23.395299999999999</v>
      </c>
      <c r="I1037" s="172">
        <v>14.69</v>
      </c>
      <c r="J1037" s="172">
        <v>15.9306</v>
      </c>
      <c r="K1037" s="172">
        <v>13.5235</v>
      </c>
      <c r="L1037" s="172">
        <v>-2.2800000000000001E-2</v>
      </c>
      <c r="M1037" s="172">
        <v>1.6947000000000001</v>
      </c>
      <c r="N1037" s="172">
        <v>3.8551000000000002</v>
      </c>
      <c r="O1037" s="172">
        <v>4.8922999999999996</v>
      </c>
      <c r="P1037" s="172">
        <v>6.7149000000000001</v>
      </c>
      <c r="Q1037" s="172">
        <v>6.7201000000000004</v>
      </c>
      <c r="R1037" s="172">
        <v>4.7003000000000004</v>
      </c>
    </row>
    <row r="1038" spans="1:18" x14ac:dyDescent="0.3">
      <c r="A1038" s="173" t="s">
        <v>27</v>
      </c>
      <c r="B1038" s="168"/>
      <c r="C1038" s="168"/>
      <c r="D1038" s="168"/>
      <c r="E1038" s="168"/>
      <c r="F1038" s="174">
        <v>22.445577499999999</v>
      </c>
      <c r="G1038" s="174">
        <v>54.726637500000002</v>
      </c>
      <c r="H1038" s="174">
        <v>32.234092500000003</v>
      </c>
      <c r="I1038" s="174">
        <v>24.2253425</v>
      </c>
      <c r="J1038" s="174">
        <v>20.422727499999997</v>
      </c>
      <c r="K1038" s="174">
        <v>3.5066324999999998</v>
      </c>
      <c r="L1038" s="174">
        <v>-1.4983805555555556</v>
      </c>
      <c r="M1038" s="174">
        <v>1.473558823529411</v>
      </c>
      <c r="N1038" s="174">
        <v>3.4106088235294112</v>
      </c>
      <c r="O1038" s="174">
        <v>5.2711500000000004</v>
      </c>
      <c r="P1038" s="174">
        <v>7.004196874999999</v>
      </c>
      <c r="Q1038" s="174">
        <v>3.0833050000000015</v>
      </c>
      <c r="R1038" s="174">
        <v>5.4324562500000004</v>
      </c>
    </row>
    <row r="1039" spans="1:18" x14ac:dyDescent="0.3">
      <c r="A1039" s="173" t="s">
        <v>409</v>
      </c>
      <c r="B1039" s="168"/>
      <c r="C1039" s="168"/>
      <c r="D1039" s="168"/>
      <c r="E1039" s="168"/>
      <c r="F1039" s="174">
        <v>21.683199999999999</v>
      </c>
      <c r="G1039" s="174">
        <v>32.659400000000005</v>
      </c>
      <c r="H1039" s="174">
        <v>23.660150000000002</v>
      </c>
      <c r="I1039" s="174">
        <v>21.402000000000001</v>
      </c>
      <c r="J1039" s="174">
        <v>18.736899999999999</v>
      </c>
      <c r="K1039" s="174">
        <v>9.1245499999999993</v>
      </c>
      <c r="L1039" s="174">
        <v>8.3793500000000005</v>
      </c>
      <c r="M1039" s="174">
        <v>8.716899999999999</v>
      </c>
      <c r="N1039" s="174">
        <v>8.8650000000000002</v>
      </c>
      <c r="O1039" s="174">
        <v>6.2579000000000002</v>
      </c>
      <c r="P1039" s="174">
        <v>7.5404499999999999</v>
      </c>
      <c r="Q1039" s="174">
        <v>7.8986000000000001</v>
      </c>
      <c r="R1039" s="174">
        <v>7.2752499999999998</v>
      </c>
    </row>
    <row r="1040" spans="1:18" x14ac:dyDescent="0.3">
      <c r="A1040" s="117"/>
      <c r="B1040" s="117"/>
      <c r="C1040" s="117"/>
      <c r="D1040" s="117"/>
      <c r="E1040" s="117"/>
      <c r="F1040" s="117"/>
      <c r="G1040" s="117"/>
      <c r="H1040" s="117"/>
      <c r="I1040" s="117"/>
      <c r="J1040" s="117"/>
      <c r="K1040" s="117"/>
      <c r="L1040" s="117"/>
      <c r="M1040" s="117"/>
      <c r="N1040" s="117"/>
      <c r="O1040" s="117"/>
      <c r="P1040" s="117"/>
      <c r="Q1040" s="117"/>
      <c r="R1040" s="117"/>
    </row>
    <row r="1041" spans="1:18" x14ac:dyDescent="0.3">
      <c r="A1041" s="170" t="s">
        <v>1155</v>
      </c>
      <c r="B1041" s="170"/>
      <c r="C1041" s="170"/>
      <c r="D1041" s="170"/>
      <c r="E1041" s="170"/>
      <c r="F1041" s="170"/>
      <c r="G1041" s="170"/>
      <c r="H1041" s="170"/>
      <c r="I1041" s="170"/>
      <c r="J1041" s="170"/>
      <c r="K1041" s="170"/>
      <c r="L1041" s="170"/>
      <c r="M1041" s="170"/>
      <c r="N1041" s="170"/>
      <c r="O1041" s="170"/>
      <c r="P1041" s="170"/>
      <c r="Q1041" s="170"/>
      <c r="R1041" s="170"/>
    </row>
    <row r="1042" spans="1:18" x14ac:dyDescent="0.3">
      <c r="A1042" s="168" t="s">
        <v>1156</v>
      </c>
      <c r="B1042" s="168" t="s">
        <v>1157</v>
      </c>
      <c r="C1042" s="168">
        <v>100038</v>
      </c>
      <c r="D1042" s="171">
        <v>44015</v>
      </c>
      <c r="E1042" s="172">
        <v>94.297899999999998</v>
      </c>
      <c r="F1042" s="172">
        <v>17.349</v>
      </c>
      <c r="G1042" s="172">
        <v>28.9572</v>
      </c>
      <c r="H1042" s="172">
        <v>25.365400000000001</v>
      </c>
      <c r="I1042" s="172">
        <v>27.427499999999998</v>
      </c>
      <c r="J1042" s="172">
        <v>24.2974</v>
      </c>
      <c r="K1042" s="172">
        <v>20.937100000000001</v>
      </c>
      <c r="L1042" s="172">
        <v>16.169</v>
      </c>
      <c r="M1042" s="172">
        <v>12.585000000000001</v>
      </c>
      <c r="N1042" s="172">
        <v>12.265000000000001</v>
      </c>
      <c r="O1042" s="172">
        <v>7.6905999999999999</v>
      </c>
      <c r="P1042" s="172">
        <v>8.5040999999999993</v>
      </c>
      <c r="Q1042" s="172">
        <v>9.5028000000000006</v>
      </c>
      <c r="R1042" s="172">
        <v>11.8969</v>
      </c>
    </row>
    <row r="1043" spans="1:18" x14ac:dyDescent="0.3">
      <c r="A1043" s="168" t="s">
        <v>1156</v>
      </c>
      <c r="B1043" s="168" t="s">
        <v>1158</v>
      </c>
      <c r="C1043" s="168">
        <v>119657</v>
      </c>
      <c r="D1043" s="171">
        <v>44015</v>
      </c>
      <c r="E1043" s="172">
        <v>99.512500000000003</v>
      </c>
      <c r="F1043" s="172">
        <v>17.797899999999998</v>
      </c>
      <c r="G1043" s="172">
        <v>29.426300000000001</v>
      </c>
      <c r="H1043" s="172">
        <v>25.839300000000001</v>
      </c>
      <c r="I1043" s="172">
        <v>27.901499999999999</v>
      </c>
      <c r="J1043" s="172">
        <v>24.7758</v>
      </c>
      <c r="K1043" s="172">
        <v>21.4313</v>
      </c>
      <c r="L1043" s="172">
        <v>16.712900000000001</v>
      </c>
      <c r="M1043" s="172">
        <v>13.245100000000001</v>
      </c>
      <c r="N1043" s="172">
        <v>12.9985</v>
      </c>
      <c r="O1043" s="172">
        <v>8.4628999999999994</v>
      </c>
      <c r="P1043" s="172">
        <v>9.3572000000000006</v>
      </c>
      <c r="Q1043" s="172">
        <v>9.0632000000000001</v>
      </c>
      <c r="R1043" s="172">
        <v>12.7113</v>
      </c>
    </row>
    <row r="1044" spans="1:18" x14ac:dyDescent="0.3">
      <c r="A1044" s="168" t="s">
        <v>1156</v>
      </c>
      <c r="B1044" s="168" t="s">
        <v>1159</v>
      </c>
      <c r="C1044" s="168">
        <v>118282</v>
      </c>
      <c r="D1044" s="171">
        <v>44015</v>
      </c>
      <c r="E1044" s="172">
        <v>46.9679</v>
      </c>
      <c r="F1044" s="172">
        <v>3.8083</v>
      </c>
      <c r="G1044" s="172">
        <v>30.097300000000001</v>
      </c>
      <c r="H1044" s="172">
        <v>26.153199999999998</v>
      </c>
      <c r="I1044" s="172">
        <v>18.577100000000002</v>
      </c>
      <c r="J1044" s="172">
        <v>17.857600000000001</v>
      </c>
      <c r="K1044" s="172">
        <v>19.559699999999999</v>
      </c>
      <c r="L1044" s="172">
        <v>15.280200000000001</v>
      </c>
      <c r="M1044" s="172">
        <v>12.3736</v>
      </c>
      <c r="N1044" s="172">
        <v>12.316800000000001</v>
      </c>
      <c r="O1044" s="172">
        <v>8.7393000000000001</v>
      </c>
      <c r="P1044" s="172">
        <v>9.3463999999999992</v>
      </c>
      <c r="Q1044" s="172">
        <v>9.2676999999999996</v>
      </c>
      <c r="R1044" s="172">
        <v>12.1599</v>
      </c>
    </row>
    <row r="1045" spans="1:18" x14ac:dyDescent="0.3">
      <c r="A1045" s="168" t="s">
        <v>1156</v>
      </c>
      <c r="B1045" s="168" t="s">
        <v>1160</v>
      </c>
      <c r="C1045" s="168">
        <v>101588</v>
      </c>
      <c r="D1045" s="171">
        <v>44015</v>
      </c>
      <c r="E1045" s="172">
        <v>44.316400000000002</v>
      </c>
      <c r="F1045" s="172">
        <v>2.6358000000000001</v>
      </c>
      <c r="G1045" s="172">
        <v>28.950399999999998</v>
      </c>
      <c r="H1045" s="172">
        <v>25.028300000000002</v>
      </c>
      <c r="I1045" s="172">
        <v>17.447399999999998</v>
      </c>
      <c r="J1045" s="172">
        <v>16.732399999999998</v>
      </c>
      <c r="K1045" s="172">
        <v>18.465399999999999</v>
      </c>
      <c r="L1045" s="172">
        <v>14.1675</v>
      </c>
      <c r="M1045" s="172">
        <v>11.2212</v>
      </c>
      <c r="N1045" s="172">
        <v>11.1151</v>
      </c>
      <c r="O1045" s="172">
        <v>7.6943000000000001</v>
      </c>
      <c r="P1045" s="172">
        <v>8.3881999999999994</v>
      </c>
      <c r="Q1045" s="172">
        <v>8.7235999999999994</v>
      </c>
      <c r="R1045" s="172">
        <v>11.0318</v>
      </c>
    </row>
    <row r="1046" spans="1:18" x14ac:dyDescent="0.3">
      <c r="A1046" s="168" t="s">
        <v>1156</v>
      </c>
      <c r="B1046" s="168" t="s">
        <v>1161</v>
      </c>
      <c r="C1046" s="168">
        <v>100124</v>
      </c>
      <c r="D1046" s="171">
        <v>44015</v>
      </c>
      <c r="E1046" s="172">
        <v>45.344299999999997</v>
      </c>
      <c r="F1046" s="172">
        <v>17.5564</v>
      </c>
      <c r="G1046" s="172">
        <v>33.929200000000002</v>
      </c>
      <c r="H1046" s="172">
        <v>28.8263</v>
      </c>
      <c r="I1046" s="172">
        <v>17.8184</v>
      </c>
      <c r="J1046" s="172">
        <v>14.672000000000001</v>
      </c>
      <c r="K1046" s="172">
        <v>13.842599999999999</v>
      </c>
      <c r="L1046" s="172">
        <v>11.0907</v>
      </c>
      <c r="M1046" s="172">
        <v>9.6336999999999993</v>
      </c>
      <c r="N1046" s="172">
        <v>9.8827999999999996</v>
      </c>
      <c r="O1046" s="172">
        <v>5.7587999999999999</v>
      </c>
      <c r="P1046" s="172">
        <v>7.3451000000000004</v>
      </c>
      <c r="Q1046" s="172">
        <v>7.9246999999999996</v>
      </c>
      <c r="R1046" s="172">
        <v>9.3290000000000006</v>
      </c>
    </row>
    <row r="1047" spans="1:18" x14ac:dyDescent="0.3">
      <c r="A1047" s="168" t="s">
        <v>1156</v>
      </c>
      <c r="B1047" s="168" t="s">
        <v>1162</v>
      </c>
      <c r="C1047" s="168">
        <v>119069</v>
      </c>
      <c r="D1047" s="171">
        <v>44015</v>
      </c>
      <c r="E1047" s="172">
        <v>47.854500000000002</v>
      </c>
      <c r="F1047" s="172">
        <v>18.085599999999999</v>
      </c>
      <c r="G1047" s="172">
        <v>34.470999999999997</v>
      </c>
      <c r="H1047" s="172">
        <v>29.366099999999999</v>
      </c>
      <c r="I1047" s="172">
        <v>18.346499999999999</v>
      </c>
      <c r="J1047" s="172">
        <v>15.166700000000001</v>
      </c>
      <c r="K1047" s="172">
        <v>14.333500000000001</v>
      </c>
      <c r="L1047" s="172">
        <v>11.6051</v>
      </c>
      <c r="M1047" s="172">
        <v>10.165800000000001</v>
      </c>
      <c r="N1047" s="172">
        <v>10.4307</v>
      </c>
      <c r="O1047" s="172">
        <v>6.2881999999999998</v>
      </c>
      <c r="P1047" s="172">
        <v>8.0638000000000005</v>
      </c>
      <c r="Q1047" s="172">
        <v>8.2066999999999997</v>
      </c>
      <c r="R1047" s="172">
        <v>9.8623999999999992</v>
      </c>
    </row>
    <row r="1048" spans="1:18" x14ac:dyDescent="0.3">
      <c r="A1048" s="168" t="s">
        <v>1156</v>
      </c>
      <c r="B1048" s="168" t="s">
        <v>1163</v>
      </c>
      <c r="C1048" s="168">
        <v>101685</v>
      </c>
      <c r="D1048" s="171">
        <v>44015</v>
      </c>
      <c r="E1048" s="172">
        <v>33.972200000000001</v>
      </c>
      <c r="F1048" s="172">
        <v>1.7191000000000001</v>
      </c>
      <c r="G1048" s="172">
        <v>22.029399999999999</v>
      </c>
      <c r="H1048" s="172">
        <v>25.185500000000001</v>
      </c>
      <c r="I1048" s="172">
        <v>14.7098</v>
      </c>
      <c r="J1048" s="172">
        <v>12.6835</v>
      </c>
      <c r="K1048" s="172">
        <v>15.939</v>
      </c>
      <c r="L1048" s="172">
        <v>12.4993</v>
      </c>
      <c r="M1048" s="172">
        <v>9.6037999999999997</v>
      </c>
      <c r="N1048" s="172">
        <v>10.304399999999999</v>
      </c>
      <c r="O1048" s="172">
        <v>6.9745999999999997</v>
      </c>
      <c r="P1048" s="172">
        <v>7.4507000000000003</v>
      </c>
      <c r="Q1048" s="172">
        <v>7.2061999999999999</v>
      </c>
      <c r="R1048" s="172">
        <v>11.2599</v>
      </c>
    </row>
    <row r="1049" spans="1:18" x14ac:dyDescent="0.3">
      <c r="A1049" s="168" t="s">
        <v>1156</v>
      </c>
      <c r="B1049" s="168" t="s">
        <v>1164</v>
      </c>
      <c r="C1049" s="168">
        <v>120059</v>
      </c>
      <c r="D1049" s="171">
        <v>44015</v>
      </c>
      <c r="E1049" s="172">
        <v>36.028300000000002</v>
      </c>
      <c r="F1049" s="172">
        <v>2.5329000000000002</v>
      </c>
      <c r="G1049" s="172">
        <v>22.905200000000001</v>
      </c>
      <c r="H1049" s="172">
        <v>26.035599999999999</v>
      </c>
      <c r="I1049" s="172">
        <v>15.549099999999999</v>
      </c>
      <c r="J1049" s="172">
        <v>13.5318</v>
      </c>
      <c r="K1049" s="172">
        <v>16.808700000000002</v>
      </c>
      <c r="L1049" s="172">
        <v>13.392300000000001</v>
      </c>
      <c r="M1049" s="172">
        <v>10.502000000000001</v>
      </c>
      <c r="N1049" s="172">
        <v>11.227399999999999</v>
      </c>
      <c r="O1049" s="172">
        <v>7.8105000000000002</v>
      </c>
      <c r="P1049" s="172">
        <v>8.2780000000000005</v>
      </c>
      <c r="Q1049" s="172">
        <v>8.1471999999999998</v>
      </c>
      <c r="R1049" s="172">
        <v>12.1464</v>
      </c>
    </row>
    <row r="1050" spans="1:18" x14ac:dyDescent="0.3">
      <c r="A1050" s="168" t="s">
        <v>1156</v>
      </c>
      <c r="B1050" s="168" t="s">
        <v>1165</v>
      </c>
      <c r="C1050" s="168">
        <v>109740</v>
      </c>
      <c r="D1050" s="171">
        <v>44015</v>
      </c>
      <c r="E1050" s="172">
        <v>29.864000000000001</v>
      </c>
      <c r="F1050" s="172">
        <v>60.722299999999997</v>
      </c>
      <c r="G1050" s="172">
        <v>55.7836</v>
      </c>
      <c r="H1050" s="172">
        <v>32.2727</v>
      </c>
      <c r="I1050" s="172">
        <v>29.970400000000001</v>
      </c>
      <c r="J1050" s="172">
        <v>23.915199999999999</v>
      </c>
      <c r="K1050" s="172">
        <v>18.8001</v>
      </c>
      <c r="L1050" s="172">
        <v>14.657500000000001</v>
      </c>
      <c r="M1050" s="172">
        <v>13.1158</v>
      </c>
      <c r="N1050" s="172">
        <v>13.17</v>
      </c>
      <c r="O1050" s="172">
        <v>8.2559000000000005</v>
      </c>
      <c r="P1050" s="172">
        <v>8.7845999999999993</v>
      </c>
      <c r="Q1050" s="172">
        <v>9.6448999999999998</v>
      </c>
      <c r="R1050" s="172">
        <v>11.332599999999999</v>
      </c>
    </row>
    <row r="1051" spans="1:18" x14ac:dyDescent="0.3">
      <c r="A1051" s="168" t="s">
        <v>1156</v>
      </c>
      <c r="B1051" s="168" t="s">
        <v>1166</v>
      </c>
      <c r="C1051" s="168">
        <v>120619</v>
      </c>
      <c r="D1051" s="171">
        <v>44015</v>
      </c>
      <c r="E1051" s="172">
        <v>30.8371</v>
      </c>
      <c r="F1051" s="172">
        <v>61.178199999999997</v>
      </c>
      <c r="G1051" s="172">
        <v>56.324599999999997</v>
      </c>
      <c r="H1051" s="172">
        <v>32.771700000000003</v>
      </c>
      <c r="I1051" s="172">
        <v>30.458400000000001</v>
      </c>
      <c r="J1051" s="172">
        <v>24.4011</v>
      </c>
      <c r="K1051" s="172">
        <v>19.2944</v>
      </c>
      <c r="L1051" s="172">
        <v>15.1884</v>
      </c>
      <c r="M1051" s="172">
        <v>13.6671</v>
      </c>
      <c r="N1051" s="172">
        <v>13.745200000000001</v>
      </c>
      <c r="O1051" s="172">
        <v>8.8641000000000005</v>
      </c>
      <c r="P1051" s="172">
        <v>9.3472000000000008</v>
      </c>
      <c r="Q1051" s="172">
        <v>9.2795000000000005</v>
      </c>
      <c r="R1051" s="172">
        <v>11.941599999999999</v>
      </c>
    </row>
    <row r="1052" spans="1:18" x14ac:dyDescent="0.3">
      <c r="A1052" s="168" t="s">
        <v>1156</v>
      </c>
      <c r="B1052" s="168" t="s">
        <v>1167</v>
      </c>
      <c r="C1052" s="168">
        <v>118394</v>
      </c>
      <c r="D1052" s="171">
        <v>44015</v>
      </c>
      <c r="E1052" s="172">
        <v>55.380299999999998</v>
      </c>
      <c r="F1052" s="172">
        <v>7.3171999999999997</v>
      </c>
      <c r="G1052" s="172">
        <v>21.127199999999998</v>
      </c>
      <c r="H1052" s="172">
        <v>29.304500000000001</v>
      </c>
      <c r="I1052" s="172">
        <v>16.696200000000001</v>
      </c>
      <c r="J1052" s="172">
        <v>17.7041</v>
      </c>
      <c r="K1052" s="172">
        <v>22.800699999999999</v>
      </c>
      <c r="L1052" s="172">
        <v>16.838699999999999</v>
      </c>
      <c r="M1052" s="172">
        <v>13.355600000000001</v>
      </c>
      <c r="N1052" s="172">
        <v>13.747299999999999</v>
      </c>
      <c r="O1052" s="172">
        <v>8.9998000000000005</v>
      </c>
      <c r="P1052" s="172">
        <v>9.8127999999999993</v>
      </c>
      <c r="Q1052" s="172">
        <v>9.7213999999999992</v>
      </c>
      <c r="R1052" s="172">
        <v>13.5084</v>
      </c>
    </row>
    <row r="1053" spans="1:18" x14ac:dyDescent="0.3">
      <c r="A1053" s="168" t="s">
        <v>1156</v>
      </c>
      <c r="B1053" s="168" t="s">
        <v>1168</v>
      </c>
      <c r="C1053" s="168">
        <v>108765</v>
      </c>
      <c r="D1053" s="171">
        <v>44015</v>
      </c>
      <c r="E1053" s="172">
        <v>52.307400000000001</v>
      </c>
      <c r="F1053" s="172">
        <v>6.7698999999999998</v>
      </c>
      <c r="G1053" s="172">
        <v>20.526599999999998</v>
      </c>
      <c r="H1053" s="172">
        <v>28.686900000000001</v>
      </c>
      <c r="I1053" s="172">
        <v>16.0731</v>
      </c>
      <c r="J1053" s="172">
        <v>17.0718</v>
      </c>
      <c r="K1053" s="172">
        <v>22.141300000000001</v>
      </c>
      <c r="L1053" s="172">
        <v>16.166499999999999</v>
      </c>
      <c r="M1053" s="172">
        <v>12.6793</v>
      </c>
      <c r="N1053" s="172">
        <v>13.052</v>
      </c>
      <c r="O1053" s="172">
        <v>8.2767999999999997</v>
      </c>
      <c r="P1053" s="172">
        <v>9.0043000000000006</v>
      </c>
      <c r="Q1053" s="172">
        <v>8.6319999999999997</v>
      </c>
      <c r="R1053" s="172">
        <v>12.8073</v>
      </c>
    </row>
    <row r="1054" spans="1:18" x14ac:dyDescent="0.3">
      <c r="A1054" s="168" t="s">
        <v>1156</v>
      </c>
      <c r="B1054" s="168" t="s">
        <v>1169</v>
      </c>
      <c r="C1054" s="168">
        <v>100223</v>
      </c>
      <c r="D1054" s="171">
        <v>44015</v>
      </c>
      <c r="E1054" s="172">
        <v>48.4101</v>
      </c>
      <c r="F1054" s="172">
        <v>-18.3124</v>
      </c>
      <c r="G1054" s="172">
        <v>20.7193</v>
      </c>
      <c r="H1054" s="172">
        <v>20.295999999999999</v>
      </c>
      <c r="I1054" s="172">
        <v>10.245699999999999</v>
      </c>
      <c r="J1054" s="172">
        <v>8.4016000000000002</v>
      </c>
      <c r="K1054" s="172">
        <v>14.583600000000001</v>
      </c>
      <c r="L1054" s="172">
        <v>11.6242</v>
      </c>
      <c r="M1054" s="172">
        <v>3.4497</v>
      </c>
      <c r="N1054" s="172">
        <v>4.3791000000000002</v>
      </c>
      <c r="O1054" s="172">
        <v>1.4289000000000001</v>
      </c>
      <c r="P1054" s="172">
        <v>3.3820999999999999</v>
      </c>
      <c r="Q1054" s="172">
        <v>6.3967000000000001</v>
      </c>
      <c r="R1054" s="172">
        <v>1.3046</v>
      </c>
    </row>
    <row r="1055" spans="1:18" x14ac:dyDescent="0.3">
      <c r="A1055" s="168" t="s">
        <v>1156</v>
      </c>
      <c r="B1055" s="168" t="s">
        <v>1170</v>
      </c>
      <c r="C1055" s="168">
        <v>120430</v>
      </c>
      <c r="D1055" s="171">
        <v>44015</v>
      </c>
      <c r="E1055" s="172">
        <v>52.173000000000002</v>
      </c>
      <c r="F1055" s="172">
        <v>-17.341699999999999</v>
      </c>
      <c r="G1055" s="172">
        <v>21.7028</v>
      </c>
      <c r="H1055" s="172">
        <v>21.2943</v>
      </c>
      <c r="I1055" s="172">
        <v>11.251899999999999</v>
      </c>
      <c r="J1055" s="172">
        <v>9.4094999999999995</v>
      </c>
      <c r="K1055" s="172">
        <v>15.621499999999999</v>
      </c>
      <c r="L1055" s="172">
        <v>12.683299999999999</v>
      </c>
      <c r="M1055" s="172">
        <v>4.4778000000000002</v>
      </c>
      <c r="N1055" s="172">
        <v>5.4256000000000002</v>
      </c>
      <c r="O1055" s="172">
        <v>2.448</v>
      </c>
      <c r="P1055" s="172">
        <v>4.4633000000000003</v>
      </c>
      <c r="Q1055" s="172">
        <v>5.7910000000000004</v>
      </c>
      <c r="R1055" s="172">
        <v>2.3233000000000001</v>
      </c>
    </row>
    <row r="1056" spans="1:18" x14ac:dyDescent="0.3">
      <c r="A1056" s="168" t="s">
        <v>1156</v>
      </c>
      <c r="B1056" s="168" t="s">
        <v>1171</v>
      </c>
      <c r="C1056" s="168">
        <v>119735</v>
      </c>
      <c r="D1056" s="171">
        <v>44015</v>
      </c>
      <c r="E1056" s="172">
        <v>62.741900000000001</v>
      </c>
      <c r="F1056" s="172">
        <v>-3.4319999999999999</v>
      </c>
      <c r="G1056" s="172">
        <v>28.260899999999999</v>
      </c>
      <c r="H1056" s="172">
        <v>23.869</v>
      </c>
      <c r="I1056" s="172">
        <v>18.775099999999998</v>
      </c>
      <c r="J1056" s="172">
        <v>18.749199999999998</v>
      </c>
      <c r="K1056" s="172">
        <v>20.1402</v>
      </c>
      <c r="L1056" s="172">
        <v>16.946400000000001</v>
      </c>
      <c r="M1056" s="172">
        <v>13.225899999999999</v>
      </c>
      <c r="N1056" s="172">
        <v>13.4916</v>
      </c>
      <c r="O1056" s="172">
        <v>8.4230999999999998</v>
      </c>
      <c r="P1056" s="172">
        <v>9.2597000000000005</v>
      </c>
      <c r="Q1056" s="172">
        <v>8.7981999999999996</v>
      </c>
      <c r="R1056" s="172">
        <v>12.6226</v>
      </c>
    </row>
    <row r="1057" spans="1:18" x14ac:dyDescent="0.3">
      <c r="A1057" s="168" t="s">
        <v>1156</v>
      </c>
      <c r="B1057" s="168" t="s">
        <v>1172</v>
      </c>
      <c r="C1057" s="168">
        <v>100299</v>
      </c>
      <c r="D1057" s="171">
        <v>44015</v>
      </c>
      <c r="E1057" s="172">
        <v>58.927700000000002</v>
      </c>
      <c r="F1057" s="172">
        <v>-4.5830000000000002</v>
      </c>
      <c r="G1057" s="172">
        <v>27.128299999999999</v>
      </c>
      <c r="H1057" s="172">
        <v>22.751300000000001</v>
      </c>
      <c r="I1057" s="172">
        <v>17.6478</v>
      </c>
      <c r="J1057" s="172">
        <v>17.615300000000001</v>
      </c>
      <c r="K1057" s="172">
        <v>18.976500000000001</v>
      </c>
      <c r="L1057" s="172">
        <v>15.7751</v>
      </c>
      <c r="M1057" s="172">
        <v>12.0581</v>
      </c>
      <c r="N1057" s="172">
        <v>12.2936</v>
      </c>
      <c r="O1057" s="172">
        <v>7.3720999999999997</v>
      </c>
      <c r="P1057" s="172">
        <v>8.2654999999999994</v>
      </c>
      <c r="Q1057" s="172">
        <v>8.9832000000000001</v>
      </c>
      <c r="R1057" s="172">
        <v>11.489699999999999</v>
      </c>
    </row>
    <row r="1058" spans="1:18" x14ac:dyDescent="0.3">
      <c r="A1058" s="168" t="s">
        <v>1156</v>
      </c>
      <c r="B1058" s="168" t="s">
        <v>1173</v>
      </c>
      <c r="C1058" s="168">
        <v>100315</v>
      </c>
      <c r="D1058" s="171">
        <v>44015</v>
      </c>
      <c r="E1058" s="172">
        <v>56.121600000000001</v>
      </c>
      <c r="F1058" s="172">
        <v>6.4398</v>
      </c>
      <c r="G1058" s="172">
        <v>29.076000000000001</v>
      </c>
      <c r="H1058" s="172">
        <v>24.822500000000002</v>
      </c>
      <c r="I1058" s="172">
        <v>15.6325</v>
      </c>
      <c r="J1058" s="172">
        <v>15.307</v>
      </c>
      <c r="K1058" s="172">
        <v>19.391300000000001</v>
      </c>
      <c r="L1058" s="172">
        <v>13.155900000000001</v>
      </c>
      <c r="M1058" s="172">
        <v>10.9236</v>
      </c>
      <c r="N1058" s="172">
        <v>10.988099999999999</v>
      </c>
      <c r="O1058" s="172">
        <v>7.3170999999999999</v>
      </c>
      <c r="P1058" s="172">
        <v>7.6740000000000004</v>
      </c>
      <c r="Q1058" s="172">
        <v>8.4061000000000003</v>
      </c>
      <c r="R1058" s="172">
        <v>10.9255</v>
      </c>
    </row>
    <row r="1059" spans="1:18" x14ac:dyDescent="0.3">
      <c r="A1059" s="168" t="s">
        <v>1156</v>
      </c>
      <c r="B1059" s="168" t="s">
        <v>1174</v>
      </c>
      <c r="C1059" s="168">
        <v>120279</v>
      </c>
      <c r="D1059" s="171">
        <v>44015</v>
      </c>
      <c r="E1059" s="172">
        <v>58.474899999999998</v>
      </c>
      <c r="F1059" s="172">
        <v>7.367</v>
      </c>
      <c r="G1059" s="172">
        <v>29.9937</v>
      </c>
      <c r="H1059" s="172">
        <v>25.727399999999999</v>
      </c>
      <c r="I1059" s="172">
        <v>16.542999999999999</v>
      </c>
      <c r="J1059" s="172">
        <v>16.219899999999999</v>
      </c>
      <c r="K1059" s="172">
        <v>20.3371</v>
      </c>
      <c r="L1059" s="172">
        <v>14.1172</v>
      </c>
      <c r="M1059" s="172">
        <v>11.5672</v>
      </c>
      <c r="N1059" s="172">
        <v>11.7346</v>
      </c>
      <c r="O1059" s="172">
        <v>7.9619</v>
      </c>
      <c r="P1059" s="172">
        <v>8.2812000000000001</v>
      </c>
      <c r="Q1059" s="172">
        <v>8.2497000000000007</v>
      </c>
      <c r="R1059" s="172">
        <v>11.6456</v>
      </c>
    </row>
    <row r="1060" spans="1:18" x14ac:dyDescent="0.3">
      <c r="A1060" s="168" t="s">
        <v>1156</v>
      </c>
      <c r="B1060" s="168" t="s">
        <v>1175</v>
      </c>
      <c r="C1060" s="168">
        <v>100387</v>
      </c>
      <c r="D1060" s="171">
        <v>44015</v>
      </c>
      <c r="E1060" s="172">
        <v>69.641300000000001</v>
      </c>
      <c r="F1060" s="172">
        <v>-29.065200000000001</v>
      </c>
      <c r="G1060" s="172">
        <v>22.473500000000001</v>
      </c>
      <c r="H1060" s="172">
        <v>26.549900000000001</v>
      </c>
      <c r="I1060" s="172">
        <v>18.101900000000001</v>
      </c>
      <c r="J1060" s="172">
        <v>18.934699999999999</v>
      </c>
      <c r="K1060" s="172">
        <v>19.254799999999999</v>
      </c>
      <c r="L1060" s="172">
        <v>15.171099999999999</v>
      </c>
      <c r="M1060" s="172">
        <v>11.6343</v>
      </c>
      <c r="N1060" s="172">
        <v>12.433</v>
      </c>
      <c r="O1060" s="172">
        <v>8.4126999999999992</v>
      </c>
      <c r="P1060" s="172">
        <v>9.0330999999999992</v>
      </c>
      <c r="Q1060" s="172">
        <v>9.0157000000000007</v>
      </c>
      <c r="R1060" s="172">
        <v>12.8698</v>
      </c>
    </row>
    <row r="1061" spans="1:18" x14ac:dyDescent="0.3">
      <c r="A1061" s="168" t="s">
        <v>1156</v>
      </c>
      <c r="B1061" s="168" t="s">
        <v>1176</v>
      </c>
      <c r="C1061" s="168">
        <v>118687</v>
      </c>
      <c r="D1061" s="171">
        <v>44015</v>
      </c>
      <c r="E1061" s="172">
        <v>74.117099999999994</v>
      </c>
      <c r="F1061" s="172">
        <v>-28.343900000000001</v>
      </c>
      <c r="G1061" s="172">
        <v>23.206399999999999</v>
      </c>
      <c r="H1061" s="172">
        <v>27.276700000000002</v>
      </c>
      <c r="I1061" s="172">
        <v>18.838200000000001</v>
      </c>
      <c r="J1061" s="172">
        <v>19.6768</v>
      </c>
      <c r="K1061" s="172">
        <v>20.021000000000001</v>
      </c>
      <c r="L1061" s="172">
        <v>15.967700000000001</v>
      </c>
      <c r="M1061" s="172">
        <v>12.443300000000001</v>
      </c>
      <c r="N1061" s="172">
        <v>13.2704</v>
      </c>
      <c r="O1061" s="172">
        <v>9.2520000000000007</v>
      </c>
      <c r="P1061" s="172">
        <v>9.9204000000000008</v>
      </c>
      <c r="Q1061" s="172">
        <v>9.3529</v>
      </c>
      <c r="R1061" s="172">
        <v>13.714</v>
      </c>
    </row>
    <row r="1062" spans="1:18" x14ac:dyDescent="0.3">
      <c r="A1062" s="168" t="s">
        <v>1156</v>
      </c>
      <c r="B1062" s="168" t="s">
        <v>1177</v>
      </c>
      <c r="C1062" s="168">
        <v>119714</v>
      </c>
      <c r="D1062" s="171">
        <v>44015</v>
      </c>
      <c r="E1062" s="172">
        <v>54.835099999999997</v>
      </c>
      <c r="F1062" s="172">
        <v>24.844999999999999</v>
      </c>
      <c r="G1062" s="172">
        <v>35.492699999999999</v>
      </c>
      <c r="H1062" s="172">
        <v>24.447700000000001</v>
      </c>
      <c r="I1062" s="172">
        <v>22.452300000000001</v>
      </c>
      <c r="J1062" s="172">
        <v>21.649899999999999</v>
      </c>
      <c r="K1062" s="172">
        <v>17.4742</v>
      </c>
      <c r="L1062" s="172">
        <v>14.1661</v>
      </c>
      <c r="M1062" s="172">
        <v>14.525</v>
      </c>
      <c r="N1062" s="172">
        <v>14.614699999999999</v>
      </c>
      <c r="O1062" s="172">
        <v>9.1024999999999991</v>
      </c>
      <c r="P1062" s="172">
        <v>10.015499999999999</v>
      </c>
      <c r="Q1062" s="172">
        <v>9.1626999999999992</v>
      </c>
      <c r="R1062" s="172">
        <v>12.244400000000001</v>
      </c>
    </row>
    <row r="1063" spans="1:18" x14ac:dyDescent="0.3">
      <c r="A1063" s="168" t="s">
        <v>1156</v>
      </c>
      <c r="B1063" s="168" t="s">
        <v>1178</v>
      </c>
      <c r="C1063" s="168">
        <v>100639</v>
      </c>
      <c r="D1063" s="171">
        <v>44015</v>
      </c>
      <c r="E1063" s="172">
        <v>52.530700000000003</v>
      </c>
      <c r="F1063" s="172">
        <v>24.196200000000001</v>
      </c>
      <c r="G1063" s="172">
        <v>34.887700000000002</v>
      </c>
      <c r="H1063" s="172">
        <v>23.832000000000001</v>
      </c>
      <c r="I1063" s="172">
        <v>21.8353</v>
      </c>
      <c r="J1063" s="172">
        <v>21.028500000000001</v>
      </c>
      <c r="K1063" s="172">
        <v>16.840699999999998</v>
      </c>
      <c r="L1063" s="172">
        <v>13.524800000000001</v>
      </c>
      <c r="M1063" s="172">
        <v>13.8613</v>
      </c>
      <c r="N1063" s="172">
        <v>13.9293</v>
      </c>
      <c r="O1063" s="172">
        <v>8.2774000000000001</v>
      </c>
      <c r="P1063" s="172">
        <v>9.2622</v>
      </c>
      <c r="Q1063" s="172">
        <v>7.9455999999999998</v>
      </c>
      <c r="R1063" s="172">
        <v>11.499700000000001</v>
      </c>
    </row>
    <row r="1064" spans="1:18" x14ac:dyDescent="0.3">
      <c r="A1064" s="168" t="s">
        <v>1156</v>
      </c>
      <c r="B1064" s="168" t="s">
        <v>1179</v>
      </c>
      <c r="C1064" s="168">
        <v>119876</v>
      </c>
      <c r="D1064" s="171">
        <v>44015</v>
      </c>
      <c r="E1064" s="172">
        <v>67.218599999999995</v>
      </c>
      <c r="F1064" s="172">
        <v>45.506100000000004</v>
      </c>
      <c r="G1064" s="172">
        <v>48.921500000000002</v>
      </c>
      <c r="H1064" s="172">
        <v>31.56</v>
      </c>
      <c r="I1064" s="172">
        <v>35.6402</v>
      </c>
      <c r="J1064" s="172">
        <v>28.406500000000001</v>
      </c>
      <c r="K1064" s="172">
        <v>19.673200000000001</v>
      </c>
      <c r="L1064" s="172">
        <v>16.049299999999999</v>
      </c>
      <c r="M1064" s="172">
        <v>13.41</v>
      </c>
      <c r="N1064" s="172">
        <v>13.1136</v>
      </c>
      <c r="O1064" s="172">
        <v>7.9264000000000001</v>
      </c>
      <c r="P1064" s="172">
        <v>8.9040999999999997</v>
      </c>
      <c r="Q1064" s="172">
        <v>9.1395</v>
      </c>
      <c r="R1064" s="172">
        <v>11.2326</v>
      </c>
    </row>
    <row r="1065" spans="1:18" x14ac:dyDescent="0.3">
      <c r="A1065" s="168" t="s">
        <v>1156</v>
      </c>
      <c r="B1065" s="168" t="s">
        <v>1180</v>
      </c>
      <c r="C1065" s="168">
        <v>100418</v>
      </c>
      <c r="D1065" s="171">
        <v>44015</v>
      </c>
      <c r="E1065" s="172">
        <v>63.099200000000003</v>
      </c>
      <c r="F1065" s="172">
        <v>44.595399999999998</v>
      </c>
      <c r="G1065" s="172">
        <v>48.046399999999998</v>
      </c>
      <c r="H1065" s="172">
        <v>30.6889</v>
      </c>
      <c r="I1065" s="172">
        <v>34.780900000000003</v>
      </c>
      <c r="J1065" s="172">
        <v>27.689699999999998</v>
      </c>
      <c r="K1065" s="172">
        <v>18.928100000000001</v>
      </c>
      <c r="L1065" s="172">
        <v>15.1828</v>
      </c>
      <c r="M1065" s="172">
        <v>12.4838</v>
      </c>
      <c r="N1065" s="172">
        <v>12.140700000000001</v>
      </c>
      <c r="O1065" s="172">
        <v>6.7717999999999998</v>
      </c>
      <c r="P1065" s="172">
        <v>7.8442999999999996</v>
      </c>
      <c r="Q1065" s="172">
        <v>8.2649000000000008</v>
      </c>
      <c r="R1065" s="172">
        <v>10.2239</v>
      </c>
    </row>
    <row r="1066" spans="1:18" x14ac:dyDescent="0.3">
      <c r="A1066" s="168" t="s">
        <v>1156</v>
      </c>
      <c r="B1066" s="168" t="s">
        <v>1181</v>
      </c>
      <c r="C1066" s="168">
        <v>148086</v>
      </c>
      <c r="D1066" s="171">
        <v>44015</v>
      </c>
      <c r="E1066" s="172">
        <v>2.1065</v>
      </c>
      <c r="F1066" s="172">
        <v>8.6656999999999993</v>
      </c>
      <c r="G1066" s="172">
        <v>8.6698000000000004</v>
      </c>
      <c r="H1066" s="172">
        <v>8.6781000000000006</v>
      </c>
      <c r="I1066" s="172">
        <v>8.6925000000000008</v>
      </c>
      <c r="J1066" s="172">
        <v>8.6671999999999993</v>
      </c>
      <c r="K1066" s="172">
        <v>8.8150999999999993</v>
      </c>
      <c r="L1066" s="172"/>
      <c r="M1066" s="172"/>
      <c r="N1066" s="172"/>
      <c r="O1066" s="172"/>
      <c r="P1066" s="172"/>
      <c r="Q1066" s="172">
        <v>8.8468</v>
      </c>
      <c r="R1066" s="172"/>
    </row>
    <row r="1067" spans="1:18" x14ac:dyDescent="0.3">
      <c r="A1067" s="168" t="s">
        <v>1156</v>
      </c>
      <c r="B1067" s="168" t="s">
        <v>1182</v>
      </c>
      <c r="C1067" s="168">
        <v>148085</v>
      </c>
      <c r="D1067" s="171">
        <v>44015</v>
      </c>
      <c r="E1067" s="172">
        <v>1.9754</v>
      </c>
      <c r="F1067" s="172">
        <v>7.3924000000000003</v>
      </c>
      <c r="G1067" s="172">
        <v>8.6288</v>
      </c>
      <c r="H1067" s="172">
        <v>8.4604999999999997</v>
      </c>
      <c r="I1067" s="172">
        <v>8.6071000000000009</v>
      </c>
      <c r="J1067" s="172">
        <v>8.6843000000000004</v>
      </c>
      <c r="K1067" s="172">
        <v>8.798</v>
      </c>
      <c r="L1067" s="172"/>
      <c r="M1067" s="172"/>
      <c r="N1067" s="172"/>
      <c r="O1067" s="172"/>
      <c r="P1067" s="172"/>
      <c r="Q1067" s="172">
        <v>8.8343000000000007</v>
      </c>
      <c r="R1067" s="172"/>
    </row>
    <row r="1068" spans="1:18" x14ac:dyDescent="0.3">
      <c r="A1068" s="168" t="s">
        <v>1156</v>
      </c>
      <c r="B1068" s="168" t="s">
        <v>1183</v>
      </c>
      <c r="C1068" s="168">
        <v>120689</v>
      </c>
      <c r="D1068" s="171">
        <v>44015</v>
      </c>
      <c r="E1068" s="172">
        <v>53.038200000000003</v>
      </c>
      <c r="F1068" s="172">
        <v>-8.3251000000000008</v>
      </c>
      <c r="G1068" s="172">
        <v>22.1999</v>
      </c>
      <c r="H1068" s="172">
        <v>21.837700000000002</v>
      </c>
      <c r="I1068" s="172">
        <v>18.834</v>
      </c>
      <c r="J1068" s="172">
        <v>19.212199999999999</v>
      </c>
      <c r="K1068" s="172">
        <v>23.666399999999999</v>
      </c>
      <c r="L1068" s="172">
        <v>-1.7935000000000001</v>
      </c>
      <c r="M1068" s="172">
        <v>-0.76790000000000003</v>
      </c>
      <c r="N1068" s="172">
        <v>0.89780000000000004</v>
      </c>
      <c r="O1068" s="172">
        <v>-0.23300000000000001</v>
      </c>
      <c r="P1068" s="172">
        <v>4.2981999999999996</v>
      </c>
      <c r="Q1068" s="172">
        <v>6.0388000000000002</v>
      </c>
      <c r="R1068" s="172">
        <v>-1.2221</v>
      </c>
    </row>
    <row r="1069" spans="1:18" x14ac:dyDescent="0.3">
      <c r="A1069" s="168" t="s">
        <v>1156</v>
      </c>
      <c r="B1069" s="168" t="s">
        <v>1184</v>
      </c>
      <c r="C1069" s="168">
        <v>100741</v>
      </c>
      <c r="D1069" s="171">
        <v>44015</v>
      </c>
      <c r="E1069" s="172">
        <v>49.621099999999998</v>
      </c>
      <c r="F1069" s="172">
        <v>-8.8983000000000008</v>
      </c>
      <c r="G1069" s="172">
        <v>21.590599999999998</v>
      </c>
      <c r="H1069" s="172">
        <v>21.2286</v>
      </c>
      <c r="I1069" s="172">
        <v>18.221599999999999</v>
      </c>
      <c r="J1069" s="172">
        <v>18.5932</v>
      </c>
      <c r="K1069" s="172">
        <v>23.02</v>
      </c>
      <c r="L1069" s="172">
        <v>-2.4039000000000001</v>
      </c>
      <c r="M1069" s="172">
        <v>-1.3854</v>
      </c>
      <c r="N1069" s="172">
        <v>-8.1100000000000005E-2</v>
      </c>
      <c r="O1069" s="172">
        <v>-1.0310999999999999</v>
      </c>
      <c r="P1069" s="172">
        <v>3.4514</v>
      </c>
      <c r="Q1069" s="172">
        <v>7.5312999999999999</v>
      </c>
      <c r="R1069" s="172">
        <v>-2.0488</v>
      </c>
    </row>
    <row r="1070" spans="1:18" x14ac:dyDescent="0.3">
      <c r="A1070" s="173" t="s">
        <v>27</v>
      </c>
      <c r="B1070" s="168"/>
      <c r="C1070" s="168"/>
      <c r="D1070" s="168"/>
      <c r="E1070" s="168"/>
      <c r="F1070" s="174">
        <v>9.577807142857143</v>
      </c>
      <c r="G1070" s="174">
        <v>29.125939285714281</v>
      </c>
      <c r="H1070" s="174">
        <v>24.934146428571431</v>
      </c>
      <c r="I1070" s="174">
        <v>19.538407142857146</v>
      </c>
      <c r="J1070" s="174">
        <v>17.894817857142861</v>
      </c>
      <c r="K1070" s="174">
        <v>18.210553571428569</v>
      </c>
      <c r="L1070" s="174">
        <v>13.22825384615385</v>
      </c>
      <c r="M1070" s="174">
        <v>10.540565384615384</v>
      </c>
      <c r="N1070" s="174">
        <v>10.880238461538463</v>
      </c>
      <c r="O1070" s="174">
        <v>6.8171384615384607</v>
      </c>
      <c r="P1070" s="174">
        <v>7.9899000000000013</v>
      </c>
      <c r="Q1070" s="174">
        <v>8.4313321428571459</v>
      </c>
      <c r="R1070" s="174">
        <v>9.9543192307692276</v>
      </c>
    </row>
    <row r="1071" spans="1:18" x14ac:dyDescent="0.3">
      <c r="A1071" s="173" t="s">
        <v>409</v>
      </c>
      <c r="B1071" s="168"/>
      <c r="C1071" s="168"/>
      <c r="D1071" s="168"/>
      <c r="E1071" s="168"/>
      <c r="F1071" s="174">
        <v>7.0435499999999998</v>
      </c>
      <c r="G1071" s="174">
        <v>28.605649999999997</v>
      </c>
      <c r="H1071" s="174">
        <v>25.546399999999998</v>
      </c>
      <c r="I1071" s="174">
        <v>18.161749999999998</v>
      </c>
      <c r="J1071" s="174">
        <v>17.780850000000001</v>
      </c>
      <c r="K1071" s="174">
        <v>19.115650000000002</v>
      </c>
      <c r="L1071" s="174">
        <v>14.412500000000001</v>
      </c>
      <c r="M1071" s="174">
        <v>12.21585</v>
      </c>
      <c r="N1071" s="174">
        <v>12.279299999999999</v>
      </c>
      <c r="O1071" s="174">
        <v>7.8684500000000002</v>
      </c>
      <c r="P1071" s="174">
        <v>8.4461499999999994</v>
      </c>
      <c r="Q1071" s="174">
        <v>8.7608999999999995</v>
      </c>
      <c r="R1071" s="174">
        <v>11.4947</v>
      </c>
    </row>
    <row r="1072" spans="1:18" x14ac:dyDescent="0.3">
      <c r="A1072" s="117"/>
      <c r="B1072" s="117"/>
      <c r="C1072" s="117"/>
      <c r="D1072" s="117"/>
      <c r="E1072" s="117"/>
      <c r="F1072" s="117"/>
      <c r="G1072" s="117"/>
      <c r="H1072" s="117"/>
      <c r="I1072" s="117"/>
      <c r="J1072" s="117"/>
      <c r="K1072" s="117"/>
      <c r="L1072" s="117"/>
      <c r="M1072" s="117"/>
      <c r="N1072" s="117"/>
      <c r="O1072" s="117"/>
      <c r="P1072" s="117"/>
      <c r="Q1072" s="117"/>
      <c r="R1072" s="117"/>
    </row>
    <row r="1073" spans="1:18" x14ac:dyDescent="0.3">
      <c r="A1073" s="170" t="s">
        <v>1185</v>
      </c>
      <c r="B1073" s="170"/>
      <c r="C1073" s="170"/>
      <c r="D1073" s="170"/>
      <c r="E1073" s="170"/>
      <c r="F1073" s="170"/>
      <c r="G1073" s="170"/>
      <c r="H1073" s="170"/>
      <c r="I1073" s="170"/>
      <c r="J1073" s="170"/>
      <c r="K1073" s="170"/>
      <c r="L1073" s="170"/>
      <c r="M1073" s="170"/>
      <c r="N1073" s="170"/>
      <c r="O1073" s="170"/>
      <c r="P1073" s="170"/>
      <c r="Q1073" s="170"/>
      <c r="R1073" s="170"/>
    </row>
    <row r="1074" spans="1:18" x14ac:dyDescent="0.3">
      <c r="A1074" s="168" t="s">
        <v>1186</v>
      </c>
      <c r="B1074" s="168" t="s">
        <v>1187</v>
      </c>
      <c r="C1074" s="168">
        <v>101592</v>
      </c>
      <c r="D1074" s="171">
        <v>44015</v>
      </c>
      <c r="E1074" s="172">
        <v>236.63</v>
      </c>
      <c r="F1074" s="172">
        <v>0.1439</v>
      </c>
      <c r="G1074" s="172">
        <v>1.8947000000000001</v>
      </c>
      <c r="H1074" s="172">
        <v>0.63790000000000002</v>
      </c>
      <c r="I1074" s="172">
        <v>3.3679999999999999</v>
      </c>
      <c r="J1074" s="172">
        <v>7.9466999999999999</v>
      </c>
      <c r="K1074" s="172">
        <v>26.108499999999999</v>
      </c>
      <c r="L1074" s="172">
        <v>-15.183299999999999</v>
      </c>
      <c r="M1074" s="172">
        <v>-9.4343000000000004</v>
      </c>
      <c r="N1074" s="172">
        <v>-17.166699999999999</v>
      </c>
      <c r="O1074" s="172">
        <v>-6.7754000000000003</v>
      </c>
      <c r="P1074" s="172">
        <v>1.5839000000000001</v>
      </c>
      <c r="Q1074" s="172">
        <v>19.4983</v>
      </c>
      <c r="R1074" s="172">
        <v>-10.560600000000001</v>
      </c>
    </row>
    <row r="1075" spans="1:18" x14ac:dyDescent="0.3">
      <c r="A1075" s="168" t="s">
        <v>1186</v>
      </c>
      <c r="B1075" s="168" t="s">
        <v>1188</v>
      </c>
      <c r="C1075" s="168">
        <v>119620</v>
      </c>
      <c r="D1075" s="171">
        <v>44015</v>
      </c>
      <c r="E1075" s="172">
        <v>252.17</v>
      </c>
      <c r="F1075" s="172">
        <v>0.14299999999999999</v>
      </c>
      <c r="G1075" s="172">
        <v>1.9033</v>
      </c>
      <c r="H1075" s="172">
        <v>0.65459999999999996</v>
      </c>
      <c r="I1075" s="172">
        <v>3.4077000000000002</v>
      </c>
      <c r="J1075" s="172">
        <v>8.0327000000000002</v>
      </c>
      <c r="K1075" s="172">
        <v>26.42</v>
      </c>
      <c r="L1075" s="172">
        <v>-14.7844</v>
      </c>
      <c r="M1075" s="172">
        <v>-8.8191000000000006</v>
      </c>
      <c r="N1075" s="172">
        <v>-16.419699999999999</v>
      </c>
      <c r="O1075" s="172">
        <v>-5.9218000000000002</v>
      </c>
      <c r="P1075" s="172">
        <v>2.4927999999999999</v>
      </c>
      <c r="Q1075" s="172">
        <v>10.4057</v>
      </c>
      <c r="R1075" s="172">
        <v>-9.7637</v>
      </c>
    </row>
    <row r="1076" spans="1:18" x14ac:dyDescent="0.3">
      <c r="A1076" s="168" t="s">
        <v>1186</v>
      </c>
      <c r="B1076" s="168" t="s">
        <v>1189</v>
      </c>
      <c r="C1076" s="168">
        <v>120505</v>
      </c>
      <c r="D1076" s="171">
        <v>44015</v>
      </c>
      <c r="E1076" s="172">
        <v>41.53</v>
      </c>
      <c r="F1076" s="172">
        <v>0.314</v>
      </c>
      <c r="G1076" s="172">
        <v>1.0953999999999999</v>
      </c>
      <c r="H1076" s="172">
        <v>-2.41E-2</v>
      </c>
      <c r="I1076" s="172">
        <v>1.7143999999999999</v>
      </c>
      <c r="J1076" s="172">
        <v>2.8479000000000001</v>
      </c>
      <c r="K1076" s="172">
        <v>19.8903</v>
      </c>
      <c r="L1076" s="172">
        <v>-3.665</v>
      </c>
      <c r="M1076" s="172">
        <v>2.3915000000000002</v>
      </c>
      <c r="N1076" s="172">
        <v>3.9289000000000001</v>
      </c>
      <c r="O1076" s="172">
        <v>9.9459999999999997</v>
      </c>
      <c r="P1076" s="172">
        <v>8.9909999999999997</v>
      </c>
      <c r="Q1076" s="172">
        <v>15.931800000000001</v>
      </c>
      <c r="R1076" s="172">
        <v>6.5712000000000002</v>
      </c>
    </row>
    <row r="1077" spans="1:18" x14ac:dyDescent="0.3">
      <c r="A1077" s="168" t="s">
        <v>1186</v>
      </c>
      <c r="B1077" s="168" t="s">
        <v>1190</v>
      </c>
      <c r="C1077" s="168">
        <v>114564</v>
      </c>
      <c r="D1077" s="171">
        <v>44015</v>
      </c>
      <c r="E1077" s="172">
        <v>37.93</v>
      </c>
      <c r="F1077" s="172">
        <v>0.29089999999999999</v>
      </c>
      <c r="G1077" s="172">
        <v>1.0658000000000001</v>
      </c>
      <c r="H1077" s="172">
        <v>-7.9000000000000001E-2</v>
      </c>
      <c r="I1077" s="172">
        <v>1.6345000000000001</v>
      </c>
      <c r="J1077" s="172">
        <v>2.7078000000000002</v>
      </c>
      <c r="K1077" s="172">
        <v>19.464600000000001</v>
      </c>
      <c r="L1077" s="172">
        <v>-4.3380000000000001</v>
      </c>
      <c r="M1077" s="172">
        <v>1.3358000000000001</v>
      </c>
      <c r="N1077" s="172">
        <v>2.5135000000000001</v>
      </c>
      <c r="O1077" s="172">
        <v>8.6085999999999991</v>
      </c>
      <c r="P1077" s="172">
        <v>7.6879999999999997</v>
      </c>
      <c r="Q1077" s="172">
        <v>15.275700000000001</v>
      </c>
      <c r="R1077" s="172">
        <v>5.2125000000000004</v>
      </c>
    </row>
    <row r="1078" spans="1:18" x14ac:dyDescent="0.3">
      <c r="A1078" s="168" t="s">
        <v>1186</v>
      </c>
      <c r="B1078" s="168" t="s">
        <v>1191</v>
      </c>
      <c r="C1078" s="168">
        <v>113327</v>
      </c>
      <c r="D1078" s="171">
        <v>44015</v>
      </c>
      <c r="E1078" s="172">
        <v>8.5</v>
      </c>
      <c r="F1078" s="172">
        <v>0.35420000000000001</v>
      </c>
      <c r="G1078" s="172">
        <v>0.83040000000000003</v>
      </c>
      <c r="H1078" s="172">
        <v>0.1178</v>
      </c>
      <c r="I1078" s="172">
        <v>1.5531999999999999</v>
      </c>
      <c r="J1078" s="172">
        <v>5.0679999999999996</v>
      </c>
      <c r="K1078" s="172">
        <v>26.488099999999999</v>
      </c>
      <c r="L1078" s="172">
        <v>-3.7372999999999998</v>
      </c>
      <c r="M1078" s="172">
        <v>-1.2776000000000001</v>
      </c>
      <c r="N1078" s="172">
        <v>-4.8151999999999999</v>
      </c>
      <c r="O1078" s="172">
        <v>-0.92300000000000004</v>
      </c>
      <c r="P1078" s="172">
        <v>-0.1171</v>
      </c>
      <c r="Q1078" s="172">
        <v>-1.6525000000000001</v>
      </c>
      <c r="R1078" s="172">
        <v>-4.4432</v>
      </c>
    </row>
    <row r="1079" spans="1:18" x14ac:dyDescent="0.3">
      <c r="A1079" s="168" t="s">
        <v>1186</v>
      </c>
      <c r="B1079" s="168" t="s">
        <v>1192</v>
      </c>
      <c r="C1079" s="168">
        <v>119392</v>
      </c>
      <c r="D1079" s="171">
        <v>44015</v>
      </c>
      <c r="E1079" s="172">
        <v>9.0299999999999994</v>
      </c>
      <c r="F1079" s="172">
        <v>0.33329999999999999</v>
      </c>
      <c r="G1079" s="172">
        <v>0.78120000000000001</v>
      </c>
      <c r="H1079" s="172">
        <v>0</v>
      </c>
      <c r="I1079" s="172">
        <v>1.4607000000000001</v>
      </c>
      <c r="J1079" s="172">
        <v>5.1222000000000003</v>
      </c>
      <c r="K1079" s="172">
        <v>26.648</v>
      </c>
      <c r="L1079" s="172">
        <v>-3.5255999999999998</v>
      </c>
      <c r="M1079" s="172">
        <v>-0.76919999999999999</v>
      </c>
      <c r="N1079" s="172">
        <v>-4.1401000000000003</v>
      </c>
      <c r="O1079" s="172">
        <v>-3.6900000000000002E-2</v>
      </c>
      <c r="P1079" s="172">
        <v>0.70030000000000003</v>
      </c>
      <c r="Q1079" s="172">
        <v>2.6503999999999999</v>
      </c>
      <c r="R1079" s="172">
        <v>-3.6099000000000001</v>
      </c>
    </row>
    <row r="1080" spans="1:18" x14ac:dyDescent="0.3">
      <c r="A1080" s="168" t="s">
        <v>1186</v>
      </c>
      <c r="B1080" s="168" t="s">
        <v>1193</v>
      </c>
      <c r="C1080" s="168">
        <v>113566</v>
      </c>
      <c r="D1080" s="171">
        <v>44015</v>
      </c>
      <c r="E1080" s="172">
        <v>30.603999999999999</v>
      </c>
      <c r="F1080" s="172">
        <v>0.40350000000000003</v>
      </c>
      <c r="G1080" s="172">
        <v>1.3747</v>
      </c>
      <c r="H1080" s="172">
        <v>0.45960000000000001</v>
      </c>
      <c r="I1080" s="172">
        <v>2.6566000000000001</v>
      </c>
      <c r="J1080" s="172">
        <v>5.1647999999999996</v>
      </c>
      <c r="K1080" s="172">
        <v>23.363399999999999</v>
      </c>
      <c r="L1080" s="172">
        <v>-8.2585999999999995</v>
      </c>
      <c r="M1080" s="172">
        <v>0.22270000000000001</v>
      </c>
      <c r="N1080" s="172">
        <v>-4.8087</v>
      </c>
      <c r="O1080" s="172">
        <v>-1.8772</v>
      </c>
      <c r="P1080" s="172">
        <v>3.9496000000000002</v>
      </c>
      <c r="Q1080" s="172">
        <v>8.2072000000000003</v>
      </c>
      <c r="R1080" s="172">
        <v>-1.2865</v>
      </c>
    </row>
    <row r="1081" spans="1:18" x14ac:dyDescent="0.3">
      <c r="A1081" s="168" t="s">
        <v>1186</v>
      </c>
      <c r="B1081" s="168" t="s">
        <v>1194</v>
      </c>
      <c r="C1081" s="168">
        <v>120002</v>
      </c>
      <c r="D1081" s="171">
        <v>44015</v>
      </c>
      <c r="E1081" s="172">
        <v>33.771999999999998</v>
      </c>
      <c r="F1081" s="172">
        <v>0.4073</v>
      </c>
      <c r="G1081" s="172">
        <v>1.39</v>
      </c>
      <c r="H1081" s="172">
        <v>0.48799999999999999</v>
      </c>
      <c r="I1081" s="172">
        <v>2.7160000000000002</v>
      </c>
      <c r="J1081" s="172">
        <v>5.2939999999999996</v>
      </c>
      <c r="K1081" s="172">
        <v>23.783999999999999</v>
      </c>
      <c r="L1081" s="172">
        <v>-7.6359000000000004</v>
      </c>
      <c r="M1081" s="172">
        <v>1.2654000000000001</v>
      </c>
      <c r="N1081" s="172">
        <v>-3.4672000000000001</v>
      </c>
      <c r="O1081" s="172">
        <v>-0.34960000000000002</v>
      </c>
      <c r="P1081" s="172">
        <v>5.5225</v>
      </c>
      <c r="Q1081" s="172">
        <v>14.202199999999999</v>
      </c>
      <c r="R1081" s="172">
        <v>0.1615</v>
      </c>
    </row>
    <row r="1082" spans="1:18" x14ac:dyDescent="0.3">
      <c r="A1082" s="168" t="s">
        <v>1186</v>
      </c>
      <c r="B1082" s="168" t="s">
        <v>1195</v>
      </c>
      <c r="C1082" s="168">
        <v>119071</v>
      </c>
      <c r="D1082" s="171">
        <v>44015</v>
      </c>
      <c r="E1082" s="172">
        <v>57.469000000000001</v>
      </c>
      <c r="F1082" s="172">
        <v>0.46329999999999999</v>
      </c>
      <c r="G1082" s="172">
        <v>1.3348</v>
      </c>
      <c r="H1082" s="172">
        <v>0.31419999999999998</v>
      </c>
      <c r="I1082" s="172">
        <v>2.1779999999999999</v>
      </c>
      <c r="J1082" s="172">
        <v>4.2522000000000002</v>
      </c>
      <c r="K1082" s="172">
        <v>27.814</v>
      </c>
      <c r="L1082" s="172">
        <v>-5.8795999999999999</v>
      </c>
      <c r="M1082" s="172">
        <v>2.5352999999999999</v>
      </c>
      <c r="N1082" s="172">
        <v>-0.2084</v>
      </c>
      <c r="O1082" s="172">
        <v>2.8374999999999999</v>
      </c>
      <c r="P1082" s="172">
        <v>9.1507000000000005</v>
      </c>
      <c r="Q1082" s="172">
        <v>14.958600000000001</v>
      </c>
      <c r="R1082" s="172">
        <v>2.3498000000000001</v>
      </c>
    </row>
    <row r="1083" spans="1:18" x14ac:dyDescent="0.3">
      <c r="A1083" s="168" t="s">
        <v>1186</v>
      </c>
      <c r="B1083" s="168" t="s">
        <v>1196</v>
      </c>
      <c r="C1083" s="168">
        <v>104481</v>
      </c>
      <c r="D1083" s="171">
        <v>44015</v>
      </c>
      <c r="E1083" s="172">
        <v>54.253</v>
      </c>
      <c r="F1083" s="172">
        <v>0.46110000000000001</v>
      </c>
      <c r="G1083" s="172">
        <v>1.3279000000000001</v>
      </c>
      <c r="H1083" s="172">
        <v>0.29759999999999998</v>
      </c>
      <c r="I1083" s="172">
        <v>2.1425000000000001</v>
      </c>
      <c r="J1083" s="172">
        <v>4.1723999999999997</v>
      </c>
      <c r="K1083" s="172">
        <v>27.513100000000001</v>
      </c>
      <c r="L1083" s="172">
        <v>-6.2858000000000001</v>
      </c>
      <c r="M1083" s="172">
        <v>1.8683000000000001</v>
      </c>
      <c r="N1083" s="172">
        <v>-1.0992</v>
      </c>
      <c r="O1083" s="172">
        <v>1.9376</v>
      </c>
      <c r="P1083" s="172">
        <v>8.2420000000000009</v>
      </c>
      <c r="Q1083" s="172">
        <v>13.1953</v>
      </c>
      <c r="R1083" s="172">
        <v>1.4280999999999999</v>
      </c>
    </row>
    <row r="1084" spans="1:18" x14ac:dyDescent="0.3">
      <c r="A1084" s="168" t="s">
        <v>1186</v>
      </c>
      <c r="B1084" s="168" t="s">
        <v>1197</v>
      </c>
      <c r="C1084" s="168">
        <v>140228</v>
      </c>
      <c r="D1084" s="171">
        <v>44015</v>
      </c>
      <c r="E1084" s="172">
        <v>26.585000000000001</v>
      </c>
      <c r="F1084" s="172">
        <v>0.55979999999999996</v>
      </c>
      <c r="G1084" s="172">
        <v>1.7374000000000001</v>
      </c>
      <c r="H1084" s="172">
        <v>0.83830000000000005</v>
      </c>
      <c r="I1084" s="172">
        <v>2.3483999999999998</v>
      </c>
      <c r="J1084" s="172">
        <v>5.4039999999999999</v>
      </c>
      <c r="K1084" s="172">
        <v>25.460100000000001</v>
      </c>
      <c r="L1084" s="172">
        <v>-9.4023000000000003</v>
      </c>
      <c r="M1084" s="172">
        <v>-2.9142000000000001</v>
      </c>
      <c r="N1084" s="172">
        <v>-6.7847</v>
      </c>
      <c r="O1084" s="172">
        <v>0.85629999999999995</v>
      </c>
      <c r="P1084" s="172">
        <v>5.5541</v>
      </c>
      <c r="Q1084" s="172">
        <v>15.2119</v>
      </c>
      <c r="R1084" s="172">
        <v>-3.6141999999999999</v>
      </c>
    </row>
    <row r="1085" spans="1:18" x14ac:dyDescent="0.3">
      <c r="A1085" s="168" t="s">
        <v>1186</v>
      </c>
      <c r="B1085" s="168" t="s">
        <v>1198</v>
      </c>
      <c r="C1085" s="168">
        <v>140225</v>
      </c>
      <c r="D1085" s="171">
        <v>44015</v>
      </c>
      <c r="E1085" s="172">
        <v>24.495999999999999</v>
      </c>
      <c r="F1085" s="172">
        <v>0.55420000000000003</v>
      </c>
      <c r="G1085" s="172">
        <v>1.7234</v>
      </c>
      <c r="H1085" s="172">
        <v>0.80659999999999998</v>
      </c>
      <c r="I1085" s="172">
        <v>2.2839999999999998</v>
      </c>
      <c r="J1085" s="172">
        <v>5.2641</v>
      </c>
      <c r="K1085" s="172">
        <v>24.941299999999998</v>
      </c>
      <c r="L1085" s="172">
        <v>-10.1427</v>
      </c>
      <c r="M1085" s="172">
        <v>-4.1026999999999996</v>
      </c>
      <c r="N1085" s="172">
        <v>-8.2925000000000004</v>
      </c>
      <c r="O1085" s="172">
        <v>-0.51400000000000001</v>
      </c>
      <c r="P1085" s="172">
        <v>4.4851999999999999</v>
      </c>
      <c r="Q1085" s="172">
        <v>7.4127999999999998</v>
      </c>
      <c r="R1085" s="172">
        <v>-5.1007999999999996</v>
      </c>
    </row>
    <row r="1086" spans="1:18" x14ac:dyDescent="0.3">
      <c r="A1086" s="168" t="s">
        <v>1186</v>
      </c>
      <c r="B1086" s="168" t="s">
        <v>1199</v>
      </c>
      <c r="C1086" s="168">
        <v>100473</v>
      </c>
      <c r="D1086" s="171">
        <v>44015</v>
      </c>
      <c r="E1086" s="172">
        <v>840.78589999999997</v>
      </c>
      <c r="F1086" s="172">
        <v>0.43369999999999997</v>
      </c>
      <c r="G1086" s="172">
        <v>1.6391</v>
      </c>
      <c r="H1086" s="172">
        <v>0.1111</v>
      </c>
      <c r="I1086" s="172">
        <v>2.7725</v>
      </c>
      <c r="J1086" s="172">
        <v>5.8765000000000001</v>
      </c>
      <c r="K1086" s="172">
        <v>26.6159</v>
      </c>
      <c r="L1086" s="172">
        <v>-13.357699999999999</v>
      </c>
      <c r="M1086" s="172">
        <v>-8.1732999999999993</v>
      </c>
      <c r="N1086" s="172">
        <v>-12.320600000000001</v>
      </c>
      <c r="O1086" s="172">
        <v>-1.8716999999999999</v>
      </c>
      <c r="P1086" s="172">
        <v>4.5953999999999997</v>
      </c>
      <c r="Q1086" s="172">
        <v>18.125</v>
      </c>
      <c r="R1086" s="172">
        <v>-5.1920999999999999</v>
      </c>
    </row>
    <row r="1087" spans="1:18" x14ac:dyDescent="0.3">
      <c r="A1087" s="168" t="s">
        <v>1186</v>
      </c>
      <c r="B1087" s="168" t="s">
        <v>1200</v>
      </c>
      <c r="C1087" s="168">
        <v>118533</v>
      </c>
      <c r="D1087" s="171">
        <v>44015</v>
      </c>
      <c r="E1087" s="172">
        <v>907.05650000000003</v>
      </c>
      <c r="F1087" s="172">
        <v>0.43619999999999998</v>
      </c>
      <c r="G1087" s="172">
        <v>1.6474</v>
      </c>
      <c r="H1087" s="172">
        <v>0.12820000000000001</v>
      </c>
      <c r="I1087" s="172">
        <v>2.8064</v>
      </c>
      <c r="J1087" s="172">
        <v>5.95</v>
      </c>
      <c r="K1087" s="172">
        <v>26.8825</v>
      </c>
      <c r="L1087" s="172">
        <v>-12.9922</v>
      </c>
      <c r="M1087" s="172">
        <v>-7.5834000000000001</v>
      </c>
      <c r="N1087" s="172">
        <v>-11.567299999999999</v>
      </c>
      <c r="O1087" s="172">
        <v>-0.9254</v>
      </c>
      <c r="P1087" s="172">
        <v>5.6451000000000002</v>
      </c>
      <c r="Q1087" s="172">
        <v>14.272500000000001</v>
      </c>
      <c r="R1087" s="172">
        <v>-4.3174000000000001</v>
      </c>
    </row>
    <row r="1088" spans="1:18" x14ac:dyDescent="0.3">
      <c r="A1088" s="168" t="s">
        <v>1186</v>
      </c>
      <c r="B1088" s="168" t="s">
        <v>1201</v>
      </c>
      <c r="C1088" s="168">
        <v>105758</v>
      </c>
      <c r="D1088" s="171">
        <v>44015</v>
      </c>
      <c r="E1088" s="172">
        <v>48.295000000000002</v>
      </c>
      <c r="F1088" s="172">
        <v>0.53710000000000002</v>
      </c>
      <c r="G1088" s="172">
        <v>1.2814000000000001</v>
      </c>
      <c r="H1088" s="172">
        <v>-0.21279999999999999</v>
      </c>
      <c r="I1088" s="172">
        <v>3.2694999999999999</v>
      </c>
      <c r="J1088" s="172">
        <v>6.8025000000000002</v>
      </c>
      <c r="K1088" s="172">
        <v>28.852</v>
      </c>
      <c r="L1088" s="172">
        <v>-10.655799999999999</v>
      </c>
      <c r="M1088" s="172">
        <v>-4.3909000000000002</v>
      </c>
      <c r="N1088" s="172">
        <v>-11.3072</v>
      </c>
      <c r="O1088" s="172">
        <v>-2.5929000000000002</v>
      </c>
      <c r="P1088" s="172">
        <v>5.0846</v>
      </c>
      <c r="Q1088" s="172">
        <v>12.8431</v>
      </c>
      <c r="R1088" s="172">
        <v>-6.4718</v>
      </c>
    </row>
    <row r="1089" spans="1:18" x14ac:dyDescent="0.3">
      <c r="A1089" s="168" t="s">
        <v>1186</v>
      </c>
      <c r="B1089" s="168" t="s">
        <v>1202</v>
      </c>
      <c r="C1089" s="168">
        <v>118989</v>
      </c>
      <c r="D1089" s="171">
        <v>44015</v>
      </c>
      <c r="E1089" s="172">
        <v>51.402999999999999</v>
      </c>
      <c r="F1089" s="172">
        <v>0.53979999999999995</v>
      </c>
      <c r="G1089" s="172">
        <v>1.2887</v>
      </c>
      <c r="H1089" s="172">
        <v>-0.19800000000000001</v>
      </c>
      <c r="I1089" s="172">
        <v>3.2976999999999999</v>
      </c>
      <c r="J1089" s="172">
        <v>6.8624999999999998</v>
      </c>
      <c r="K1089" s="172">
        <v>29.078700000000001</v>
      </c>
      <c r="L1089" s="172">
        <v>-10.3431</v>
      </c>
      <c r="M1089" s="172">
        <v>-3.9142000000000001</v>
      </c>
      <c r="N1089" s="172">
        <v>-10.7323</v>
      </c>
      <c r="O1089" s="172">
        <v>-1.7158</v>
      </c>
      <c r="P1089" s="172">
        <v>6.0503</v>
      </c>
      <c r="Q1089" s="172">
        <v>14.4627</v>
      </c>
      <c r="R1089" s="172">
        <v>-5.7119999999999997</v>
      </c>
    </row>
    <row r="1090" spans="1:18" x14ac:dyDescent="0.3">
      <c r="A1090" s="168" t="s">
        <v>1186</v>
      </c>
      <c r="B1090" s="168" t="s">
        <v>1203</v>
      </c>
      <c r="C1090" s="168">
        <v>102528</v>
      </c>
      <c r="D1090" s="171">
        <v>44015</v>
      </c>
      <c r="E1090" s="172">
        <v>80.77</v>
      </c>
      <c r="F1090" s="172">
        <v>0.57279999999999998</v>
      </c>
      <c r="G1090" s="172">
        <v>2.9310999999999998</v>
      </c>
      <c r="H1090" s="172">
        <v>1.5336000000000001</v>
      </c>
      <c r="I1090" s="172">
        <v>3.6044</v>
      </c>
      <c r="J1090" s="172">
        <v>6.6410999999999998</v>
      </c>
      <c r="K1090" s="172">
        <v>31.098800000000001</v>
      </c>
      <c r="L1090" s="172">
        <v>-15.6625</v>
      </c>
      <c r="M1090" s="172">
        <v>-10.3651</v>
      </c>
      <c r="N1090" s="172">
        <v>-15.715299999999999</v>
      </c>
      <c r="O1090" s="172">
        <v>-3.4965000000000002</v>
      </c>
      <c r="P1090" s="172">
        <v>2.5947</v>
      </c>
      <c r="Q1090" s="172">
        <v>14.241</v>
      </c>
      <c r="R1090" s="172">
        <v>-7.6955</v>
      </c>
    </row>
    <row r="1091" spans="1:18" x14ac:dyDescent="0.3">
      <c r="A1091" s="168" t="s">
        <v>1186</v>
      </c>
      <c r="B1091" s="168" t="s">
        <v>1204</v>
      </c>
      <c r="C1091" s="168">
        <v>120381</v>
      </c>
      <c r="D1091" s="171">
        <v>44015</v>
      </c>
      <c r="E1091" s="172">
        <v>86.54</v>
      </c>
      <c r="F1091" s="172">
        <v>0.56940000000000002</v>
      </c>
      <c r="G1091" s="172">
        <v>2.9502999999999999</v>
      </c>
      <c r="H1091" s="172">
        <v>1.5488999999999999</v>
      </c>
      <c r="I1091" s="172">
        <v>3.6406999999999998</v>
      </c>
      <c r="J1091" s="172">
        <v>6.7340999999999998</v>
      </c>
      <c r="K1091" s="172">
        <v>31.38</v>
      </c>
      <c r="L1091" s="172">
        <v>-15.264900000000001</v>
      </c>
      <c r="M1091" s="172">
        <v>-9.7507999999999999</v>
      </c>
      <c r="N1091" s="172">
        <v>-14.931699999999999</v>
      </c>
      <c r="O1091" s="172">
        <v>-2.4737</v>
      </c>
      <c r="P1091" s="172">
        <v>3.6341000000000001</v>
      </c>
      <c r="Q1091" s="172">
        <v>13.2041</v>
      </c>
      <c r="R1091" s="172">
        <v>-6.7774999999999999</v>
      </c>
    </row>
    <row r="1092" spans="1:18" x14ac:dyDescent="0.3">
      <c r="A1092" s="168" t="s">
        <v>1186</v>
      </c>
      <c r="B1092" s="168" t="s">
        <v>1205</v>
      </c>
      <c r="C1092" s="168">
        <v>140460</v>
      </c>
      <c r="D1092" s="171">
        <v>44015</v>
      </c>
      <c r="E1092" s="172">
        <v>9.69</v>
      </c>
      <c r="F1092" s="172">
        <v>0.51870000000000005</v>
      </c>
      <c r="G1092" s="172">
        <v>1.466</v>
      </c>
      <c r="H1092" s="172">
        <v>0.62309999999999999</v>
      </c>
      <c r="I1092" s="172">
        <v>3.5255999999999998</v>
      </c>
      <c r="J1092" s="172">
        <v>6.1336000000000004</v>
      </c>
      <c r="K1092" s="172">
        <v>30.593</v>
      </c>
      <c r="L1092" s="172">
        <v>-7.3613999999999997</v>
      </c>
      <c r="M1092" s="172">
        <v>-2.7107999999999999</v>
      </c>
      <c r="N1092" s="172">
        <v>-7.6262999999999996</v>
      </c>
      <c r="O1092" s="172">
        <v>-3.9016000000000002</v>
      </c>
      <c r="P1092" s="172"/>
      <c r="Q1092" s="172">
        <v>-0.91169999999999995</v>
      </c>
      <c r="R1092" s="172">
        <v>-6.4318999999999997</v>
      </c>
    </row>
    <row r="1093" spans="1:18" x14ac:dyDescent="0.3">
      <c r="A1093" s="168" t="s">
        <v>1186</v>
      </c>
      <c r="B1093" s="168" t="s">
        <v>1206</v>
      </c>
      <c r="C1093" s="168">
        <v>140461</v>
      </c>
      <c r="D1093" s="171">
        <v>44015</v>
      </c>
      <c r="E1093" s="172">
        <v>10.35</v>
      </c>
      <c r="F1093" s="172">
        <v>0.58309999999999995</v>
      </c>
      <c r="G1093" s="172">
        <v>1.5702</v>
      </c>
      <c r="H1093" s="172">
        <v>0.68089999999999995</v>
      </c>
      <c r="I1093" s="172">
        <v>3.6036000000000001</v>
      </c>
      <c r="J1093" s="172">
        <v>6.1538000000000004</v>
      </c>
      <c r="K1093" s="172">
        <v>30.681799999999999</v>
      </c>
      <c r="L1093" s="172">
        <v>-7.0080999999999998</v>
      </c>
      <c r="M1093" s="172">
        <v>-2.1739000000000002</v>
      </c>
      <c r="N1093" s="172">
        <v>-6.6726999999999999</v>
      </c>
      <c r="O1093" s="172">
        <v>-2.1263999999999998</v>
      </c>
      <c r="P1093" s="172"/>
      <c r="Q1093" s="172">
        <v>1.0055000000000001</v>
      </c>
      <c r="R1093" s="172">
        <v>-5.1660000000000004</v>
      </c>
    </row>
    <row r="1094" spans="1:18" x14ac:dyDescent="0.3">
      <c r="A1094" s="168" t="s">
        <v>1186</v>
      </c>
      <c r="B1094" s="168" t="s">
        <v>1207</v>
      </c>
      <c r="C1094" s="168">
        <v>105503</v>
      </c>
      <c r="D1094" s="171">
        <v>44015</v>
      </c>
      <c r="E1094" s="172">
        <v>47.61</v>
      </c>
      <c r="F1094" s="172">
        <v>1.0185</v>
      </c>
      <c r="G1094" s="172">
        <v>1.7524999999999999</v>
      </c>
      <c r="H1094" s="172">
        <v>1.4274</v>
      </c>
      <c r="I1094" s="172">
        <v>2.1455000000000002</v>
      </c>
      <c r="J1094" s="172">
        <v>4.3163999999999998</v>
      </c>
      <c r="K1094" s="172">
        <v>25.388500000000001</v>
      </c>
      <c r="L1094" s="172">
        <v>-5.6853999999999996</v>
      </c>
      <c r="M1094" s="172">
        <v>2.6962999999999999</v>
      </c>
      <c r="N1094" s="172">
        <v>-1.6729000000000001</v>
      </c>
      <c r="O1094" s="172">
        <v>3.4498000000000002</v>
      </c>
      <c r="P1094" s="172">
        <v>6.3826000000000001</v>
      </c>
      <c r="Q1094" s="172">
        <v>12.5322</v>
      </c>
      <c r="R1094" s="172">
        <v>1.0330999999999999</v>
      </c>
    </row>
    <row r="1095" spans="1:18" x14ac:dyDescent="0.3">
      <c r="A1095" s="168" t="s">
        <v>1186</v>
      </c>
      <c r="B1095" s="168" t="s">
        <v>1208</v>
      </c>
      <c r="C1095" s="168">
        <v>120403</v>
      </c>
      <c r="D1095" s="171">
        <v>44015</v>
      </c>
      <c r="E1095" s="172">
        <v>53.43</v>
      </c>
      <c r="F1095" s="172">
        <v>1.0019</v>
      </c>
      <c r="G1095" s="172">
        <v>1.7714000000000001</v>
      </c>
      <c r="H1095" s="172">
        <v>1.4429000000000001</v>
      </c>
      <c r="I1095" s="172">
        <v>2.1997</v>
      </c>
      <c r="J1095" s="172">
        <v>4.4166999999999996</v>
      </c>
      <c r="K1095" s="172">
        <v>25.776800000000001</v>
      </c>
      <c r="L1095" s="172">
        <v>-5.0976999999999997</v>
      </c>
      <c r="M1095" s="172">
        <v>3.7073</v>
      </c>
      <c r="N1095" s="172">
        <v>-0.31719999999999998</v>
      </c>
      <c r="O1095" s="172">
        <v>5.1204999999999998</v>
      </c>
      <c r="P1095" s="172">
        <v>8.1838999999999995</v>
      </c>
      <c r="Q1095" s="172">
        <v>15.899100000000001</v>
      </c>
      <c r="R1095" s="172">
        <v>2.5724999999999998</v>
      </c>
    </row>
    <row r="1096" spans="1:18" x14ac:dyDescent="0.3">
      <c r="A1096" s="168" t="s">
        <v>1186</v>
      </c>
      <c r="B1096" s="168" t="s">
        <v>1209</v>
      </c>
      <c r="C1096" s="168">
        <v>104908</v>
      </c>
      <c r="D1096" s="171">
        <v>44015</v>
      </c>
      <c r="E1096" s="172">
        <v>36.103999999999999</v>
      </c>
      <c r="F1096" s="172">
        <v>0.63549999999999995</v>
      </c>
      <c r="G1096" s="172">
        <v>1.9254</v>
      </c>
      <c r="H1096" s="172">
        <v>0.80410000000000004</v>
      </c>
      <c r="I1096" s="172">
        <v>3.2574999999999998</v>
      </c>
      <c r="J1096" s="172">
        <v>6.5392000000000001</v>
      </c>
      <c r="K1096" s="172">
        <v>27.440899999999999</v>
      </c>
      <c r="L1096" s="172">
        <v>-11.877000000000001</v>
      </c>
      <c r="M1096" s="172">
        <v>-3.6070000000000002</v>
      </c>
      <c r="N1096" s="172">
        <v>-7.6647999999999996</v>
      </c>
      <c r="O1096" s="172">
        <v>-0.40079999999999999</v>
      </c>
      <c r="P1096" s="172">
        <v>6.5457000000000001</v>
      </c>
      <c r="Q1096" s="172">
        <v>10.1571</v>
      </c>
      <c r="R1096" s="172">
        <v>-2.5245000000000002</v>
      </c>
    </row>
    <row r="1097" spans="1:18" x14ac:dyDescent="0.3">
      <c r="A1097" s="168" t="s">
        <v>1186</v>
      </c>
      <c r="B1097" s="168" t="s">
        <v>1210</v>
      </c>
      <c r="C1097" s="168">
        <v>119775</v>
      </c>
      <c r="D1097" s="171">
        <v>44015</v>
      </c>
      <c r="E1097" s="172">
        <v>39.39</v>
      </c>
      <c r="F1097" s="172">
        <v>0.63619999999999999</v>
      </c>
      <c r="G1097" s="172">
        <v>1.9357</v>
      </c>
      <c r="H1097" s="172">
        <v>0.82679999999999998</v>
      </c>
      <c r="I1097" s="172">
        <v>3.3045</v>
      </c>
      <c r="J1097" s="172">
        <v>6.6497000000000002</v>
      </c>
      <c r="K1097" s="172">
        <v>27.856400000000001</v>
      </c>
      <c r="L1097" s="172">
        <v>-11.2918</v>
      </c>
      <c r="M1097" s="172">
        <v>-2.6831</v>
      </c>
      <c r="N1097" s="172">
        <v>-6.4926000000000004</v>
      </c>
      <c r="O1097" s="172">
        <v>0.83730000000000004</v>
      </c>
      <c r="P1097" s="172">
        <v>7.9798</v>
      </c>
      <c r="Q1097" s="172">
        <v>14.869</v>
      </c>
      <c r="R1097" s="172">
        <v>-1.3073999999999999</v>
      </c>
    </row>
    <row r="1098" spans="1:18" x14ac:dyDescent="0.3">
      <c r="A1098" s="168" t="s">
        <v>1186</v>
      </c>
      <c r="B1098" s="168" t="s">
        <v>1211</v>
      </c>
      <c r="C1098" s="168">
        <v>119807</v>
      </c>
      <c r="D1098" s="171">
        <v>44015</v>
      </c>
      <c r="E1098" s="172">
        <v>128.79</v>
      </c>
      <c r="F1098" s="172">
        <v>0.46810000000000002</v>
      </c>
      <c r="G1098" s="172">
        <v>1.1705000000000001</v>
      </c>
      <c r="H1098" s="172">
        <v>5.4399999999999997E-2</v>
      </c>
      <c r="I1098" s="172">
        <v>2.9496000000000002</v>
      </c>
      <c r="J1098" s="172">
        <v>5.6608000000000001</v>
      </c>
      <c r="K1098" s="172">
        <v>27.401299999999999</v>
      </c>
      <c r="L1098" s="172">
        <v>-9.7097999999999995</v>
      </c>
      <c r="M1098" s="172">
        <v>-2.6089000000000002</v>
      </c>
      <c r="N1098" s="172">
        <v>-7.6376999999999997</v>
      </c>
      <c r="O1098" s="172">
        <v>-1.4440999999999999</v>
      </c>
      <c r="P1098" s="172">
        <v>7.6284000000000001</v>
      </c>
      <c r="Q1098" s="172">
        <v>15.781499999999999</v>
      </c>
      <c r="R1098" s="172">
        <v>-4.8087999999999997</v>
      </c>
    </row>
    <row r="1099" spans="1:18" x14ac:dyDescent="0.3">
      <c r="A1099" s="168" t="s">
        <v>1186</v>
      </c>
      <c r="B1099" s="168" t="s">
        <v>1212</v>
      </c>
      <c r="C1099" s="168">
        <v>112496</v>
      </c>
      <c r="D1099" s="171">
        <v>44015</v>
      </c>
      <c r="E1099" s="172">
        <v>120.43</v>
      </c>
      <c r="F1099" s="172">
        <v>0.45879999999999999</v>
      </c>
      <c r="G1099" s="172">
        <v>1.1592</v>
      </c>
      <c r="H1099" s="172">
        <v>3.32E-2</v>
      </c>
      <c r="I1099" s="172">
        <v>2.9051999999999998</v>
      </c>
      <c r="J1099" s="172">
        <v>5.5570000000000004</v>
      </c>
      <c r="K1099" s="172">
        <v>27.022500000000001</v>
      </c>
      <c r="L1099" s="172">
        <v>-10.2742</v>
      </c>
      <c r="M1099" s="172">
        <v>-3.5171000000000001</v>
      </c>
      <c r="N1099" s="172">
        <v>-8.7652000000000001</v>
      </c>
      <c r="O1099" s="172">
        <v>-2.4769000000000001</v>
      </c>
      <c r="P1099" s="172">
        <v>6.5945</v>
      </c>
      <c r="Q1099" s="172">
        <v>16.931000000000001</v>
      </c>
      <c r="R1099" s="172">
        <v>-5.8834999999999997</v>
      </c>
    </row>
    <row r="1100" spans="1:18" x14ac:dyDescent="0.3">
      <c r="A1100" s="168" t="s">
        <v>1186</v>
      </c>
      <c r="B1100" s="168" t="s">
        <v>1213</v>
      </c>
      <c r="C1100" s="168">
        <v>142110</v>
      </c>
      <c r="D1100" s="171">
        <v>44015</v>
      </c>
      <c r="E1100" s="172">
        <v>9.52</v>
      </c>
      <c r="F1100" s="172">
        <v>0.40710000000000002</v>
      </c>
      <c r="G1100" s="172">
        <v>0.62039999999999995</v>
      </c>
      <c r="H1100" s="172">
        <v>0</v>
      </c>
      <c r="I1100" s="172">
        <v>2.2248999999999999</v>
      </c>
      <c r="J1100" s="172">
        <v>4.3116000000000003</v>
      </c>
      <c r="K1100" s="172">
        <v>22.757899999999999</v>
      </c>
      <c r="L1100" s="172">
        <v>-7.0122</v>
      </c>
      <c r="M1100" s="172">
        <v>-0.7248</v>
      </c>
      <c r="N1100" s="172">
        <v>-1.7371000000000001</v>
      </c>
      <c r="O1100" s="172"/>
      <c r="P1100" s="172"/>
      <c r="Q1100" s="172">
        <v>-2.0083000000000002</v>
      </c>
      <c r="R1100" s="172">
        <v>8.9800000000000005E-2</v>
      </c>
    </row>
    <row r="1101" spans="1:18" x14ac:dyDescent="0.3">
      <c r="A1101" s="168" t="s">
        <v>1186</v>
      </c>
      <c r="B1101" s="168" t="s">
        <v>1214</v>
      </c>
      <c r="C1101" s="168">
        <v>142109</v>
      </c>
      <c r="D1101" s="171">
        <v>44015</v>
      </c>
      <c r="E1101" s="172">
        <v>9.1113</v>
      </c>
      <c r="F1101" s="172">
        <v>0.4022</v>
      </c>
      <c r="G1101" s="172">
        <v>0.60619999999999996</v>
      </c>
      <c r="H1101" s="172">
        <v>-3.2899999999999999E-2</v>
      </c>
      <c r="I1101" s="172">
        <v>2.1583999999999999</v>
      </c>
      <c r="J1101" s="172">
        <v>4.1660000000000004</v>
      </c>
      <c r="K1101" s="172">
        <v>22.2468</v>
      </c>
      <c r="L1101" s="172">
        <v>-7.7374000000000001</v>
      </c>
      <c r="M1101" s="172">
        <v>-1.8855999999999999</v>
      </c>
      <c r="N1101" s="172">
        <v>-3.2770999999999999</v>
      </c>
      <c r="O1101" s="172"/>
      <c r="P1101" s="172"/>
      <c r="Q1101" s="172">
        <v>-3.7656999999999998</v>
      </c>
      <c r="R1101" s="172">
        <v>-1.6265000000000001</v>
      </c>
    </row>
    <row r="1102" spans="1:18" x14ac:dyDescent="0.3">
      <c r="A1102" s="168" t="s">
        <v>1186</v>
      </c>
      <c r="B1102" s="168" t="s">
        <v>1215</v>
      </c>
      <c r="C1102" s="168">
        <v>147445</v>
      </c>
      <c r="D1102" s="171">
        <v>44015</v>
      </c>
      <c r="E1102" s="172">
        <v>10.305999999999999</v>
      </c>
      <c r="F1102" s="172">
        <v>1.3372999999999999</v>
      </c>
      <c r="G1102" s="172">
        <v>2.6903000000000001</v>
      </c>
      <c r="H1102" s="172">
        <v>1.5268999999999999</v>
      </c>
      <c r="I1102" s="172">
        <v>4.0274999999999999</v>
      </c>
      <c r="J1102" s="172">
        <v>8.61</v>
      </c>
      <c r="K1102" s="172">
        <v>31.203099999999999</v>
      </c>
      <c r="L1102" s="172">
        <v>-10.289</v>
      </c>
      <c r="M1102" s="172">
        <v>-0.79890000000000005</v>
      </c>
      <c r="N1102" s="172"/>
      <c r="O1102" s="172"/>
      <c r="P1102" s="172"/>
      <c r="Q1102" s="172">
        <v>3.06</v>
      </c>
      <c r="R1102" s="172"/>
    </row>
    <row r="1103" spans="1:18" x14ac:dyDescent="0.3">
      <c r="A1103" s="168" t="s">
        <v>1186</v>
      </c>
      <c r="B1103" s="168" t="s">
        <v>1216</v>
      </c>
      <c r="C1103" s="168">
        <v>147479</v>
      </c>
      <c r="D1103" s="171">
        <v>44015</v>
      </c>
      <c r="E1103" s="172">
        <v>10.143000000000001</v>
      </c>
      <c r="F1103" s="172">
        <v>1.3287</v>
      </c>
      <c r="G1103" s="172">
        <v>2.6619000000000002</v>
      </c>
      <c r="H1103" s="172">
        <v>1.4908999999999999</v>
      </c>
      <c r="I1103" s="172">
        <v>3.9561000000000002</v>
      </c>
      <c r="J1103" s="172">
        <v>8.4581</v>
      </c>
      <c r="K1103" s="172">
        <v>30.641400000000001</v>
      </c>
      <c r="L1103" s="172">
        <v>-11.0341</v>
      </c>
      <c r="M1103" s="172">
        <v>-2.0472999999999999</v>
      </c>
      <c r="N1103" s="172"/>
      <c r="O1103" s="172"/>
      <c r="P1103" s="172"/>
      <c r="Q1103" s="172">
        <v>1.43</v>
      </c>
      <c r="R1103" s="172"/>
    </row>
    <row r="1104" spans="1:18" x14ac:dyDescent="0.3">
      <c r="A1104" s="168" t="s">
        <v>1186</v>
      </c>
      <c r="B1104" s="168" t="s">
        <v>1217</v>
      </c>
      <c r="C1104" s="168">
        <v>127042</v>
      </c>
      <c r="D1104" s="171">
        <v>44015</v>
      </c>
      <c r="E1104" s="172">
        <v>23.6252</v>
      </c>
      <c r="F1104" s="172">
        <v>-3.7199999999999997E-2</v>
      </c>
      <c r="G1104" s="172">
        <v>0.3095</v>
      </c>
      <c r="H1104" s="172">
        <v>-0.71319999999999995</v>
      </c>
      <c r="I1104" s="172">
        <v>2.2984</v>
      </c>
      <c r="J1104" s="172">
        <v>4.3051000000000004</v>
      </c>
      <c r="K1104" s="172">
        <v>20.289400000000001</v>
      </c>
      <c r="L1104" s="172">
        <v>-17.704899999999999</v>
      </c>
      <c r="M1104" s="172">
        <v>-12.2728</v>
      </c>
      <c r="N1104" s="172">
        <v>-11.7554</v>
      </c>
      <c r="O1104" s="172">
        <v>-3.1882000000000001</v>
      </c>
      <c r="P1104" s="172">
        <v>2.4477000000000002</v>
      </c>
      <c r="Q1104" s="172">
        <v>14.476699999999999</v>
      </c>
      <c r="R1104" s="172">
        <v>-6.1924999999999999</v>
      </c>
    </row>
    <row r="1105" spans="1:18" x14ac:dyDescent="0.3">
      <c r="A1105" s="168" t="s">
        <v>1186</v>
      </c>
      <c r="B1105" s="168" t="s">
        <v>1218</v>
      </c>
      <c r="C1105" s="168">
        <v>127039</v>
      </c>
      <c r="D1105" s="171">
        <v>44015</v>
      </c>
      <c r="E1105" s="172">
        <v>21.844000000000001</v>
      </c>
      <c r="F1105" s="172">
        <v>-4.07E-2</v>
      </c>
      <c r="G1105" s="172">
        <v>0.29980000000000001</v>
      </c>
      <c r="H1105" s="172">
        <v>-0.73619999999999997</v>
      </c>
      <c r="I1105" s="172">
        <v>2.2505999999999999</v>
      </c>
      <c r="J1105" s="172">
        <v>4.2001999999999997</v>
      </c>
      <c r="K1105" s="172">
        <v>19.9712</v>
      </c>
      <c r="L1105" s="172">
        <v>-18.174399999999999</v>
      </c>
      <c r="M1105" s="172">
        <v>-13.0185</v>
      </c>
      <c r="N1105" s="172">
        <v>-12.760400000000001</v>
      </c>
      <c r="O1105" s="172">
        <v>-4.3739999999999997</v>
      </c>
      <c r="P1105" s="172">
        <v>1.1876</v>
      </c>
      <c r="Q1105" s="172">
        <v>13.0741</v>
      </c>
      <c r="R1105" s="172">
        <v>-7.2957999999999998</v>
      </c>
    </row>
    <row r="1106" spans="1:18" x14ac:dyDescent="0.3">
      <c r="A1106" s="168" t="s">
        <v>1186</v>
      </c>
      <c r="B1106" s="168" t="s">
        <v>1219</v>
      </c>
      <c r="C1106" s="168">
        <v>100377</v>
      </c>
      <c r="D1106" s="171">
        <v>44015</v>
      </c>
      <c r="E1106" s="172">
        <v>1013.3354</v>
      </c>
      <c r="F1106" s="172">
        <v>0.63</v>
      </c>
      <c r="G1106" s="172">
        <v>1.9232</v>
      </c>
      <c r="H1106" s="172">
        <v>0.54820000000000002</v>
      </c>
      <c r="I1106" s="172">
        <v>1.7248000000000001</v>
      </c>
      <c r="J1106" s="172">
        <v>5.9706999999999999</v>
      </c>
      <c r="K1106" s="172">
        <v>26.167100000000001</v>
      </c>
      <c r="L1106" s="172">
        <v>-12.0951</v>
      </c>
      <c r="M1106" s="172">
        <v>-4.8654000000000002</v>
      </c>
      <c r="N1106" s="172">
        <v>-10.951499999999999</v>
      </c>
      <c r="O1106" s="172">
        <v>-0.46750000000000003</v>
      </c>
      <c r="P1106" s="172">
        <v>4.4480000000000004</v>
      </c>
      <c r="Q1106" s="172">
        <v>20.511700000000001</v>
      </c>
      <c r="R1106" s="172">
        <v>-2.2231000000000001</v>
      </c>
    </row>
    <row r="1107" spans="1:18" x14ac:dyDescent="0.3">
      <c r="A1107" s="168" t="s">
        <v>1186</v>
      </c>
      <c r="B1107" s="168" t="s">
        <v>1220</v>
      </c>
      <c r="C1107" s="168">
        <v>118668</v>
      </c>
      <c r="D1107" s="171">
        <v>44015</v>
      </c>
      <c r="E1107" s="172">
        <v>1067.2183</v>
      </c>
      <c r="F1107" s="172">
        <v>0.63139999999999996</v>
      </c>
      <c r="G1107" s="172">
        <v>1.9277</v>
      </c>
      <c r="H1107" s="172">
        <v>0.55840000000000001</v>
      </c>
      <c r="I1107" s="172">
        <v>1.7473000000000001</v>
      </c>
      <c r="J1107" s="172">
        <v>6.0240999999999998</v>
      </c>
      <c r="K1107" s="172">
        <v>26.3659</v>
      </c>
      <c r="L1107" s="172">
        <v>-11.797800000000001</v>
      </c>
      <c r="M1107" s="172">
        <v>-4.3963000000000001</v>
      </c>
      <c r="N1107" s="172">
        <v>-10.377800000000001</v>
      </c>
      <c r="O1107" s="172">
        <v>0.21709999999999999</v>
      </c>
      <c r="P1107" s="172">
        <v>5.1932999999999998</v>
      </c>
      <c r="Q1107" s="172">
        <v>10.4703</v>
      </c>
      <c r="R1107" s="172">
        <v>-1.6059000000000001</v>
      </c>
    </row>
    <row r="1108" spans="1:18" x14ac:dyDescent="0.3">
      <c r="A1108" s="168" t="s">
        <v>1186</v>
      </c>
      <c r="B1108" s="168" t="s">
        <v>1221</v>
      </c>
      <c r="C1108" s="168">
        <v>125307</v>
      </c>
      <c r="D1108" s="171">
        <v>44015</v>
      </c>
      <c r="E1108" s="172">
        <v>19.97</v>
      </c>
      <c r="F1108" s="172">
        <v>0.50329999999999997</v>
      </c>
      <c r="G1108" s="172">
        <v>1.8877999999999999</v>
      </c>
      <c r="H1108" s="172">
        <v>1.6285000000000001</v>
      </c>
      <c r="I1108" s="172">
        <v>3.3643999999999998</v>
      </c>
      <c r="J1108" s="172">
        <v>7.1352000000000002</v>
      </c>
      <c r="K1108" s="172">
        <v>33.936999999999998</v>
      </c>
      <c r="L1108" s="172">
        <v>2.2528999999999999</v>
      </c>
      <c r="M1108" s="172">
        <v>11.1297</v>
      </c>
      <c r="N1108" s="172">
        <v>4.6646000000000001</v>
      </c>
      <c r="O1108" s="172">
        <v>1.1604000000000001</v>
      </c>
      <c r="P1108" s="172">
        <v>4.6980000000000004</v>
      </c>
      <c r="Q1108" s="172">
        <v>11.067600000000001</v>
      </c>
      <c r="R1108" s="172">
        <v>-7.4899999999999994E-2</v>
      </c>
    </row>
    <row r="1109" spans="1:18" x14ac:dyDescent="0.3">
      <c r="A1109" s="168" t="s">
        <v>1186</v>
      </c>
      <c r="B1109" s="168" t="s">
        <v>1222</v>
      </c>
      <c r="C1109" s="168">
        <v>125305</v>
      </c>
      <c r="D1109" s="171">
        <v>44015</v>
      </c>
      <c r="E1109" s="172">
        <v>18.62</v>
      </c>
      <c r="F1109" s="172">
        <v>0.48570000000000002</v>
      </c>
      <c r="G1109" s="172">
        <v>1.86</v>
      </c>
      <c r="H1109" s="172">
        <v>1.6375999999999999</v>
      </c>
      <c r="I1109" s="172">
        <v>3.2723</v>
      </c>
      <c r="J1109" s="172">
        <v>7.0114999999999998</v>
      </c>
      <c r="K1109" s="172">
        <v>33.381100000000004</v>
      </c>
      <c r="L1109" s="172">
        <v>1.4160999999999999</v>
      </c>
      <c r="M1109" s="172">
        <v>9.7230000000000008</v>
      </c>
      <c r="N1109" s="172">
        <v>2.9866999999999999</v>
      </c>
      <c r="O1109" s="172">
        <v>-0.4607</v>
      </c>
      <c r="P1109" s="172">
        <v>3.3877000000000002</v>
      </c>
      <c r="Q1109" s="172">
        <v>9.8940000000000001</v>
      </c>
      <c r="R1109" s="172">
        <v>-1.6222000000000001</v>
      </c>
    </row>
    <row r="1110" spans="1:18" x14ac:dyDescent="0.3">
      <c r="A1110" s="168" t="s">
        <v>1186</v>
      </c>
      <c r="B1110" s="168" t="s">
        <v>1223</v>
      </c>
      <c r="C1110" s="168">
        <v>147778</v>
      </c>
      <c r="D1110" s="171">
        <v>44015</v>
      </c>
      <c r="E1110" s="172">
        <v>9.3699999999999992</v>
      </c>
      <c r="F1110" s="172">
        <v>0.42870000000000003</v>
      </c>
      <c r="G1110" s="172">
        <v>1.8478000000000001</v>
      </c>
      <c r="H1110" s="172">
        <v>1.0787</v>
      </c>
      <c r="I1110" s="172">
        <v>3.0802999999999998</v>
      </c>
      <c r="J1110" s="172">
        <v>5.3993000000000002</v>
      </c>
      <c r="K1110" s="172">
        <v>27.8308</v>
      </c>
      <c r="L1110" s="172">
        <v>-6.8587999999999996</v>
      </c>
      <c r="M1110" s="172"/>
      <c r="N1110" s="172"/>
      <c r="O1110" s="172"/>
      <c r="P1110" s="172"/>
      <c r="Q1110" s="172">
        <v>-6.3</v>
      </c>
      <c r="R1110" s="172"/>
    </row>
    <row r="1111" spans="1:18" x14ac:dyDescent="0.3">
      <c r="A1111" s="168" t="s">
        <v>1186</v>
      </c>
      <c r="B1111" s="168" t="s">
        <v>1224</v>
      </c>
      <c r="C1111" s="168">
        <v>147779</v>
      </c>
      <c r="D1111" s="171">
        <v>44015</v>
      </c>
      <c r="E1111" s="172">
        <v>9.2799999999999994</v>
      </c>
      <c r="F1111" s="172">
        <v>0.43290000000000001</v>
      </c>
      <c r="G1111" s="172">
        <v>1.8661000000000001</v>
      </c>
      <c r="H1111" s="172">
        <v>1.0892999999999999</v>
      </c>
      <c r="I1111" s="172">
        <v>3.1111</v>
      </c>
      <c r="J1111" s="172">
        <v>5.3348000000000004</v>
      </c>
      <c r="K1111" s="172">
        <v>27.297699999999999</v>
      </c>
      <c r="L1111" s="172">
        <v>-7.6616999999999997</v>
      </c>
      <c r="M1111" s="172"/>
      <c r="N1111" s="172"/>
      <c r="O1111" s="172"/>
      <c r="P1111" s="172"/>
      <c r="Q1111" s="172">
        <v>-7.2</v>
      </c>
      <c r="R1111" s="172"/>
    </row>
    <row r="1112" spans="1:18" x14ac:dyDescent="0.3">
      <c r="A1112" s="168" t="s">
        <v>1186</v>
      </c>
      <c r="B1112" s="168" t="s">
        <v>1225</v>
      </c>
      <c r="C1112" s="168">
        <v>101065</v>
      </c>
      <c r="D1112" s="171">
        <v>44015</v>
      </c>
      <c r="E1112" s="172">
        <v>55.426600000000001</v>
      </c>
      <c r="F1112" s="172">
        <v>1.1292</v>
      </c>
      <c r="G1112" s="172">
        <v>1.3865000000000001</v>
      </c>
      <c r="H1112" s="172">
        <v>-0.68130000000000002</v>
      </c>
      <c r="I1112" s="172">
        <v>2.4417</v>
      </c>
      <c r="J1112" s="172">
        <v>5.4287000000000001</v>
      </c>
      <c r="K1112" s="172">
        <v>30.430299999999999</v>
      </c>
      <c r="L1112" s="172">
        <v>-0.18820000000000001</v>
      </c>
      <c r="M1112" s="172">
        <v>7.665</v>
      </c>
      <c r="N1112" s="172">
        <v>1.1395999999999999</v>
      </c>
      <c r="O1112" s="172">
        <v>2.6562000000000001</v>
      </c>
      <c r="P1112" s="172">
        <v>3.4916</v>
      </c>
      <c r="Q1112" s="172">
        <v>9.2476000000000003</v>
      </c>
      <c r="R1112" s="172">
        <v>-0.66379999999999995</v>
      </c>
    </row>
    <row r="1113" spans="1:18" x14ac:dyDescent="0.3">
      <c r="A1113" s="168" t="s">
        <v>1186</v>
      </c>
      <c r="B1113" s="168" t="s">
        <v>1226</v>
      </c>
      <c r="C1113" s="168">
        <v>120841</v>
      </c>
      <c r="D1113" s="171">
        <v>44015</v>
      </c>
      <c r="E1113" s="172">
        <v>57.169600000000003</v>
      </c>
      <c r="F1113" s="172">
        <v>1.1341000000000001</v>
      </c>
      <c r="G1113" s="172">
        <v>1.4012</v>
      </c>
      <c r="H1113" s="172">
        <v>-0.64800000000000002</v>
      </c>
      <c r="I1113" s="172">
        <v>2.5118</v>
      </c>
      <c r="J1113" s="172">
        <v>5.5818000000000003</v>
      </c>
      <c r="K1113" s="172">
        <v>31.000599999999999</v>
      </c>
      <c r="L1113" s="172">
        <v>0.68969999999999998</v>
      </c>
      <c r="M1113" s="172">
        <v>9.0924999999999994</v>
      </c>
      <c r="N1113" s="172">
        <v>2.9325999999999999</v>
      </c>
      <c r="O1113" s="172">
        <v>3.5421999999999998</v>
      </c>
      <c r="P1113" s="172">
        <v>4.0225999999999997</v>
      </c>
      <c r="Q1113" s="172">
        <v>8.6987000000000005</v>
      </c>
      <c r="R1113" s="172">
        <v>0.48959999999999998</v>
      </c>
    </row>
    <row r="1114" spans="1:18" x14ac:dyDescent="0.3">
      <c r="A1114" s="168" t="s">
        <v>1186</v>
      </c>
      <c r="B1114" s="168" t="s">
        <v>1227</v>
      </c>
      <c r="C1114" s="168">
        <v>119716</v>
      </c>
      <c r="D1114" s="171">
        <v>44015</v>
      </c>
      <c r="E1114" s="172">
        <v>71.511899999999997</v>
      </c>
      <c r="F1114" s="172">
        <v>0.4224</v>
      </c>
      <c r="G1114" s="172">
        <v>1.5113000000000001</v>
      </c>
      <c r="H1114" s="172">
        <v>1.2525999999999999</v>
      </c>
      <c r="I1114" s="172">
        <v>2.9114</v>
      </c>
      <c r="J1114" s="172">
        <v>8.6890000000000001</v>
      </c>
      <c r="K1114" s="172">
        <v>31.4129</v>
      </c>
      <c r="L1114" s="172">
        <v>-7.3231000000000002</v>
      </c>
      <c r="M1114" s="172">
        <v>-0.35160000000000002</v>
      </c>
      <c r="N1114" s="172">
        <v>-7.3181000000000003</v>
      </c>
      <c r="O1114" s="172">
        <v>-3.8239000000000001</v>
      </c>
      <c r="P1114" s="172">
        <v>3.0960000000000001</v>
      </c>
      <c r="Q1114" s="172">
        <v>13.3963</v>
      </c>
      <c r="R1114" s="172">
        <v>-3.18</v>
      </c>
    </row>
    <row r="1115" spans="1:18" x14ac:dyDescent="0.3">
      <c r="A1115" s="168" t="s">
        <v>1186</v>
      </c>
      <c r="B1115" s="168" t="s">
        <v>1228</v>
      </c>
      <c r="C1115" s="168">
        <v>102941</v>
      </c>
      <c r="D1115" s="171">
        <v>44015</v>
      </c>
      <c r="E1115" s="172">
        <v>66.680400000000006</v>
      </c>
      <c r="F1115" s="172">
        <v>0.42</v>
      </c>
      <c r="G1115" s="172">
        <v>1.5041</v>
      </c>
      <c r="H1115" s="172">
        <v>1.2343</v>
      </c>
      <c r="I1115" s="172">
        <v>2.8725999999999998</v>
      </c>
      <c r="J1115" s="172">
        <v>8.6</v>
      </c>
      <c r="K1115" s="172">
        <v>31.085699999999999</v>
      </c>
      <c r="L1115" s="172">
        <v>-7.7632000000000003</v>
      </c>
      <c r="M1115" s="172">
        <v>-1.0666</v>
      </c>
      <c r="N1115" s="172">
        <v>-8.2049000000000003</v>
      </c>
      <c r="O1115" s="172">
        <v>-4.7797999999999998</v>
      </c>
      <c r="P1115" s="172">
        <v>2.0112000000000001</v>
      </c>
      <c r="Q1115" s="172">
        <v>13.2264</v>
      </c>
      <c r="R1115" s="172">
        <v>-4.0576999999999996</v>
      </c>
    </row>
    <row r="1116" spans="1:18" x14ac:dyDescent="0.3">
      <c r="A1116" s="168" t="s">
        <v>1186</v>
      </c>
      <c r="B1116" s="168" t="s">
        <v>1229</v>
      </c>
      <c r="C1116" s="168">
        <v>101539</v>
      </c>
      <c r="D1116" s="171">
        <v>44015</v>
      </c>
      <c r="E1116" s="172">
        <v>392.34379999999999</v>
      </c>
      <c r="F1116" s="172">
        <v>0.23619999999999999</v>
      </c>
      <c r="G1116" s="172">
        <v>1.4766999999999999</v>
      </c>
      <c r="H1116" s="172">
        <v>-0.4698</v>
      </c>
      <c r="I1116" s="172">
        <v>2.7303999999999999</v>
      </c>
      <c r="J1116" s="172">
        <v>6.5731999999999999</v>
      </c>
      <c r="K1116" s="172">
        <v>22.889299999999999</v>
      </c>
      <c r="L1116" s="172">
        <v>-15.7012</v>
      </c>
      <c r="M1116" s="172">
        <v>-9.8472000000000008</v>
      </c>
      <c r="N1116" s="172">
        <v>-15.299799999999999</v>
      </c>
      <c r="O1116" s="172">
        <v>-5.9038000000000004</v>
      </c>
      <c r="P1116" s="172">
        <v>2.5758999999999999</v>
      </c>
      <c r="Q1116" s="172">
        <v>22.655100000000001</v>
      </c>
      <c r="R1116" s="172">
        <v>-10.107799999999999</v>
      </c>
    </row>
    <row r="1117" spans="1:18" x14ac:dyDescent="0.3">
      <c r="A1117" s="168" t="s">
        <v>1186</v>
      </c>
      <c r="B1117" s="168" t="s">
        <v>1230</v>
      </c>
      <c r="C1117" s="168">
        <v>119581</v>
      </c>
      <c r="D1117" s="171">
        <v>44015</v>
      </c>
      <c r="E1117" s="172">
        <v>410.53710000000001</v>
      </c>
      <c r="F1117" s="172">
        <v>0.23849999999999999</v>
      </c>
      <c r="G1117" s="172">
        <v>1.4838</v>
      </c>
      <c r="H1117" s="172">
        <v>-0.45369999999999999</v>
      </c>
      <c r="I1117" s="172">
        <v>2.7633000000000001</v>
      </c>
      <c r="J1117" s="172">
        <v>6.6443000000000003</v>
      </c>
      <c r="K1117" s="172">
        <v>23.141200000000001</v>
      </c>
      <c r="L1117" s="172">
        <v>-15.363200000000001</v>
      </c>
      <c r="M1117" s="172">
        <v>-9.3184000000000005</v>
      </c>
      <c r="N1117" s="172">
        <v>-14.632</v>
      </c>
      <c r="O1117" s="172">
        <v>-5.1718999999999999</v>
      </c>
      <c r="P1117" s="172">
        <v>3.2103999999999999</v>
      </c>
      <c r="Q1117" s="172">
        <v>12.138400000000001</v>
      </c>
      <c r="R1117" s="172">
        <v>-9.3976000000000006</v>
      </c>
    </row>
    <row r="1118" spans="1:18" x14ac:dyDescent="0.3">
      <c r="A1118" s="168" t="s">
        <v>1186</v>
      </c>
      <c r="B1118" s="168" t="s">
        <v>1231</v>
      </c>
      <c r="C1118" s="168">
        <v>102328</v>
      </c>
      <c r="D1118" s="171">
        <v>44015</v>
      </c>
      <c r="E1118" s="172">
        <v>131.1337</v>
      </c>
      <c r="F1118" s="172">
        <v>0.19370000000000001</v>
      </c>
      <c r="G1118" s="172">
        <v>2.0145</v>
      </c>
      <c r="H1118" s="172">
        <v>0.16889999999999999</v>
      </c>
      <c r="I1118" s="172">
        <v>1.1958</v>
      </c>
      <c r="J1118" s="172">
        <v>4.3097000000000003</v>
      </c>
      <c r="K1118" s="172">
        <v>25.951899999999998</v>
      </c>
      <c r="L1118" s="172">
        <v>-8.2015999999999991</v>
      </c>
      <c r="M1118" s="172">
        <v>-2.5436999999999999</v>
      </c>
      <c r="N1118" s="172">
        <v>-7.2720000000000002</v>
      </c>
      <c r="O1118" s="172">
        <v>1.1225000000000001</v>
      </c>
      <c r="P1118" s="172">
        <v>4.8783000000000003</v>
      </c>
      <c r="Q1118" s="172">
        <v>10.3947</v>
      </c>
      <c r="R1118" s="172">
        <v>1.4853000000000001</v>
      </c>
    </row>
    <row r="1119" spans="1:18" x14ac:dyDescent="0.3">
      <c r="A1119" s="168" t="s">
        <v>1186</v>
      </c>
      <c r="B1119" s="168" t="s">
        <v>1232</v>
      </c>
      <c r="C1119" s="168">
        <v>119178</v>
      </c>
      <c r="D1119" s="171">
        <v>44015</v>
      </c>
      <c r="E1119" s="172">
        <v>140.19120000000001</v>
      </c>
      <c r="F1119" s="172">
        <v>0.19700000000000001</v>
      </c>
      <c r="G1119" s="172">
        <v>2.0244</v>
      </c>
      <c r="H1119" s="172">
        <v>0.19209999999999999</v>
      </c>
      <c r="I1119" s="172">
        <v>1.2438</v>
      </c>
      <c r="J1119" s="172">
        <v>4.4138999999999999</v>
      </c>
      <c r="K1119" s="172">
        <v>26.331499999999998</v>
      </c>
      <c r="L1119" s="172">
        <v>-7.5922000000000001</v>
      </c>
      <c r="M1119" s="172">
        <v>-1.5858000000000001</v>
      </c>
      <c r="N1119" s="172">
        <v>-5.9524999999999997</v>
      </c>
      <c r="O1119" s="172">
        <v>2.2576000000000001</v>
      </c>
      <c r="P1119" s="172">
        <v>5.8830999999999998</v>
      </c>
      <c r="Q1119" s="172">
        <v>14.937900000000001</v>
      </c>
      <c r="R1119" s="172">
        <v>2.7448000000000001</v>
      </c>
    </row>
    <row r="1120" spans="1:18" x14ac:dyDescent="0.3">
      <c r="A1120" s="168" t="s">
        <v>1186</v>
      </c>
      <c r="B1120" s="168" t="s">
        <v>1233</v>
      </c>
      <c r="C1120" s="168">
        <v>118872</v>
      </c>
      <c r="D1120" s="171">
        <v>44015</v>
      </c>
      <c r="E1120" s="172">
        <v>43.8</v>
      </c>
      <c r="F1120" s="172">
        <v>0.3896</v>
      </c>
      <c r="G1120" s="172">
        <v>1.0381</v>
      </c>
      <c r="H1120" s="172">
        <v>0.13719999999999999</v>
      </c>
      <c r="I1120" s="172">
        <v>1.9316</v>
      </c>
      <c r="J1120" s="172">
        <v>4.8348000000000004</v>
      </c>
      <c r="K1120" s="172">
        <v>24.6798</v>
      </c>
      <c r="L1120" s="172">
        <v>-3.2258</v>
      </c>
      <c r="M1120" s="172">
        <v>3.8653</v>
      </c>
      <c r="N1120" s="172">
        <v>-0.49980000000000002</v>
      </c>
      <c r="O1120" s="172">
        <v>2.4998999999999998</v>
      </c>
      <c r="P1120" s="172">
        <v>6.8345000000000002</v>
      </c>
      <c r="Q1120" s="172">
        <v>12.82</v>
      </c>
      <c r="R1120" s="172">
        <v>-1.5805</v>
      </c>
    </row>
    <row r="1121" spans="1:18" x14ac:dyDescent="0.3">
      <c r="A1121" s="168" t="s">
        <v>1186</v>
      </c>
      <c r="B1121" s="168" t="s">
        <v>1234</v>
      </c>
      <c r="C1121" s="168">
        <v>100477</v>
      </c>
      <c r="D1121" s="171">
        <v>44015</v>
      </c>
      <c r="E1121" s="172">
        <v>42.26</v>
      </c>
      <c r="F1121" s="172">
        <v>0.38</v>
      </c>
      <c r="G1121" s="172">
        <v>1.028</v>
      </c>
      <c r="H1121" s="172">
        <v>0.11849999999999999</v>
      </c>
      <c r="I1121" s="172">
        <v>1.905</v>
      </c>
      <c r="J1121" s="172">
        <v>4.7854999999999999</v>
      </c>
      <c r="K1121" s="172">
        <v>24.5138</v>
      </c>
      <c r="L1121" s="172">
        <v>-3.4499</v>
      </c>
      <c r="M1121" s="172">
        <v>3.5276999999999998</v>
      </c>
      <c r="N1121" s="172">
        <v>-0.93759999999999999</v>
      </c>
      <c r="O1121" s="172">
        <v>2.0345</v>
      </c>
      <c r="P1121" s="172">
        <v>6.2901999999999996</v>
      </c>
      <c r="Q1121" s="172">
        <v>5.7351999999999999</v>
      </c>
      <c r="R1121" s="172">
        <v>-2.0722999999999998</v>
      </c>
    </row>
    <row r="1122" spans="1:18" x14ac:dyDescent="0.3">
      <c r="A1122" s="168" t="s">
        <v>1186</v>
      </c>
      <c r="B1122" s="168" t="s">
        <v>1235</v>
      </c>
      <c r="C1122" s="168">
        <v>148073</v>
      </c>
      <c r="D1122" s="171">
        <v>44015</v>
      </c>
      <c r="E1122" s="172">
        <v>13.16</v>
      </c>
      <c r="F1122" s="172">
        <v>0.84289999999999998</v>
      </c>
      <c r="G1122" s="172">
        <v>1.4649000000000001</v>
      </c>
      <c r="H1122" s="172">
        <v>0.38140000000000002</v>
      </c>
      <c r="I1122" s="172">
        <v>1.3867</v>
      </c>
      <c r="J1122" s="172">
        <v>4.7770999999999999</v>
      </c>
      <c r="K1122" s="172">
        <v>28.2651</v>
      </c>
      <c r="L1122" s="172"/>
      <c r="M1122" s="172"/>
      <c r="N1122" s="172"/>
      <c r="O1122" s="172"/>
      <c r="P1122" s="172"/>
      <c r="Q1122" s="172">
        <v>31.6</v>
      </c>
      <c r="R1122" s="172"/>
    </row>
    <row r="1123" spans="1:18" x14ac:dyDescent="0.3">
      <c r="A1123" s="168" t="s">
        <v>1186</v>
      </c>
      <c r="B1123" s="168" t="s">
        <v>1236</v>
      </c>
      <c r="C1123" s="168">
        <v>148071</v>
      </c>
      <c r="D1123" s="171">
        <v>44015</v>
      </c>
      <c r="E1123" s="172">
        <v>13.12</v>
      </c>
      <c r="F1123" s="172">
        <v>0.84550000000000003</v>
      </c>
      <c r="G1123" s="172">
        <v>1.4695</v>
      </c>
      <c r="H1123" s="172">
        <v>0.3826</v>
      </c>
      <c r="I1123" s="172">
        <v>1.391</v>
      </c>
      <c r="J1123" s="172">
        <v>4.7087000000000003</v>
      </c>
      <c r="K1123" s="172">
        <v>28</v>
      </c>
      <c r="L1123" s="172"/>
      <c r="M1123" s="172"/>
      <c r="N1123" s="172"/>
      <c r="O1123" s="172"/>
      <c r="P1123" s="172"/>
      <c r="Q1123" s="172">
        <v>31.2</v>
      </c>
      <c r="R1123" s="172"/>
    </row>
    <row r="1124" spans="1:18" x14ac:dyDescent="0.3">
      <c r="A1124" s="168" t="s">
        <v>1186</v>
      </c>
      <c r="B1124" s="168" t="s">
        <v>1237</v>
      </c>
      <c r="C1124" s="168">
        <v>120727</v>
      </c>
      <c r="D1124" s="171">
        <v>44015</v>
      </c>
      <c r="E1124" s="172">
        <v>68.277453906912498</v>
      </c>
      <c r="F1124" s="172">
        <v>0.75080000000000002</v>
      </c>
      <c r="G1124" s="172">
        <v>1.7562</v>
      </c>
      <c r="H1124" s="172">
        <v>0.48110000000000003</v>
      </c>
      <c r="I1124" s="172">
        <v>2.9319999999999999</v>
      </c>
      <c r="J1124" s="172">
        <v>5.5629999999999997</v>
      </c>
      <c r="K1124" s="172">
        <v>28.235800000000001</v>
      </c>
      <c r="L1124" s="172">
        <v>-6.2796000000000003</v>
      </c>
      <c r="M1124" s="172">
        <v>-8.14E-2</v>
      </c>
      <c r="N1124" s="172">
        <v>-4.8689</v>
      </c>
      <c r="O1124" s="172">
        <v>-0.73129999999999995</v>
      </c>
      <c r="P1124" s="172">
        <v>4.2580999999999998</v>
      </c>
      <c r="Q1124" s="172">
        <v>14.455500000000001</v>
      </c>
      <c r="R1124" s="172">
        <v>-3.8174000000000001</v>
      </c>
    </row>
    <row r="1125" spans="1:18" x14ac:dyDescent="0.3">
      <c r="A1125" s="168" t="s">
        <v>1186</v>
      </c>
      <c r="B1125" s="168" t="s">
        <v>1238</v>
      </c>
      <c r="C1125" s="168">
        <v>102393</v>
      </c>
      <c r="D1125" s="171">
        <v>44015</v>
      </c>
      <c r="E1125" s="172">
        <v>103.386610057293</v>
      </c>
      <c r="F1125" s="172">
        <v>0.74839999999999995</v>
      </c>
      <c r="G1125" s="172">
        <v>1.7492000000000001</v>
      </c>
      <c r="H1125" s="172">
        <v>0.46450000000000002</v>
      </c>
      <c r="I1125" s="172">
        <v>2.8996</v>
      </c>
      <c r="J1125" s="172">
        <v>5.4912999999999998</v>
      </c>
      <c r="K1125" s="172">
        <v>27.931100000000001</v>
      </c>
      <c r="L1125" s="172">
        <v>-6.6993</v>
      </c>
      <c r="M1125" s="172">
        <v>-0.72130000000000005</v>
      </c>
      <c r="N1125" s="172">
        <v>-5.6689999999999996</v>
      </c>
      <c r="O1125" s="172">
        <v>-1.6006</v>
      </c>
      <c r="P1125" s="172">
        <v>3.3315999999999999</v>
      </c>
      <c r="Q1125" s="172">
        <v>15.459899999999999</v>
      </c>
      <c r="R1125" s="172">
        <v>-4.6327999999999996</v>
      </c>
    </row>
    <row r="1126" spans="1:18" x14ac:dyDescent="0.3">
      <c r="A1126" s="173" t="s">
        <v>27</v>
      </c>
      <c r="B1126" s="168"/>
      <c r="C1126" s="168"/>
      <c r="D1126" s="168"/>
      <c r="E1126" s="168"/>
      <c r="F1126" s="174">
        <v>0.52453846153846162</v>
      </c>
      <c r="G1126" s="174">
        <v>1.5530192307692308</v>
      </c>
      <c r="H1126" s="174">
        <v>0.46061346153846167</v>
      </c>
      <c r="I1126" s="174">
        <v>2.5976769230769228</v>
      </c>
      <c r="J1126" s="174">
        <v>5.7095826923076931</v>
      </c>
      <c r="K1126" s="174">
        <v>26.92159423076923</v>
      </c>
      <c r="L1126" s="174">
        <v>-8.5442820000000008</v>
      </c>
      <c r="M1126" s="174">
        <v>-1.9436541666666667</v>
      </c>
      <c r="N1126" s="174">
        <v>-6.390743478260867</v>
      </c>
      <c r="O1126" s="174">
        <v>-0.48275909090909103</v>
      </c>
      <c r="P1126" s="174">
        <v>4.7716166666666666</v>
      </c>
      <c r="Q1126" s="174">
        <v>11.334338461538463</v>
      </c>
      <c r="R1126" s="174">
        <v>-2.9713021739130436</v>
      </c>
    </row>
    <row r="1127" spans="1:18" x14ac:dyDescent="0.3">
      <c r="A1127" s="173" t="s">
        <v>409</v>
      </c>
      <c r="B1127" s="168"/>
      <c r="C1127" s="168"/>
      <c r="D1127" s="168"/>
      <c r="E1127" s="168"/>
      <c r="F1127" s="174">
        <v>0.4622</v>
      </c>
      <c r="G1127" s="174">
        <v>1.5077</v>
      </c>
      <c r="H1127" s="174">
        <v>0.42110000000000003</v>
      </c>
      <c r="I1127" s="174">
        <v>2.7232000000000003</v>
      </c>
      <c r="J1127" s="174">
        <v>5.5241500000000006</v>
      </c>
      <c r="K1127" s="174">
        <v>26.952500000000001</v>
      </c>
      <c r="L1127" s="174">
        <v>-7.7503000000000002</v>
      </c>
      <c r="M1127" s="174">
        <v>-1.96645</v>
      </c>
      <c r="N1127" s="174">
        <v>-6.7286999999999999</v>
      </c>
      <c r="O1127" s="174">
        <v>-0.62264999999999993</v>
      </c>
      <c r="P1127" s="174">
        <v>4.6467000000000001</v>
      </c>
      <c r="Q1127" s="174">
        <v>13.134699999999999</v>
      </c>
      <c r="R1127" s="174">
        <v>-3.3949500000000001</v>
      </c>
    </row>
    <row r="1128" spans="1:18" x14ac:dyDescent="0.3">
      <c r="A1128" s="117"/>
      <c r="B1128" s="117"/>
      <c r="C1128" s="117"/>
      <c r="D1128" s="117"/>
      <c r="E1128" s="117"/>
      <c r="F1128" s="117"/>
      <c r="G1128" s="117"/>
      <c r="H1128" s="117"/>
      <c r="I1128" s="117"/>
      <c r="J1128" s="117"/>
      <c r="K1128" s="117"/>
      <c r="L1128" s="117"/>
      <c r="M1128" s="117"/>
      <c r="N1128" s="117"/>
      <c r="O1128" s="117"/>
      <c r="P1128" s="117"/>
      <c r="Q1128" s="117"/>
      <c r="R1128" s="117"/>
    </row>
    <row r="1129" spans="1:18" x14ac:dyDescent="0.3">
      <c r="A1129" s="170" t="s">
        <v>1239</v>
      </c>
      <c r="B1129" s="170"/>
      <c r="C1129" s="170"/>
      <c r="D1129" s="170"/>
      <c r="E1129" s="170"/>
      <c r="F1129" s="170"/>
      <c r="G1129" s="170"/>
      <c r="H1129" s="170"/>
      <c r="I1129" s="170"/>
      <c r="J1129" s="170"/>
      <c r="K1129" s="170"/>
      <c r="L1129" s="170"/>
      <c r="M1129" s="170"/>
      <c r="N1129" s="170"/>
      <c r="O1129" s="170"/>
      <c r="P1129" s="170"/>
      <c r="Q1129" s="170"/>
      <c r="R1129" s="170"/>
    </row>
    <row r="1130" spans="1:18" x14ac:dyDescent="0.3">
      <c r="A1130" s="168" t="s">
        <v>1240</v>
      </c>
      <c r="B1130" s="168" t="s">
        <v>1241</v>
      </c>
      <c r="C1130" s="168">
        <v>101976</v>
      </c>
      <c r="D1130" s="171">
        <v>44015</v>
      </c>
      <c r="E1130" s="172">
        <v>276.16419999999999</v>
      </c>
      <c r="F1130" s="172">
        <v>26.293900000000001</v>
      </c>
      <c r="G1130" s="172">
        <v>16.879200000000001</v>
      </c>
      <c r="H1130" s="172">
        <v>6.8419999999999996</v>
      </c>
      <c r="I1130" s="172">
        <v>6.8244999999999996</v>
      </c>
      <c r="J1130" s="172">
        <v>8.6707999999999998</v>
      </c>
      <c r="K1130" s="172">
        <v>10.071899999999999</v>
      </c>
      <c r="L1130" s="172">
        <v>8.4917999999999996</v>
      </c>
      <c r="M1130" s="172">
        <v>7.8034999999999997</v>
      </c>
      <c r="N1130" s="172">
        <v>8.1216000000000008</v>
      </c>
      <c r="O1130" s="172">
        <v>7.8752000000000004</v>
      </c>
      <c r="P1130" s="172">
        <v>7.7401999999999997</v>
      </c>
      <c r="Q1130" s="172">
        <v>7.1378000000000004</v>
      </c>
      <c r="R1130" s="172">
        <v>8.2798999999999996</v>
      </c>
    </row>
    <row r="1131" spans="1:18" x14ac:dyDescent="0.3">
      <c r="A1131" s="168" t="s">
        <v>1240</v>
      </c>
      <c r="B1131" s="168" t="s">
        <v>1242</v>
      </c>
      <c r="C1131" s="168">
        <v>119511</v>
      </c>
      <c r="D1131" s="171">
        <v>44015</v>
      </c>
      <c r="E1131" s="172">
        <v>278.06470000000002</v>
      </c>
      <c r="F1131" s="172">
        <v>26.429500000000001</v>
      </c>
      <c r="G1131" s="172">
        <v>17.009399999999999</v>
      </c>
      <c r="H1131" s="172">
        <v>6.9756999999999998</v>
      </c>
      <c r="I1131" s="172">
        <v>6.9568000000000003</v>
      </c>
      <c r="J1131" s="172">
        <v>8.8024000000000004</v>
      </c>
      <c r="K1131" s="172">
        <v>10.194100000000001</v>
      </c>
      <c r="L1131" s="172">
        <v>8.6158000000000001</v>
      </c>
      <c r="M1131" s="172">
        <v>7.9328000000000003</v>
      </c>
      <c r="N1131" s="172">
        <v>8.2536000000000005</v>
      </c>
      <c r="O1131" s="172">
        <v>8.0108999999999995</v>
      </c>
      <c r="P1131" s="172">
        <v>7.8563999999999998</v>
      </c>
      <c r="Q1131" s="172">
        <v>8.3199000000000005</v>
      </c>
      <c r="R1131" s="172">
        <v>8.4196000000000009</v>
      </c>
    </row>
    <row r="1132" spans="1:18" x14ac:dyDescent="0.3">
      <c r="A1132" s="168" t="s">
        <v>1240</v>
      </c>
      <c r="B1132" s="168" t="s">
        <v>1243</v>
      </c>
      <c r="C1132" s="168">
        <v>147567</v>
      </c>
      <c r="D1132" s="171">
        <v>44015</v>
      </c>
      <c r="E1132" s="172">
        <v>1073.1185</v>
      </c>
      <c r="F1132" s="172">
        <v>17.245899999999999</v>
      </c>
      <c r="G1132" s="172">
        <v>13.635199999999999</v>
      </c>
      <c r="H1132" s="172">
        <v>6.6999000000000004</v>
      </c>
      <c r="I1132" s="172">
        <v>5.8945999999999996</v>
      </c>
      <c r="J1132" s="172">
        <v>8.1275999999999993</v>
      </c>
      <c r="K1132" s="172">
        <v>9.5094999999999992</v>
      </c>
      <c r="L1132" s="172">
        <v>8.0978999999999992</v>
      </c>
      <c r="M1132" s="172">
        <v>7.7742000000000004</v>
      </c>
      <c r="N1132" s="172"/>
      <c r="O1132" s="172"/>
      <c r="P1132" s="172"/>
      <c r="Q1132" s="172">
        <v>8.0386000000000006</v>
      </c>
      <c r="R1132" s="172"/>
    </row>
    <row r="1133" spans="1:18" x14ac:dyDescent="0.3">
      <c r="A1133" s="168" t="s">
        <v>1240</v>
      </c>
      <c r="B1133" s="168" t="s">
        <v>1244</v>
      </c>
      <c r="C1133" s="168">
        <v>147568</v>
      </c>
      <c r="D1133" s="171">
        <v>44015</v>
      </c>
      <c r="E1133" s="172">
        <v>1071.7373</v>
      </c>
      <c r="F1133" s="172">
        <v>17.0977</v>
      </c>
      <c r="G1133" s="172">
        <v>13.4878</v>
      </c>
      <c r="H1133" s="172">
        <v>6.5540000000000003</v>
      </c>
      <c r="I1133" s="172">
        <v>5.7485999999999997</v>
      </c>
      <c r="J1133" s="172">
        <v>7.9809999999999999</v>
      </c>
      <c r="K1133" s="172">
        <v>9.3605</v>
      </c>
      <c r="L1133" s="172">
        <v>7.9493999999999998</v>
      </c>
      <c r="M1133" s="172">
        <v>7.6245000000000003</v>
      </c>
      <c r="N1133" s="172"/>
      <c r="O1133" s="172"/>
      <c r="P1133" s="172"/>
      <c r="Q1133" s="172">
        <v>7.8868</v>
      </c>
      <c r="R1133" s="172"/>
    </row>
    <row r="1134" spans="1:18" x14ac:dyDescent="0.3">
      <c r="A1134" s="168" t="s">
        <v>1240</v>
      </c>
      <c r="B1134" s="168" t="s">
        <v>1245</v>
      </c>
      <c r="C1134" s="168">
        <v>147377</v>
      </c>
      <c r="D1134" s="171">
        <v>44015</v>
      </c>
      <c r="E1134" s="172">
        <v>1066.0719999999999</v>
      </c>
      <c r="F1134" s="172">
        <v>1.2463</v>
      </c>
      <c r="G1134" s="172">
        <v>2.2212999999999998</v>
      </c>
      <c r="H1134" s="172">
        <v>2.8936999999999999</v>
      </c>
      <c r="I1134" s="172">
        <v>3.3279999999999998</v>
      </c>
      <c r="J1134" s="172">
        <v>3.4687999999999999</v>
      </c>
      <c r="K1134" s="172">
        <v>4.782</v>
      </c>
      <c r="L1134" s="172">
        <v>5.0960000000000001</v>
      </c>
      <c r="M1134" s="172">
        <v>5.4927999999999999</v>
      </c>
      <c r="N1134" s="172">
        <v>6.2706</v>
      </c>
      <c r="O1134" s="172"/>
      <c r="P1134" s="172"/>
      <c r="Q1134" s="172">
        <v>6.3383000000000003</v>
      </c>
      <c r="R1134" s="172"/>
    </row>
    <row r="1135" spans="1:18" x14ac:dyDescent="0.3">
      <c r="A1135" s="168" t="s">
        <v>1240</v>
      </c>
      <c r="B1135" s="168" t="s">
        <v>1246</v>
      </c>
      <c r="C1135" s="168">
        <v>147382</v>
      </c>
      <c r="D1135" s="171">
        <v>44015</v>
      </c>
      <c r="E1135" s="172">
        <v>1062.9161999999999</v>
      </c>
      <c r="F1135" s="172">
        <v>0.91690000000000005</v>
      </c>
      <c r="G1135" s="172">
        <v>1.8913</v>
      </c>
      <c r="H1135" s="172">
        <v>2.5640000000000001</v>
      </c>
      <c r="I1135" s="172">
        <v>2.9975999999999998</v>
      </c>
      <c r="J1135" s="172">
        <v>3.14</v>
      </c>
      <c r="K1135" s="172">
        <v>4.4896000000000003</v>
      </c>
      <c r="L1135" s="172">
        <v>4.8072999999999997</v>
      </c>
      <c r="M1135" s="172">
        <v>5.1970999999999998</v>
      </c>
      <c r="N1135" s="172">
        <v>5.9698000000000002</v>
      </c>
      <c r="O1135" s="172"/>
      <c r="P1135" s="172"/>
      <c r="Q1135" s="172">
        <v>6.0358999999999998</v>
      </c>
      <c r="R1135" s="172"/>
    </row>
    <row r="1136" spans="1:18" x14ac:dyDescent="0.3">
      <c r="A1136" s="168" t="s">
        <v>1240</v>
      </c>
      <c r="B1136" s="168" t="s">
        <v>1247</v>
      </c>
      <c r="C1136" s="168">
        <v>119106</v>
      </c>
      <c r="D1136" s="171">
        <v>44015</v>
      </c>
      <c r="E1136" s="172">
        <v>40.935000000000002</v>
      </c>
      <c r="F1136" s="172">
        <v>29.895</v>
      </c>
      <c r="G1136" s="172">
        <v>18.157399999999999</v>
      </c>
      <c r="H1136" s="172">
        <v>7.5134999999999996</v>
      </c>
      <c r="I1136" s="172">
        <v>5.6167999999999996</v>
      </c>
      <c r="J1136" s="172">
        <v>8.4518000000000004</v>
      </c>
      <c r="K1136" s="172">
        <v>10.497299999999999</v>
      </c>
      <c r="L1136" s="172">
        <v>7.6901000000000002</v>
      </c>
      <c r="M1136" s="172">
        <v>7.2786999999999997</v>
      </c>
      <c r="N1136" s="172">
        <v>7.8239999999999998</v>
      </c>
      <c r="O1136" s="172">
        <v>7.5366</v>
      </c>
      <c r="P1136" s="172">
        <v>7.2554999999999996</v>
      </c>
      <c r="Q1136" s="172">
        <v>7.8730000000000002</v>
      </c>
      <c r="R1136" s="172">
        <v>8.0620999999999992</v>
      </c>
    </row>
    <row r="1137" spans="1:18" x14ac:dyDescent="0.3">
      <c r="A1137" s="168" t="s">
        <v>1240</v>
      </c>
      <c r="B1137" s="168" t="s">
        <v>1248</v>
      </c>
      <c r="C1137" s="168">
        <v>100087</v>
      </c>
      <c r="D1137" s="171">
        <v>44015</v>
      </c>
      <c r="E1137" s="172">
        <v>40.188400000000001</v>
      </c>
      <c r="F1137" s="172">
        <v>29.632100000000001</v>
      </c>
      <c r="G1137" s="172">
        <v>17.948699999999999</v>
      </c>
      <c r="H1137" s="172">
        <v>7.3018999999999998</v>
      </c>
      <c r="I1137" s="172">
        <v>5.4150999999999998</v>
      </c>
      <c r="J1137" s="172">
        <v>8.2446000000000002</v>
      </c>
      <c r="K1137" s="172">
        <v>10.2698</v>
      </c>
      <c r="L1137" s="172">
        <v>7.4691000000000001</v>
      </c>
      <c r="M1137" s="172">
        <v>7.0415999999999999</v>
      </c>
      <c r="N1137" s="172">
        <v>7.5750000000000002</v>
      </c>
      <c r="O1137" s="172">
        <v>7.2750000000000004</v>
      </c>
      <c r="P1137" s="172">
        <v>6.9917999999999996</v>
      </c>
      <c r="Q1137" s="172">
        <v>6.9256000000000002</v>
      </c>
      <c r="R1137" s="172">
        <v>7.8013000000000003</v>
      </c>
    </row>
    <row r="1138" spans="1:18" x14ac:dyDescent="0.3">
      <c r="A1138" s="168" t="s">
        <v>1240</v>
      </c>
      <c r="B1138" s="168" t="s">
        <v>1249</v>
      </c>
      <c r="C1138" s="168">
        <v>101357</v>
      </c>
      <c r="D1138" s="171">
        <v>44015</v>
      </c>
      <c r="E1138" s="172">
        <v>37.870899999999999</v>
      </c>
      <c r="F1138" s="172">
        <v>21.891400000000001</v>
      </c>
      <c r="G1138" s="172">
        <v>14.8285</v>
      </c>
      <c r="H1138" s="172">
        <v>7.2938000000000001</v>
      </c>
      <c r="I1138" s="172">
        <v>6.6948999999999996</v>
      </c>
      <c r="J1138" s="172">
        <v>7.9059999999999997</v>
      </c>
      <c r="K1138" s="172">
        <v>9.0630000000000006</v>
      </c>
      <c r="L1138" s="172">
        <v>7.8395999999999999</v>
      </c>
      <c r="M1138" s="172">
        <v>7.4720000000000004</v>
      </c>
      <c r="N1138" s="172">
        <v>8.0489999999999995</v>
      </c>
      <c r="O1138" s="172">
        <v>7.7590000000000003</v>
      </c>
      <c r="P1138" s="172">
        <v>7.8635999999999999</v>
      </c>
      <c r="Q1138" s="172">
        <v>7.5041000000000002</v>
      </c>
      <c r="R1138" s="172">
        <v>8.2318999999999996</v>
      </c>
    </row>
    <row r="1139" spans="1:18" x14ac:dyDescent="0.3">
      <c r="A1139" s="168" t="s">
        <v>1240</v>
      </c>
      <c r="B1139" s="168" t="s">
        <v>1250</v>
      </c>
      <c r="C1139" s="168">
        <v>118506</v>
      </c>
      <c r="D1139" s="171">
        <v>44015</v>
      </c>
      <c r="E1139" s="172">
        <v>38.82</v>
      </c>
      <c r="F1139" s="172">
        <v>22.109000000000002</v>
      </c>
      <c r="G1139" s="172">
        <v>14.999599999999999</v>
      </c>
      <c r="H1139" s="172">
        <v>7.4519000000000002</v>
      </c>
      <c r="I1139" s="172">
        <v>6.8548</v>
      </c>
      <c r="J1139" s="172">
        <v>8.0607000000000006</v>
      </c>
      <c r="K1139" s="172">
        <v>9.2222000000000008</v>
      </c>
      <c r="L1139" s="172">
        <v>7.9997999999999996</v>
      </c>
      <c r="M1139" s="172">
        <v>7.6406000000000001</v>
      </c>
      <c r="N1139" s="172">
        <v>8.2119</v>
      </c>
      <c r="O1139" s="172">
        <v>7.9474999999999998</v>
      </c>
      <c r="P1139" s="172">
        <v>8.1423000000000005</v>
      </c>
      <c r="Q1139" s="172">
        <v>8.5535999999999994</v>
      </c>
      <c r="R1139" s="172">
        <v>8.4063999999999997</v>
      </c>
    </row>
    <row r="1140" spans="1:18" x14ac:dyDescent="0.3">
      <c r="A1140" s="168" t="s">
        <v>1240</v>
      </c>
      <c r="B1140" s="168" t="s">
        <v>1251</v>
      </c>
      <c r="C1140" s="168">
        <v>101993</v>
      </c>
      <c r="D1140" s="171">
        <v>44015</v>
      </c>
      <c r="E1140" s="172">
        <v>4287.7071999999998</v>
      </c>
      <c r="F1140" s="172">
        <v>27.608899999999998</v>
      </c>
      <c r="G1140" s="172">
        <v>18.620200000000001</v>
      </c>
      <c r="H1140" s="172">
        <v>8.2185000000000006</v>
      </c>
      <c r="I1140" s="172">
        <v>6.2080000000000002</v>
      </c>
      <c r="J1140" s="172">
        <v>9.1897000000000002</v>
      </c>
      <c r="K1140" s="172">
        <v>10.6038</v>
      </c>
      <c r="L1140" s="172">
        <v>8.5321999999999996</v>
      </c>
      <c r="M1140" s="172">
        <v>7.8388999999999998</v>
      </c>
      <c r="N1140" s="172">
        <v>8.2043999999999997</v>
      </c>
      <c r="O1140" s="172">
        <v>7.6688000000000001</v>
      </c>
      <c r="P1140" s="172">
        <v>7.5274999999999999</v>
      </c>
      <c r="Q1140" s="172">
        <v>7.2960000000000003</v>
      </c>
      <c r="R1140" s="172">
        <v>8.1705000000000005</v>
      </c>
    </row>
    <row r="1141" spans="1:18" x14ac:dyDescent="0.3">
      <c r="A1141" s="168" t="s">
        <v>1240</v>
      </c>
      <c r="B1141" s="168" t="s">
        <v>1252</v>
      </c>
      <c r="C1141" s="168">
        <v>119092</v>
      </c>
      <c r="D1141" s="171">
        <v>44015</v>
      </c>
      <c r="E1141" s="172">
        <v>4336.8755000000001</v>
      </c>
      <c r="F1141" s="172">
        <v>27.749099999999999</v>
      </c>
      <c r="G1141" s="172">
        <v>18.7608</v>
      </c>
      <c r="H1141" s="172">
        <v>8.3588000000000005</v>
      </c>
      <c r="I1141" s="172">
        <v>6.3483999999999998</v>
      </c>
      <c r="J1141" s="172">
        <v>9.359</v>
      </c>
      <c r="K1141" s="172">
        <v>10.7982</v>
      </c>
      <c r="L1141" s="172">
        <v>8.7346000000000004</v>
      </c>
      <c r="M1141" s="172">
        <v>8.0465999999999998</v>
      </c>
      <c r="N1141" s="172">
        <v>8.4177</v>
      </c>
      <c r="O1141" s="172">
        <v>7.8834</v>
      </c>
      <c r="P1141" s="172">
        <v>7.7416</v>
      </c>
      <c r="Q1141" s="172">
        <v>8.2026000000000003</v>
      </c>
      <c r="R1141" s="172">
        <v>8.3858999999999995</v>
      </c>
    </row>
    <row r="1142" spans="1:18" x14ac:dyDescent="0.3">
      <c r="A1142" s="168" t="s">
        <v>1240</v>
      </c>
      <c r="B1142" s="168" t="s">
        <v>1253</v>
      </c>
      <c r="C1142" s="168">
        <v>103633</v>
      </c>
      <c r="D1142" s="171">
        <v>44015</v>
      </c>
      <c r="E1142" s="172">
        <v>284.53039999999999</v>
      </c>
      <c r="F1142" s="172">
        <v>19.380800000000001</v>
      </c>
      <c r="G1142" s="172">
        <v>15.439</v>
      </c>
      <c r="H1142" s="172">
        <v>7.7965</v>
      </c>
      <c r="I1142" s="172">
        <v>7.0533999999999999</v>
      </c>
      <c r="J1142" s="172">
        <v>8.5579999999999998</v>
      </c>
      <c r="K1142" s="172">
        <v>9.8041999999999998</v>
      </c>
      <c r="L1142" s="172">
        <v>7.9927999999999999</v>
      </c>
      <c r="M1142" s="172">
        <v>7.5064000000000002</v>
      </c>
      <c r="N1142" s="172">
        <v>7.8036000000000003</v>
      </c>
      <c r="O1142" s="172">
        <v>7.6334</v>
      </c>
      <c r="P1142" s="172">
        <v>7.5742000000000003</v>
      </c>
      <c r="Q1142" s="172">
        <v>7.5690999999999997</v>
      </c>
      <c r="R1142" s="172">
        <v>7.9787999999999997</v>
      </c>
    </row>
    <row r="1143" spans="1:18" x14ac:dyDescent="0.3">
      <c r="A1143" s="168" t="s">
        <v>1240</v>
      </c>
      <c r="B1143" s="168" t="s">
        <v>1254</v>
      </c>
      <c r="C1143" s="168">
        <v>120211</v>
      </c>
      <c r="D1143" s="171">
        <v>44015</v>
      </c>
      <c r="E1143" s="172">
        <v>286.41759999999999</v>
      </c>
      <c r="F1143" s="172">
        <v>19.4954</v>
      </c>
      <c r="G1143" s="172">
        <v>15.5543</v>
      </c>
      <c r="H1143" s="172">
        <v>7.9149000000000003</v>
      </c>
      <c r="I1143" s="172">
        <v>7.1725000000000003</v>
      </c>
      <c r="J1143" s="172">
        <v>8.6783000000000001</v>
      </c>
      <c r="K1143" s="172">
        <v>9.9268999999999998</v>
      </c>
      <c r="L1143" s="172">
        <v>8.1135000000000002</v>
      </c>
      <c r="M1143" s="172">
        <v>7.6302000000000003</v>
      </c>
      <c r="N1143" s="172">
        <v>7.9306999999999999</v>
      </c>
      <c r="O1143" s="172">
        <v>7.7587999999999999</v>
      </c>
      <c r="P1143" s="172">
        <v>7.6841999999999997</v>
      </c>
      <c r="Q1143" s="172">
        <v>8.1624999999999996</v>
      </c>
      <c r="R1143" s="172">
        <v>8.1072000000000006</v>
      </c>
    </row>
    <row r="1144" spans="1:18" x14ac:dyDescent="0.3">
      <c r="A1144" s="168" t="s">
        <v>1240</v>
      </c>
      <c r="B1144" s="168" t="s">
        <v>1255</v>
      </c>
      <c r="C1144" s="168">
        <v>118384</v>
      </c>
      <c r="D1144" s="171">
        <v>44015</v>
      </c>
      <c r="E1144" s="172">
        <v>32.736499999999999</v>
      </c>
      <c r="F1144" s="172">
        <v>18.741</v>
      </c>
      <c r="G1144" s="172">
        <v>14.6236</v>
      </c>
      <c r="H1144" s="172">
        <v>6.5865999999999998</v>
      </c>
      <c r="I1144" s="172">
        <v>5.0190000000000001</v>
      </c>
      <c r="J1144" s="172">
        <v>7.2755999999999998</v>
      </c>
      <c r="K1144" s="172">
        <v>9.4072999999999993</v>
      </c>
      <c r="L1144" s="172">
        <v>7.6707999999999998</v>
      </c>
      <c r="M1144" s="172">
        <v>7.3300999999999998</v>
      </c>
      <c r="N1144" s="172">
        <v>7.3710000000000004</v>
      </c>
      <c r="O1144" s="172">
        <v>7.0819000000000001</v>
      </c>
      <c r="P1144" s="172">
        <v>7.6006999999999998</v>
      </c>
      <c r="Q1144" s="172">
        <v>8.1452000000000009</v>
      </c>
      <c r="R1144" s="172">
        <v>7.5907999999999998</v>
      </c>
    </row>
    <row r="1145" spans="1:18" x14ac:dyDescent="0.3">
      <c r="A1145" s="168" t="s">
        <v>1240</v>
      </c>
      <c r="B1145" s="168" t="s">
        <v>1256</v>
      </c>
      <c r="C1145" s="168">
        <v>108756</v>
      </c>
      <c r="D1145" s="171">
        <v>44015</v>
      </c>
      <c r="E1145" s="172">
        <v>31.211099999999998</v>
      </c>
      <c r="F1145" s="172">
        <v>18.0185</v>
      </c>
      <c r="G1145" s="172">
        <v>13.815200000000001</v>
      </c>
      <c r="H1145" s="172">
        <v>5.7701000000000002</v>
      </c>
      <c r="I1145" s="172">
        <v>4.2000999999999999</v>
      </c>
      <c r="J1145" s="172">
        <v>6.4504000000000001</v>
      </c>
      <c r="K1145" s="172">
        <v>8.5805000000000007</v>
      </c>
      <c r="L1145" s="172">
        <v>6.8710000000000004</v>
      </c>
      <c r="M1145" s="172">
        <v>6.5259</v>
      </c>
      <c r="N1145" s="172">
        <v>6.5551000000000004</v>
      </c>
      <c r="O1145" s="172">
        <v>6.3720999999999997</v>
      </c>
      <c r="P1145" s="172">
        <v>6.9276999999999997</v>
      </c>
      <c r="Q1145" s="172">
        <v>6.7666000000000004</v>
      </c>
      <c r="R1145" s="172">
        <v>6.8292999999999999</v>
      </c>
    </row>
    <row r="1146" spans="1:18" x14ac:dyDescent="0.3">
      <c r="A1146" s="168" t="s">
        <v>1240</v>
      </c>
      <c r="B1146" s="168" t="s">
        <v>1257</v>
      </c>
      <c r="C1146" s="168">
        <v>144994</v>
      </c>
      <c r="D1146" s="171">
        <v>44015</v>
      </c>
      <c r="E1146" s="172">
        <v>1126.3219999999999</v>
      </c>
      <c r="F1146" s="172">
        <v>3.3771</v>
      </c>
      <c r="G1146" s="172">
        <v>2.6936</v>
      </c>
      <c r="H1146" s="172">
        <v>2.5891999999999999</v>
      </c>
      <c r="I1146" s="172">
        <v>2.5188000000000001</v>
      </c>
      <c r="J1146" s="172">
        <v>2.5423</v>
      </c>
      <c r="K1146" s="172">
        <v>3.4169999999999998</v>
      </c>
      <c r="L1146" s="172">
        <v>4.4640000000000004</v>
      </c>
      <c r="M1146" s="172">
        <v>5.2106000000000003</v>
      </c>
      <c r="N1146" s="172">
        <v>5.8776000000000002</v>
      </c>
      <c r="O1146" s="172"/>
      <c r="P1146" s="172"/>
      <c r="Q1146" s="172">
        <v>6.8638000000000003</v>
      </c>
      <c r="R1146" s="172"/>
    </row>
    <row r="1147" spans="1:18" x14ac:dyDescent="0.3">
      <c r="A1147" s="168" t="s">
        <v>1240</v>
      </c>
      <c r="B1147" s="168" t="s">
        <v>1258</v>
      </c>
      <c r="C1147" s="168">
        <v>144997</v>
      </c>
      <c r="D1147" s="171">
        <v>44015</v>
      </c>
      <c r="E1147" s="172">
        <v>1124.2733000000001</v>
      </c>
      <c r="F1147" s="172">
        <v>3.2467999999999999</v>
      </c>
      <c r="G1147" s="172">
        <v>2.5621</v>
      </c>
      <c r="H1147" s="172">
        <v>2.4582999999999999</v>
      </c>
      <c r="I1147" s="172">
        <v>2.3927999999999998</v>
      </c>
      <c r="J1147" s="172">
        <v>2.4167999999999998</v>
      </c>
      <c r="K1147" s="172">
        <v>3.2867999999999999</v>
      </c>
      <c r="L1147" s="172">
        <v>4.3364000000000003</v>
      </c>
      <c r="M1147" s="172">
        <v>5.0772000000000004</v>
      </c>
      <c r="N1147" s="172">
        <v>5.7415000000000003</v>
      </c>
      <c r="O1147" s="172"/>
      <c r="P1147" s="172"/>
      <c r="Q1147" s="172">
        <v>6.7553000000000001</v>
      </c>
      <c r="R1147" s="172"/>
    </row>
    <row r="1148" spans="1:18" x14ac:dyDescent="0.3">
      <c r="A1148" s="168" t="s">
        <v>1240</v>
      </c>
      <c r="B1148" s="168" t="s">
        <v>1259</v>
      </c>
      <c r="C1148" s="168">
        <v>112123</v>
      </c>
      <c r="D1148" s="171">
        <v>44015</v>
      </c>
      <c r="E1148" s="172">
        <v>2330.1765</v>
      </c>
      <c r="F1148" s="172">
        <v>18.736000000000001</v>
      </c>
      <c r="G1148" s="172">
        <v>14.0863</v>
      </c>
      <c r="H1148" s="172">
        <v>7.1721000000000004</v>
      </c>
      <c r="I1148" s="172">
        <v>5.3558000000000003</v>
      </c>
      <c r="J1148" s="172">
        <v>7.7510000000000003</v>
      </c>
      <c r="K1148" s="172">
        <v>9.8520000000000003</v>
      </c>
      <c r="L1148" s="172">
        <v>7.7773000000000003</v>
      </c>
      <c r="M1148" s="172">
        <v>7.2668999999999997</v>
      </c>
      <c r="N1148" s="172">
        <v>7.0937000000000001</v>
      </c>
      <c r="O1148" s="172">
        <v>7.2686000000000002</v>
      </c>
      <c r="P1148" s="172">
        <v>7.4118000000000004</v>
      </c>
      <c r="Q1148" s="172">
        <v>8.1050000000000004</v>
      </c>
      <c r="R1148" s="172">
        <v>7.4005000000000001</v>
      </c>
    </row>
    <row r="1149" spans="1:18" x14ac:dyDescent="0.3">
      <c r="A1149" s="168" t="s">
        <v>1240</v>
      </c>
      <c r="B1149" s="168" t="s">
        <v>1260</v>
      </c>
      <c r="C1149" s="168">
        <v>120507</v>
      </c>
      <c r="D1149" s="171">
        <v>44015</v>
      </c>
      <c r="E1149" s="172">
        <v>2375.4744000000001</v>
      </c>
      <c r="F1149" s="172">
        <v>19.084499999999998</v>
      </c>
      <c r="G1149" s="172">
        <v>14.436500000000001</v>
      </c>
      <c r="H1149" s="172">
        <v>7.5232000000000001</v>
      </c>
      <c r="I1149" s="172">
        <v>5.7065999999999999</v>
      </c>
      <c r="J1149" s="172">
        <v>8.1024999999999991</v>
      </c>
      <c r="K1149" s="172">
        <v>10.1883</v>
      </c>
      <c r="L1149" s="172">
        <v>8.1069999999999993</v>
      </c>
      <c r="M1149" s="172">
        <v>7.5777000000000001</v>
      </c>
      <c r="N1149" s="172">
        <v>7.3971999999999998</v>
      </c>
      <c r="O1149" s="172">
        <v>7.5476999999999999</v>
      </c>
      <c r="P1149" s="172">
        <v>7.6881000000000004</v>
      </c>
      <c r="Q1149" s="172">
        <v>8.66</v>
      </c>
      <c r="R1149" s="172">
        <v>7.6852999999999998</v>
      </c>
    </row>
    <row r="1150" spans="1:18" x14ac:dyDescent="0.3">
      <c r="A1150" s="168" t="s">
        <v>1240</v>
      </c>
      <c r="B1150" s="168" t="s">
        <v>1261</v>
      </c>
      <c r="C1150" s="168">
        <v>143598</v>
      </c>
      <c r="D1150" s="171">
        <v>44015</v>
      </c>
      <c r="E1150" s="172">
        <v>28.105399999999999</v>
      </c>
      <c r="F1150" s="172">
        <v>1.2987</v>
      </c>
      <c r="G1150" s="172">
        <v>2.468</v>
      </c>
      <c r="H1150" s="172">
        <v>2.8401000000000001</v>
      </c>
      <c r="I1150" s="172">
        <v>2.7858999999999998</v>
      </c>
      <c r="J1150" s="172">
        <v>2.9681999999999999</v>
      </c>
      <c r="K1150" s="172">
        <v>3.5316000000000001</v>
      </c>
      <c r="L1150" s="172">
        <v>4.1566999999999998</v>
      </c>
      <c r="M1150" s="172">
        <v>4.3289999999999997</v>
      </c>
      <c r="N1150" s="172">
        <v>4.5975999999999999</v>
      </c>
      <c r="O1150" s="172">
        <v>6.1258999999999997</v>
      </c>
      <c r="P1150" s="172">
        <v>6.6298000000000004</v>
      </c>
      <c r="Q1150" s="172">
        <v>7.7901999999999996</v>
      </c>
      <c r="R1150" s="172">
        <v>5.9447999999999999</v>
      </c>
    </row>
    <row r="1151" spans="1:18" x14ac:dyDescent="0.3">
      <c r="A1151" s="168" t="s">
        <v>1240</v>
      </c>
      <c r="B1151" s="168" t="s">
        <v>1262</v>
      </c>
      <c r="C1151" s="168">
        <v>143597</v>
      </c>
      <c r="D1151" s="171">
        <v>44015</v>
      </c>
      <c r="E1151" s="172">
        <v>28.558800000000002</v>
      </c>
      <c r="F1151" s="172">
        <v>1.6616</v>
      </c>
      <c r="G1151" s="172">
        <v>2.6844999999999999</v>
      </c>
      <c r="H1151" s="172">
        <v>3.0691999999999999</v>
      </c>
      <c r="I1151" s="172">
        <v>2.9885999999999999</v>
      </c>
      <c r="J1151" s="172">
        <v>3.1736</v>
      </c>
      <c r="K1151" s="172">
        <v>3.7338</v>
      </c>
      <c r="L1151" s="172">
        <v>4.3609999999999998</v>
      </c>
      <c r="M1151" s="172">
        <v>4.5353000000000003</v>
      </c>
      <c r="N1151" s="172">
        <v>4.8082000000000003</v>
      </c>
      <c r="O1151" s="172">
        <v>6.3398000000000003</v>
      </c>
      <c r="P1151" s="172">
        <v>6.8777999999999997</v>
      </c>
      <c r="Q1151" s="172">
        <v>7.6604999999999999</v>
      </c>
      <c r="R1151" s="172">
        <v>6.1593999999999998</v>
      </c>
    </row>
    <row r="1152" spans="1:18" x14ac:dyDescent="0.3">
      <c r="A1152" s="168" t="s">
        <v>1240</v>
      </c>
      <c r="B1152" s="168" t="s">
        <v>1263</v>
      </c>
      <c r="C1152" s="168">
        <v>101893</v>
      </c>
      <c r="D1152" s="171">
        <v>44015</v>
      </c>
      <c r="E1152" s="172">
        <v>3367.7948999999999</v>
      </c>
      <c r="F1152" s="172">
        <v>15.290100000000001</v>
      </c>
      <c r="G1152" s="172">
        <v>12.1839</v>
      </c>
      <c r="H1152" s="172">
        <v>6.6337000000000002</v>
      </c>
      <c r="I1152" s="172">
        <v>6.5983000000000001</v>
      </c>
      <c r="J1152" s="172">
        <v>7.1337000000000002</v>
      </c>
      <c r="K1152" s="172">
        <v>7.7954999999999997</v>
      </c>
      <c r="L1152" s="172">
        <v>6.9804000000000004</v>
      </c>
      <c r="M1152" s="172">
        <v>6.8727999999999998</v>
      </c>
      <c r="N1152" s="172">
        <v>7.3151000000000002</v>
      </c>
      <c r="O1152" s="172">
        <v>7.5232999999999999</v>
      </c>
      <c r="P1152" s="172">
        <v>7.5260999999999996</v>
      </c>
      <c r="Q1152" s="172">
        <v>7.4114000000000004</v>
      </c>
      <c r="R1152" s="172">
        <v>7.8211000000000004</v>
      </c>
    </row>
    <row r="1153" spans="1:18" x14ac:dyDescent="0.3">
      <c r="A1153" s="168" t="s">
        <v>1240</v>
      </c>
      <c r="B1153" s="168" t="s">
        <v>1264</v>
      </c>
      <c r="C1153" s="168">
        <v>119746</v>
      </c>
      <c r="D1153" s="171">
        <v>44015</v>
      </c>
      <c r="E1153" s="172">
        <v>3381.6727999999998</v>
      </c>
      <c r="F1153" s="172">
        <v>15.412000000000001</v>
      </c>
      <c r="G1153" s="172">
        <v>12.3066</v>
      </c>
      <c r="H1153" s="172">
        <v>6.7561999999999998</v>
      </c>
      <c r="I1153" s="172">
        <v>6.7210000000000001</v>
      </c>
      <c r="J1153" s="172">
        <v>7.2417999999999996</v>
      </c>
      <c r="K1153" s="172">
        <v>7.8952999999999998</v>
      </c>
      <c r="L1153" s="172">
        <v>7.0785</v>
      </c>
      <c r="M1153" s="172">
        <v>6.9714</v>
      </c>
      <c r="N1153" s="172">
        <v>7.4044999999999996</v>
      </c>
      <c r="O1153" s="172">
        <v>7.5911999999999997</v>
      </c>
      <c r="P1153" s="172">
        <v>7.5876999999999999</v>
      </c>
      <c r="Q1153" s="172">
        <v>8.1191999999999993</v>
      </c>
      <c r="R1153" s="172">
        <v>7.8962000000000003</v>
      </c>
    </row>
    <row r="1154" spans="1:18" x14ac:dyDescent="0.3">
      <c r="A1154" s="168" t="s">
        <v>1240</v>
      </c>
      <c r="B1154" s="168" t="s">
        <v>1265</v>
      </c>
      <c r="C1154" s="168">
        <v>119431</v>
      </c>
      <c r="D1154" s="171">
        <v>44015</v>
      </c>
      <c r="E1154" s="172">
        <v>31.355782210889501</v>
      </c>
      <c r="F1154" s="172">
        <v>14.4976</v>
      </c>
      <c r="G1154" s="172">
        <v>11.301299999999999</v>
      </c>
      <c r="H1154" s="172">
        <v>6.0932000000000004</v>
      </c>
      <c r="I1154" s="172">
        <v>4.8479000000000001</v>
      </c>
      <c r="J1154" s="172">
        <v>6.7183000000000002</v>
      </c>
      <c r="K1154" s="172">
        <v>8.4936000000000007</v>
      </c>
      <c r="L1154" s="172">
        <v>7.6993999999999998</v>
      </c>
      <c r="M1154" s="172">
        <v>7.4279000000000002</v>
      </c>
      <c r="N1154" s="172">
        <v>9.7540999999999993</v>
      </c>
      <c r="O1154" s="172">
        <v>8.0978999999999992</v>
      </c>
      <c r="P1154" s="172">
        <v>8.5332000000000008</v>
      </c>
      <c r="Q1154" s="172">
        <v>8.6309000000000005</v>
      </c>
      <c r="R1154" s="172">
        <v>8.3635999999999999</v>
      </c>
    </row>
    <row r="1155" spans="1:18" x14ac:dyDescent="0.3">
      <c r="A1155" s="168" t="s">
        <v>1240</v>
      </c>
      <c r="B1155" s="168" t="s">
        <v>1266</v>
      </c>
      <c r="C1155" s="168">
        <v>114216</v>
      </c>
      <c r="D1155" s="171">
        <v>44015</v>
      </c>
      <c r="E1155" s="172">
        <v>30.460176991150401</v>
      </c>
      <c r="F1155" s="172">
        <v>14.204499999999999</v>
      </c>
      <c r="G1155" s="172">
        <v>10.8536</v>
      </c>
      <c r="H1155" s="172">
        <v>5.6292</v>
      </c>
      <c r="I1155" s="172">
        <v>4.3723000000000001</v>
      </c>
      <c r="J1155" s="172">
        <v>6.2385999999999999</v>
      </c>
      <c r="K1155" s="172">
        <v>7.9995000000000003</v>
      </c>
      <c r="L1155" s="172">
        <v>7.1860999999999997</v>
      </c>
      <c r="M1155" s="172">
        <v>6.9146000000000001</v>
      </c>
      <c r="N1155" s="172">
        <v>9.2316000000000003</v>
      </c>
      <c r="O1155" s="172">
        <v>7.5731000000000002</v>
      </c>
      <c r="P1155" s="172">
        <v>8.0009999999999994</v>
      </c>
      <c r="Q1155" s="172">
        <v>7.7582000000000004</v>
      </c>
      <c r="R1155" s="172">
        <v>7.8491</v>
      </c>
    </row>
    <row r="1156" spans="1:18" x14ac:dyDescent="0.3">
      <c r="A1156" s="168" t="s">
        <v>1240</v>
      </c>
      <c r="B1156" s="168" t="s">
        <v>1267</v>
      </c>
      <c r="C1156" s="168">
        <v>103048</v>
      </c>
      <c r="D1156" s="171">
        <v>44015</v>
      </c>
      <c r="E1156" s="172">
        <v>3100.7602000000002</v>
      </c>
      <c r="F1156" s="172">
        <v>17.639600000000002</v>
      </c>
      <c r="G1156" s="172">
        <v>12.385</v>
      </c>
      <c r="H1156" s="172">
        <v>6.6097000000000001</v>
      </c>
      <c r="I1156" s="172">
        <v>6.2496</v>
      </c>
      <c r="J1156" s="172">
        <v>7.3586999999999998</v>
      </c>
      <c r="K1156" s="172">
        <v>8.7042000000000002</v>
      </c>
      <c r="L1156" s="172">
        <v>7.4683000000000002</v>
      </c>
      <c r="M1156" s="172">
        <v>7.2118000000000002</v>
      </c>
      <c r="N1156" s="172">
        <v>7.6208999999999998</v>
      </c>
      <c r="O1156" s="172">
        <v>7.6837999999999997</v>
      </c>
      <c r="P1156" s="172">
        <v>7.5812999999999997</v>
      </c>
      <c r="Q1156" s="172">
        <v>7.8036000000000003</v>
      </c>
      <c r="R1156" s="172">
        <v>8.0341000000000005</v>
      </c>
    </row>
    <row r="1157" spans="1:18" x14ac:dyDescent="0.3">
      <c r="A1157" s="168" t="s">
        <v>1240</v>
      </c>
      <c r="B1157" s="168" t="s">
        <v>1268</v>
      </c>
      <c r="C1157" s="168">
        <v>118719</v>
      </c>
      <c r="D1157" s="171">
        <v>44015</v>
      </c>
      <c r="E1157" s="172">
        <v>3122.3533000000002</v>
      </c>
      <c r="F1157" s="172">
        <v>17.739899999999999</v>
      </c>
      <c r="G1157" s="172">
        <v>12.485099999999999</v>
      </c>
      <c r="H1157" s="172">
        <v>6.7099000000000002</v>
      </c>
      <c r="I1157" s="172">
        <v>6.3498999999999999</v>
      </c>
      <c r="J1157" s="172">
        <v>7.4592999999999998</v>
      </c>
      <c r="K1157" s="172">
        <v>8.8064999999999998</v>
      </c>
      <c r="L1157" s="172">
        <v>7.5720000000000001</v>
      </c>
      <c r="M1157" s="172">
        <v>7.3170000000000002</v>
      </c>
      <c r="N1157" s="172">
        <v>7.7282999999999999</v>
      </c>
      <c r="O1157" s="172">
        <v>7.7916999999999996</v>
      </c>
      <c r="P1157" s="172">
        <v>7.6890000000000001</v>
      </c>
      <c r="Q1157" s="172">
        <v>8.1811000000000007</v>
      </c>
      <c r="R1157" s="172">
        <v>8.1419999999999995</v>
      </c>
    </row>
    <row r="1158" spans="1:18" x14ac:dyDescent="0.3">
      <c r="A1158" s="168" t="s">
        <v>1240</v>
      </c>
      <c r="B1158" s="168" t="s">
        <v>1269</v>
      </c>
      <c r="C1158" s="168">
        <v>148161</v>
      </c>
      <c r="D1158" s="171">
        <v>44015</v>
      </c>
      <c r="E1158" s="172">
        <v>1023.3251</v>
      </c>
      <c r="F1158" s="172">
        <v>14.3049</v>
      </c>
      <c r="G1158" s="172">
        <v>12.0678</v>
      </c>
      <c r="H1158" s="172">
        <v>7.2629000000000001</v>
      </c>
      <c r="I1158" s="172">
        <v>6.4908999999999999</v>
      </c>
      <c r="J1158" s="172">
        <v>6.8548999999999998</v>
      </c>
      <c r="K1158" s="172">
        <v>7.7553999999999998</v>
      </c>
      <c r="L1158" s="172"/>
      <c r="M1158" s="172"/>
      <c r="N1158" s="172"/>
      <c r="O1158" s="172"/>
      <c r="P1158" s="172"/>
      <c r="Q1158" s="172">
        <v>7.1543000000000001</v>
      </c>
      <c r="R1158" s="172"/>
    </row>
    <row r="1159" spans="1:18" x14ac:dyDescent="0.3">
      <c r="A1159" s="168" t="s">
        <v>1240</v>
      </c>
      <c r="B1159" s="168" t="s">
        <v>1270</v>
      </c>
      <c r="C1159" s="168">
        <v>148159</v>
      </c>
      <c r="D1159" s="171">
        <v>44015</v>
      </c>
      <c r="E1159" s="172">
        <v>1020.6981</v>
      </c>
      <c r="F1159" s="172">
        <v>13.411300000000001</v>
      </c>
      <c r="G1159" s="172">
        <v>11.1745</v>
      </c>
      <c r="H1159" s="172">
        <v>6.3444000000000003</v>
      </c>
      <c r="I1159" s="172">
        <v>5.5654000000000003</v>
      </c>
      <c r="J1159" s="172">
        <v>5.9204999999999997</v>
      </c>
      <c r="K1159" s="172">
        <v>6.8731999999999998</v>
      </c>
      <c r="L1159" s="172"/>
      <c r="M1159" s="172"/>
      <c r="N1159" s="172"/>
      <c r="O1159" s="172"/>
      <c r="P1159" s="172"/>
      <c r="Q1159" s="172">
        <v>6.3486000000000002</v>
      </c>
      <c r="R1159" s="172"/>
    </row>
    <row r="1160" spans="1:18" x14ac:dyDescent="0.3">
      <c r="A1160" s="168" t="s">
        <v>1240</v>
      </c>
      <c r="B1160" s="168" t="s">
        <v>1271</v>
      </c>
      <c r="C1160" s="168">
        <v>103464</v>
      </c>
      <c r="D1160" s="171">
        <v>44015</v>
      </c>
      <c r="E1160" s="172">
        <v>31.513999999999999</v>
      </c>
      <c r="F1160" s="172">
        <v>3.2433000000000001</v>
      </c>
      <c r="G1160" s="172">
        <v>3.8618999999999999</v>
      </c>
      <c r="H1160" s="172">
        <v>4.1562999999999999</v>
      </c>
      <c r="I1160" s="172">
        <v>4.3257000000000003</v>
      </c>
      <c r="J1160" s="172">
        <v>4.5105000000000004</v>
      </c>
      <c r="K1160" s="172">
        <v>4.5086000000000004</v>
      </c>
      <c r="L1160" s="172">
        <v>5.3362999999999996</v>
      </c>
      <c r="M1160" s="172">
        <v>5.8636999999999997</v>
      </c>
      <c r="N1160" s="172">
        <v>6.3578999999999999</v>
      </c>
      <c r="O1160" s="172">
        <v>6.96</v>
      </c>
      <c r="P1160" s="172">
        <v>7.3560999999999996</v>
      </c>
      <c r="Q1160" s="172">
        <v>8.2696000000000005</v>
      </c>
      <c r="R1160" s="172">
        <v>7.1546000000000003</v>
      </c>
    </row>
    <row r="1161" spans="1:18" x14ac:dyDescent="0.3">
      <c r="A1161" s="168" t="s">
        <v>1240</v>
      </c>
      <c r="B1161" s="168" t="s">
        <v>1272</v>
      </c>
      <c r="C1161" s="168">
        <v>120845</v>
      </c>
      <c r="D1161" s="171">
        <v>44015</v>
      </c>
      <c r="E1161" s="172">
        <v>31.794799999999999</v>
      </c>
      <c r="F1161" s="172">
        <v>3.3294999999999999</v>
      </c>
      <c r="G1161" s="172">
        <v>3.9426999999999999</v>
      </c>
      <c r="H1161" s="172">
        <v>4.2016999999999998</v>
      </c>
      <c r="I1161" s="172">
        <v>4.3943000000000003</v>
      </c>
      <c r="J1161" s="172">
        <v>4.6016000000000004</v>
      </c>
      <c r="K1161" s="172">
        <v>4.5883000000000003</v>
      </c>
      <c r="L1161" s="172">
        <v>5.4208999999999996</v>
      </c>
      <c r="M1161" s="172">
        <v>5.9458000000000002</v>
      </c>
      <c r="N1161" s="172">
        <v>6.4462000000000002</v>
      </c>
      <c r="O1161" s="172">
        <v>7.0808</v>
      </c>
      <c r="P1161" s="172">
        <v>7.4336000000000002</v>
      </c>
      <c r="Q1161" s="172">
        <v>8.4263999999999992</v>
      </c>
      <c r="R1161" s="172">
        <v>7.2595000000000001</v>
      </c>
    </row>
    <row r="1162" spans="1:18" x14ac:dyDescent="0.3">
      <c r="A1162" s="168" t="s">
        <v>1240</v>
      </c>
      <c r="B1162" s="168" t="s">
        <v>1273</v>
      </c>
      <c r="C1162" s="168">
        <v>119821</v>
      </c>
      <c r="D1162" s="171">
        <v>44015</v>
      </c>
      <c r="E1162" s="172">
        <v>33.122900000000001</v>
      </c>
      <c r="F1162" s="172">
        <v>16.206</v>
      </c>
      <c r="G1162" s="172">
        <v>12.9802</v>
      </c>
      <c r="H1162" s="172">
        <v>7.4093999999999998</v>
      </c>
      <c r="I1162" s="172">
        <v>7.2458</v>
      </c>
      <c r="J1162" s="172">
        <v>8.5520999999999994</v>
      </c>
      <c r="K1162" s="172">
        <v>9.0200999999999993</v>
      </c>
      <c r="L1162" s="172">
        <v>7.6862000000000004</v>
      </c>
      <c r="M1162" s="172">
        <v>7.5027999999999997</v>
      </c>
      <c r="N1162" s="172">
        <v>8.0212000000000003</v>
      </c>
      <c r="O1162" s="172">
        <v>7.7973999999999997</v>
      </c>
      <c r="P1162" s="172">
        <v>8.1158999999999999</v>
      </c>
      <c r="Q1162" s="172">
        <v>8.5717999999999996</v>
      </c>
      <c r="R1162" s="172">
        <v>8.2253000000000007</v>
      </c>
    </row>
    <row r="1163" spans="1:18" x14ac:dyDescent="0.3">
      <c r="A1163" s="168" t="s">
        <v>1240</v>
      </c>
      <c r="B1163" s="168" t="s">
        <v>1274</v>
      </c>
      <c r="C1163" s="168">
        <v>102503</v>
      </c>
      <c r="D1163" s="171">
        <v>44015</v>
      </c>
      <c r="E1163" s="172">
        <v>31.672000000000001</v>
      </c>
      <c r="F1163" s="172">
        <v>15.6799</v>
      </c>
      <c r="G1163" s="172">
        <v>12.382099999999999</v>
      </c>
      <c r="H1163" s="172">
        <v>6.8247999999999998</v>
      </c>
      <c r="I1163" s="172">
        <v>6.6433999999999997</v>
      </c>
      <c r="J1163" s="172">
        <v>7.9496000000000002</v>
      </c>
      <c r="K1163" s="172">
        <v>8.4080999999999992</v>
      </c>
      <c r="L1163" s="172">
        <v>7.1031000000000004</v>
      </c>
      <c r="M1163" s="172">
        <v>6.8989000000000003</v>
      </c>
      <c r="N1163" s="172">
        <v>7.3978000000000002</v>
      </c>
      <c r="O1163" s="172">
        <v>7.1025999999999998</v>
      </c>
      <c r="P1163" s="172">
        <v>7.3978000000000002</v>
      </c>
      <c r="Q1163" s="172">
        <v>7.4805000000000001</v>
      </c>
      <c r="R1163" s="172">
        <v>7.5614999999999997</v>
      </c>
    </row>
    <row r="1164" spans="1:18" x14ac:dyDescent="0.3">
      <c r="A1164" s="168" t="s">
        <v>1240</v>
      </c>
      <c r="B1164" s="168" t="s">
        <v>1275</v>
      </c>
      <c r="C1164" s="168">
        <v>145050</v>
      </c>
      <c r="D1164" s="171">
        <v>44015</v>
      </c>
      <c r="E1164" s="172">
        <v>11.402699999999999</v>
      </c>
      <c r="F1164" s="172">
        <v>13.4491</v>
      </c>
      <c r="G1164" s="172">
        <v>7.9009</v>
      </c>
      <c r="H1164" s="172">
        <v>4.7142999999999997</v>
      </c>
      <c r="I1164" s="172">
        <v>4.5579000000000001</v>
      </c>
      <c r="J1164" s="172">
        <v>5.52</v>
      </c>
      <c r="K1164" s="172">
        <v>6.8258000000000001</v>
      </c>
      <c r="L1164" s="172">
        <v>6.5362</v>
      </c>
      <c r="M1164" s="172">
        <v>6.5770999999999997</v>
      </c>
      <c r="N1164" s="172">
        <v>7.1265999999999998</v>
      </c>
      <c r="O1164" s="172"/>
      <c r="P1164" s="172"/>
      <c r="Q1164" s="172">
        <v>7.6985999999999999</v>
      </c>
      <c r="R1164" s="172"/>
    </row>
    <row r="1165" spans="1:18" x14ac:dyDescent="0.3">
      <c r="A1165" s="168" t="s">
        <v>1240</v>
      </c>
      <c r="B1165" s="168" t="s">
        <v>1276</v>
      </c>
      <c r="C1165" s="168">
        <v>145042</v>
      </c>
      <c r="D1165" s="171">
        <v>44015</v>
      </c>
      <c r="E1165" s="172">
        <v>11.381399999999999</v>
      </c>
      <c r="F1165" s="172">
        <v>13.1534</v>
      </c>
      <c r="G1165" s="172">
        <v>7.8087</v>
      </c>
      <c r="H1165" s="172">
        <v>4.5853999999999999</v>
      </c>
      <c r="I1165" s="172">
        <v>4.4286000000000003</v>
      </c>
      <c r="J1165" s="172">
        <v>5.4333</v>
      </c>
      <c r="K1165" s="172">
        <v>6.8752000000000004</v>
      </c>
      <c r="L1165" s="172">
        <v>6.5130999999999997</v>
      </c>
      <c r="M1165" s="172">
        <v>6.5152999999999999</v>
      </c>
      <c r="N1165" s="172">
        <v>7.0442999999999998</v>
      </c>
      <c r="O1165" s="172"/>
      <c r="P1165" s="172"/>
      <c r="Q1165" s="172">
        <v>7.5849000000000002</v>
      </c>
      <c r="R1165" s="172"/>
    </row>
    <row r="1166" spans="1:18" x14ac:dyDescent="0.3">
      <c r="A1166" s="168" t="s">
        <v>1240</v>
      </c>
      <c r="B1166" s="168" t="s">
        <v>1277</v>
      </c>
      <c r="C1166" s="168">
        <v>119424</v>
      </c>
      <c r="D1166" s="171">
        <v>44015</v>
      </c>
      <c r="E1166" s="172">
        <v>3550.8247000000001</v>
      </c>
      <c r="F1166" s="172">
        <v>20.263500000000001</v>
      </c>
      <c r="G1166" s="172">
        <v>14.2058</v>
      </c>
      <c r="H1166" s="172">
        <v>7.0963000000000003</v>
      </c>
      <c r="I1166" s="172">
        <v>6.8841999999999999</v>
      </c>
      <c r="J1166" s="172">
        <v>8.4696999999999996</v>
      </c>
      <c r="K1166" s="172">
        <v>9.5122999999999998</v>
      </c>
      <c r="L1166" s="172">
        <v>8.2097999999999995</v>
      </c>
      <c r="M1166" s="172">
        <v>7.6357999999999997</v>
      </c>
      <c r="N1166" s="172">
        <v>7.8989000000000003</v>
      </c>
      <c r="O1166" s="172">
        <v>5.1917</v>
      </c>
      <c r="P1166" s="172">
        <v>6.1075999999999997</v>
      </c>
      <c r="Q1166" s="172">
        <v>7.1044999999999998</v>
      </c>
      <c r="R1166" s="172">
        <v>4.2319000000000004</v>
      </c>
    </row>
    <row r="1167" spans="1:18" x14ac:dyDescent="0.3">
      <c r="A1167" s="168" t="s">
        <v>1240</v>
      </c>
      <c r="B1167" s="168" t="s">
        <v>1278</v>
      </c>
      <c r="C1167" s="168">
        <v>101847</v>
      </c>
      <c r="D1167" s="171">
        <v>44015</v>
      </c>
      <c r="E1167" s="172">
        <v>3527.1669000000002</v>
      </c>
      <c r="F1167" s="172">
        <v>20.0566</v>
      </c>
      <c r="G1167" s="172">
        <v>13.9976</v>
      </c>
      <c r="H1167" s="172">
        <v>6.88</v>
      </c>
      <c r="I1167" s="172">
        <v>6.6622000000000003</v>
      </c>
      <c r="J1167" s="172">
        <v>8.2802000000000007</v>
      </c>
      <c r="K1167" s="172">
        <v>9.3415999999999997</v>
      </c>
      <c r="L1167" s="172">
        <v>8.1094000000000008</v>
      </c>
      <c r="M1167" s="172">
        <v>7.5057999999999998</v>
      </c>
      <c r="N1167" s="172">
        <v>7.7411000000000003</v>
      </c>
      <c r="O1167" s="172">
        <v>5.0753000000000004</v>
      </c>
      <c r="P1167" s="172">
        <v>6.0109000000000004</v>
      </c>
      <c r="Q1167" s="172">
        <v>6.976</v>
      </c>
      <c r="R1167" s="172">
        <v>4.0898000000000003</v>
      </c>
    </row>
    <row r="1168" spans="1:18" x14ac:dyDescent="0.3">
      <c r="A1168" s="168" t="s">
        <v>1240</v>
      </c>
      <c r="B1168" s="168" t="s">
        <v>1279</v>
      </c>
      <c r="C1168" s="168">
        <v>120299</v>
      </c>
      <c r="D1168" s="171">
        <v>44015</v>
      </c>
      <c r="E1168" s="172">
        <v>2321.2438999999999</v>
      </c>
      <c r="F1168" s="172">
        <v>20.652999999999999</v>
      </c>
      <c r="G1168" s="172">
        <v>14.754200000000001</v>
      </c>
      <c r="H1168" s="172">
        <v>7.6383999999999999</v>
      </c>
      <c r="I1168" s="172">
        <v>6.9210000000000003</v>
      </c>
      <c r="J1168" s="172">
        <v>8.2224000000000004</v>
      </c>
      <c r="K1168" s="172">
        <v>9.1259999999999994</v>
      </c>
      <c r="L1168" s="172">
        <v>7.5685000000000002</v>
      </c>
      <c r="M1168" s="172">
        <v>7.23</v>
      </c>
      <c r="N1168" s="172">
        <v>7.6359000000000004</v>
      </c>
      <c r="O1168" s="172">
        <v>7.7446999999999999</v>
      </c>
      <c r="P1168" s="172">
        <v>7.6875</v>
      </c>
      <c r="Q1168" s="172">
        <v>8.1778999999999993</v>
      </c>
      <c r="R1168" s="172">
        <v>8.0652000000000008</v>
      </c>
    </row>
    <row r="1169" spans="1:18" x14ac:dyDescent="0.3">
      <c r="A1169" s="168" t="s">
        <v>1240</v>
      </c>
      <c r="B1169" s="168" t="s">
        <v>1280</v>
      </c>
      <c r="C1169" s="168">
        <v>112077</v>
      </c>
      <c r="D1169" s="171">
        <v>44015</v>
      </c>
      <c r="E1169" s="172">
        <v>2303.0963000000002</v>
      </c>
      <c r="F1169" s="172">
        <v>20.552499999999998</v>
      </c>
      <c r="G1169" s="172">
        <v>14.654</v>
      </c>
      <c r="H1169" s="172">
        <v>7.5381</v>
      </c>
      <c r="I1169" s="172">
        <v>6.8205999999999998</v>
      </c>
      <c r="J1169" s="172">
        <v>8.1217000000000006</v>
      </c>
      <c r="K1169" s="172">
        <v>9.0236999999999998</v>
      </c>
      <c r="L1169" s="172">
        <v>7.4648000000000003</v>
      </c>
      <c r="M1169" s="172">
        <v>7.1250999999999998</v>
      </c>
      <c r="N1169" s="172">
        <v>7.5297999999999998</v>
      </c>
      <c r="O1169" s="172">
        <v>7.6185</v>
      </c>
      <c r="P1169" s="172">
        <v>7.5689000000000002</v>
      </c>
      <c r="Q1169" s="172">
        <v>7.8853</v>
      </c>
      <c r="R1169" s="172">
        <v>7.9417999999999997</v>
      </c>
    </row>
    <row r="1170" spans="1:18" x14ac:dyDescent="0.3">
      <c r="A1170" s="173" t="s">
        <v>27</v>
      </c>
      <c r="B1170" s="168"/>
      <c r="C1170" s="168"/>
      <c r="D1170" s="168"/>
      <c r="E1170" s="168"/>
      <c r="F1170" s="174">
        <v>16.006070000000001</v>
      </c>
      <c r="G1170" s="174">
        <v>11.70121</v>
      </c>
      <c r="H1170" s="174">
        <v>6.1367950000000011</v>
      </c>
      <c r="I1170" s="174">
        <v>5.5040149999999999</v>
      </c>
      <c r="J1170" s="174">
        <v>6.8476499999999989</v>
      </c>
      <c r="K1170" s="174">
        <v>8.0535800000000002</v>
      </c>
      <c r="L1170" s="174">
        <v>7.0817657894736845</v>
      </c>
      <c r="M1170" s="174">
        <v>6.8854842105263154</v>
      </c>
      <c r="N1170" s="174">
        <v>7.3424444444444452</v>
      </c>
      <c r="O1170" s="174">
        <v>7.2972200000000011</v>
      </c>
      <c r="P1170" s="174">
        <v>7.4703266666666668</v>
      </c>
      <c r="Q1170" s="174">
        <v>7.654329999999999</v>
      </c>
      <c r="R1170" s="174">
        <v>7.5363133333333314</v>
      </c>
    </row>
    <row r="1171" spans="1:18" x14ac:dyDescent="0.3">
      <c r="A1171" s="173" t="s">
        <v>409</v>
      </c>
      <c r="B1171" s="168"/>
      <c r="C1171" s="168"/>
      <c r="D1171" s="168"/>
      <c r="E1171" s="168"/>
      <c r="F1171" s="174">
        <v>17.44275</v>
      </c>
      <c r="G1171" s="174">
        <v>13.234</v>
      </c>
      <c r="H1171" s="174">
        <v>6.7330500000000004</v>
      </c>
      <c r="I1171" s="174">
        <v>5.8216000000000001</v>
      </c>
      <c r="J1171" s="174">
        <v>7.6051500000000001</v>
      </c>
      <c r="K1171" s="174">
        <v>8.9132999999999996</v>
      </c>
      <c r="L1171" s="174">
        <v>7.5702499999999997</v>
      </c>
      <c r="M1171" s="174">
        <v>7.2484500000000001</v>
      </c>
      <c r="N1171" s="174">
        <v>7.5524000000000004</v>
      </c>
      <c r="O1171" s="174">
        <v>7.5821500000000004</v>
      </c>
      <c r="P1171" s="174">
        <v>7.57775</v>
      </c>
      <c r="Q1171" s="174">
        <v>7.7742000000000004</v>
      </c>
      <c r="R1171" s="174">
        <v>7.9190000000000005</v>
      </c>
    </row>
    <row r="1172" spans="1:18" x14ac:dyDescent="0.3">
      <c r="A1172" s="117"/>
      <c r="B1172" s="117"/>
      <c r="C1172" s="117"/>
      <c r="D1172" s="117"/>
      <c r="E1172" s="117"/>
      <c r="F1172" s="117"/>
      <c r="G1172" s="117"/>
      <c r="H1172" s="117"/>
      <c r="I1172" s="117"/>
      <c r="J1172" s="117"/>
      <c r="K1172" s="117"/>
      <c r="L1172" s="117"/>
      <c r="M1172" s="117"/>
      <c r="N1172" s="117"/>
      <c r="O1172" s="117"/>
      <c r="P1172" s="117"/>
      <c r="Q1172" s="117"/>
      <c r="R1172" s="117"/>
    </row>
    <row r="1173" spans="1:18" x14ac:dyDescent="0.3">
      <c r="A1173" s="170" t="s">
        <v>1281</v>
      </c>
      <c r="B1173" s="170"/>
      <c r="C1173" s="170"/>
      <c r="D1173" s="170"/>
      <c r="E1173" s="170"/>
      <c r="F1173" s="170"/>
      <c r="G1173" s="170"/>
      <c r="H1173" s="170"/>
      <c r="I1173" s="170"/>
      <c r="J1173" s="170"/>
      <c r="K1173" s="170"/>
      <c r="L1173" s="170"/>
      <c r="M1173" s="170"/>
      <c r="N1173" s="170"/>
      <c r="O1173" s="170"/>
      <c r="P1173" s="170"/>
      <c r="Q1173" s="170"/>
      <c r="R1173" s="170"/>
    </row>
    <row r="1174" spans="1:18" x14ac:dyDescent="0.3">
      <c r="A1174" s="168" t="s">
        <v>1282</v>
      </c>
      <c r="B1174" s="168" t="s">
        <v>1283</v>
      </c>
      <c r="C1174" s="168">
        <v>120524</v>
      </c>
      <c r="D1174" s="171">
        <v>44015</v>
      </c>
      <c r="E1174" s="172">
        <v>22.0367</v>
      </c>
      <c r="F1174" s="172">
        <v>0.32869999999999999</v>
      </c>
      <c r="G1174" s="172">
        <v>1.538</v>
      </c>
      <c r="H1174" s="172">
        <v>1.1376999999999999</v>
      </c>
      <c r="I1174" s="172">
        <v>2.2589000000000001</v>
      </c>
      <c r="J1174" s="172">
        <v>3.8325999999999998</v>
      </c>
      <c r="K1174" s="172">
        <v>20.0413</v>
      </c>
      <c r="L1174" s="172">
        <v>-5.3625999999999996</v>
      </c>
      <c r="M1174" s="172">
        <v>0.15679999999999999</v>
      </c>
      <c r="N1174" s="172">
        <v>1.9443999999999999</v>
      </c>
      <c r="O1174" s="172">
        <v>6.7504999999999997</v>
      </c>
      <c r="P1174" s="172">
        <v>7.0872000000000002</v>
      </c>
      <c r="Q1174" s="172">
        <v>7.6317000000000004</v>
      </c>
      <c r="R1174" s="172">
        <v>5.6029</v>
      </c>
    </row>
    <row r="1175" spans="1:18" x14ac:dyDescent="0.3">
      <c r="A1175" s="168" t="s">
        <v>1282</v>
      </c>
      <c r="B1175" s="168" t="s">
        <v>1284</v>
      </c>
      <c r="C1175" s="168">
        <v>113064</v>
      </c>
      <c r="D1175" s="171">
        <v>44015</v>
      </c>
      <c r="E1175" s="172">
        <v>20.310500000000001</v>
      </c>
      <c r="F1175" s="172">
        <v>0.32450000000000001</v>
      </c>
      <c r="G1175" s="172">
        <v>1.5256000000000001</v>
      </c>
      <c r="H1175" s="172">
        <v>1.1095999999999999</v>
      </c>
      <c r="I1175" s="172">
        <v>2.2014999999999998</v>
      </c>
      <c r="J1175" s="172">
        <v>3.7086000000000001</v>
      </c>
      <c r="K1175" s="172">
        <v>19.635400000000001</v>
      </c>
      <c r="L1175" s="172">
        <v>-5.9790000000000001</v>
      </c>
      <c r="M1175" s="172">
        <v>-0.80779999999999996</v>
      </c>
      <c r="N1175" s="172">
        <v>0.65569999999999995</v>
      </c>
      <c r="O1175" s="172">
        <v>5.5781000000000001</v>
      </c>
      <c r="P1175" s="172">
        <v>5.91</v>
      </c>
      <c r="Q1175" s="172">
        <v>7.444</v>
      </c>
      <c r="R1175" s="172">
        <v>4.3613999999999997</v>
      </c>
    </row>
    <row r="1176" spans="1:18" x14ac:dyDescent="0.3">
      <c r="A1176" s="168" t="s">
        <v>1282</v>
      </c>
      <c r="B1176" s="168" t="s">
        <v>1285</v>
      </c>
      <c r="C1176" s="168">
        <v>114855</v>
      </c>
      <c r="D1176" s="171">
        <v>44015</v>
      </c>
      <c r="E1176" s="172">
        <v>17.718499999999999</v>
      </c>
      <c r="F1176" s="172">
        <v>0.54700000000000004</v>
      </c>
      <c r="G1176" s="172">
        <v>1.4951000000000001</v>
      </c>
      <c r="H1176" s="172">
        <v>1.1180000000000001</v>
      </c>
      <c r="I1176" s="172">
        <v>1.9964</v>
      </c>
      <c r="J1176" s="172">
        <v>4.0110999999999999</v>
      </c>
      <c r="K1176" s="172">
        <v>23.818100000000001</v>
      </c>
      <c r="L1176" s="172">
        <v>-7.6695000000000002</v>
      </c>
      <c r="M1176" s="172">
        <v>-2.2082000000000002</v>
      </c>
      <c r="N1176" s="172">
        <v>-2.5042</v>
      </c>
      <c r="O1176" s="172">
        <v>2.4823</v>
      </c>
      <c r="P1176" s="172">
        <v>4.3220000000000001</v>
      </c>
      <c r="Q1176" s="172">
        <v>6.3777999999999997</v>
      </c>
      <c r="R1176" s="172">
        <v>1.7564</v>
      </c>
    </row>
    <row r="1177" spans="1:18" x14ac:dyDescent="0.3">
      <c r="A1177" s="168" t="s">
        <v>1282</v>
      </c>
      <c r="B1177" s="168" t="s">
        <v>1286</v>
      </c>
      <c r="C1177" s="168">
        <v>119176</v>
      </c>
      <c r="D1177" s="171">
        <v>44015</v>
      </c>
      <c r="E1177" s="172">
        <v>19.373100000000001</v>
      </c>
      <c r="F1177" s="172">
        <v>0.55169999999999997</v>
      </c>
      <c r="G1177" s="172">
        <v>1.508</v>
      </c>
      <c r="H1177" s="172">
        <v>1.1476</v>
      </c>
      <c r="I1177" s="172">
        <v>2.0554999999999999</v>
      </c>
      <c r="J1177" s="172">
        <v>4.1352000000000002</v>
      </c>
      <c r="K1177" s="172">
        <v>24.232700000000001</v>
      </c>
      <c r="L1177" s="172">
        <v>-7.0933000000000002</v>
      </c>
      <c r="M1177" s="172">
        <v>-1.3082</v>
      </c>
      <c r="N1177" s="172">
        <v>-1.2085999999999999</v>
      </c>
      <c r="O1177" s="172">
        <v>3.6634000000000002</v>
      </c>
      <c r="P1177" s="172">
        <v>5.7237999999999998</v>
      </c>
      <c r="Q1177" s="172">
        <v>6.5845000000000002</v>
      </c>
      <c r="R1177" s="172">
        <v>3.0882999999999998</v>
      </c>
    </row>
    <row r="1178" spans="1:18" x14ac:dyDescent="0.3">
      <c r="A1178" s="168" t="s">
        <v>1282</v>
      </c>
      <c r="B1178" s="168" t="s">
        <v>1287</v>
      </c>
      <c r="C1178" s="168">
        <v>103131</v>
      </c>
      <c r="D1178" s="171">
        <v>44015</v>
      </c>
      <c r="E1178" s="172">
        <v>32.875999999999998</v>
      </c>
      <c r="F1178" s="172">
        <v>0.67369999999999997</v>
      </c>
      <c r="G1178" s="172">
        <v>2.1724000000000001</v>
      </c>
      <c r="H1178" s="172">
        <v>1.8527</v>
      </c>
      <c r="I1178" s="172">
        <v>3.1048</v>
      </c>
      <c r="J1178" s="172">
        <v>5.7888000000000002</v>
      </c>
      <c r="K1178" s="172">
        <v>22.8596</v>
      </c>
      <c r="L1178" s="172">
        <v>-3.1093000000000002</v>
      </c>
      <c r="M1178" s="172">
        <v>2.9594999999999998</v>
      </c>
      <c r="N1178" s="172">
        <v>0.82189999999999996</v>
      </c>
      <c r="O1178" s="172">
        <v>3.4958999999999998</v>
      </c>
      <c r="P1178" s="172">
        <v>5.7138</v>
      </c>
      <c r="Q1178" s="172">
        <v>8.3224999999999998</v>
      </c>
      <c r="R1178" s="172">
        <v>3.5238999999999998</v>
      </c>
    </row>
    <row r="1179" spans="1:18" x14ac:dyDescent="0.3">
      <c r="A1179" s="168" t="s">
        <v>1282</v>
      </c>
      <c r="B1179" s="168" t="s">
        <v>1288</v>
      </c>
      <c r="C1179" s="168">
        <v>119131</v>
      </c>
      <c r="D1179" s="171">
        <v>44015</v>
      </c>
      <c r="E1179" s="172">
        <v>34.432000000000002</v>
      </c>
      <c r="F1179" s="172">
        <v>0.6754</v>
      </c>
      <c r="G1179" s="172">
        <v>2.1781999999999999</v>
      </c>
      <c r="H1179" s="172">
        <v>1.8697999999999999</v>
      </c>
      <c r="I1179" s="172">
        <v>3.1392000000000002</v>
      </c>
      <c r="J1179" s="172">
        <v>5.8598999999999997</v>
      </c>
      <c r="K1179" s="172">
        <v>23.138500000000001</v>
      </c>
      <c r="L1179" s="172">
        <v>-2.641</v>
      </c>
      <c r="M1179" s="172">
        <v>3.6734</v>
      </c>
      <c r="N1179" s="172">
        <v>1.6833</v>
      </c>
      <c r="O1179" s="172">
        <v>4.1871999999999998</v>
      </c>
      <c r="P1179" s="172">
        <v>6.38</v>
      </c>
      <c r="Q1179" s="172">
        <v>8.1294000000000004</v>
      </c>
      <c r="R1179" s="172">
        <v>4.2602000000000002</v>
      </c>
    </row>
    <row r="1180" spans="1:18" x14ac:dyDescent="0.3">
      <c r="A1180" s="168" t="s">
        <v>1282</v>
      </c>
      <c r="B1180" s="168" t="s">
        <v>1289</v>
      </c>
      <c r="C1180" s="168">
        <v>101144</v>
      </c>
      <c r="D1180" s="171">
        <v>44015</v>
      </c>
      <c r="E1180" s="172">
        <v>255.44239999999999</v>
      </c>
      <c r="F1180" s="172">
        <v>0.51280000000000003</v>
      </c>
      <c r="G1180" s="172">
        <v>1.4101999999999999</v>
      </c>
      <c r="H1180" s="172">
        <v>0.76419999999999999</v>
      </c>
      <c r="I1180" s="172">
        <v>2.0329000000000002</v>
      </c>
      <c r="J1180" s="172">
        <v>3.7621000000000002</v>
      </c>
      <c r="K1180" s="172">
        <v>23.558299999999999</v>
      </c>
      <c r="L1180" s="172">
        <v>-8.4991000000000003</v>
      </c>
      <c r="M1180" s="172">
        <v>-1.4618</v>
      </c>
      <c r="N1180" s="172">
        <v>-7.0274999999999999</v>
      </c>
      <c r="O1180" s="172">
        <v>2.7563</v>
      </c>
      <c r="P1180" s="172">
        <v>6.7019000000000002</v>
      </c>
      <c r="Q1180" s="172">
        <v>20.109100000000002</v>
      </c>
      <c r="R1180" s="172">
        <v>1.4338</v>
      </c>
    </row>
    <row r="1181" spans="1:18" x14ac:dyDescent="0.3">
      <c r="A1181" s="168" t="s">
        <v>1282</v>
      </c>
      <c r="B1181" s="168" t="s">
        <v>1290</v>
      </c>
      <c r="C1181" s="168">
        <v>120334</v>
      </c>
      <c r="D1181" s="171">
        <v>44015</v>
      </c>
      <c r="E1181" s="172">
        <v>271.58640000000003</v>
      </c>
      <c r="F1181" s="172">
        <v>0.51480000000000004</v>
      </c>
      <c r="G1181" s="172">
        <v>1.4162999999999999</v>
      </c>
      <c r="H1181" s="172">
        <v>0.77829999999999999</v>
      </c>
      <c r="I1181" s="172">
        <v>2.0613999999999999</v>
      </c>
      <c r="J1181" s="172">
        <v>3.8246000000000002</v>
      </c>
      <c r="K1181" s="172">
        <v>23.764299999999999</v>
      </c>
      <c r="L1181" s="172">
        <v>-8.1950000000000003</v>
      </c>
      <c r="M1181" s="172">
        <v>-0.98199999999999998</v>
      </c>
      <c r="N1181" s="172">
        <v>-6.4314</v>
      </c>
      <c r="O1181" s="172">
        <v>3.6796000000000002</v>
      </c>
      <c r="P1181" s="172">
        <v>7.6273</v>
      </c>
      <c r="Q1181" s="172">
        <v>11.861599999999999</v>
      </c>
      <c r="R1181" s="172">
        <v>2.2090000000000001</v>
      </c>
    </row>
    <row r="1182" spans="1:18" x14ac:dyDescent="0.3">
      <c r="A1182" s="168" t="s">
        <v>1282</v>
      </c>
      <c r="B1182" s="168" t="s">
        <v>1291</v>
      </c>
      <c r="C1182" s="168">
        <v>101072</v>
      </c>
      <c r="D1182" s="171">
        <v>44015</v>
      </c>
      <c r="E1182" s="172">
        <v>37.015500000000003</v>
      </c>
      <c r="F1182" s="172">
        <v>-0.19489999999999999</v>
      </c>
      <c r="G1182" s="172">
        <v>2.4426000000000001</v>
      </c>
      <c r="H1182" s="172">
        <v>1.4984999999999999</v>
      </c>
      <c r="I1182" s="172">
        <v>4.7386999999999997</v>
      </c>
      <c r="J1182" s="172">
        <v>8.1635000000000009</v>
      </c>
      <c r="K1182" s="172">
        <v>18.933700000000002</v>
      </c>
      <c r="L1182" s="172">
        <v>-7.7690999999999999</v>
      </c>
      <c r="M1182" s="172">
        <v>-4.3007999999999997</v>
      </c>
      <c r="N1182" s="172">
        <v>-1.0373000000000001</v>
      </c>
      <c r="O1182" s="172">
        <v>2.2037</v>
      </c>
      <c r="P1182" s="172">
        <v>5.0743999999999998</v>
      </c>
      <c r="Q1182" s="172">
        <v>7.0157999999999996</v>
      </c>
      <c r="R1182" s="172">
        <v>3.7202999999999999</v>
      </c>
    </row>
    <row r="1183" spans="1:18" x14ac:dyDescent="0.3">
      <c r="A1183" s="168" t="s">
        <v>1282</v>
      </c>
      <c r="B1183" s="168" t="s">
        <v>1292</v>
      </c>
      <c r="C1183" s="168">
        <v>120821</v>
      </c>
      <c r="D1183" s="171">
        <v>44015</v>
      </c>
      <c r="E1183" s="172">
        <v>36.919800000000002</v>
      </c>
      <c r="F1183" s="172">
        <v>-0.1946</v>
      </c>
      <c r="G1183" s="172">
        <v>2.4434999999999998</v>
      </c>
      <c r="H1183" s="172">
        <v>1.5004999999999999</v>
      </c>
      <c r="I1183" s="172">
        <v>4.7430000000000003</v>
      </c>
      <c r="J1183" s="172">
        <v>8.1728000000000005</v>
      </c>
      <c r="K1183" s="172">
        <v>18.9634</v>
      </c>
      <c r="L1183" s="172">
        <v>-7.7233000000000001</v>
      </c>
      <c r="M1183" s="172">
        <v>-4.2424999999999997</v>
      </c>
      <c r="N1183" s="172">
        <v>-0.9556</v>
      </c>
      <c r="O1183" s="172">
        <v>2.1156000000000001</v>
      </c>
      <c r="P1183" s="172">
        <v>5.0199999999999996</v>
      </c>
      <c r="Q1183" s="172">
        <v>5.6657000000000002</v>
      </c>
      <c r="R1183" s="172">
        <v>3.5863</v>
      </c>
    </row>
    <row r="1184" spans="1:18" x14ac:dyDescent="0.3">
      <c r="A1184" s="168" t="s">
        <v>1282</v>
      </c>
      <c r="B1184" s="168" t="s">
        <v>1293</v>
      </c>
      <c r="C1184" s="168">
        <v>119843</v>
      </c>
      <c r="D1184" s="171">
        <v>44015</v>
      </c>
      <c r="E1184" s="172">
        <v>31.4331</v>
      </c>
      <c r="F1184" s="172">
        <v>0.38129999999999997</v>
      </c>
      <c r="G1184" s="172">
        <v>0.78100000000000003</v>
      </c>
      <c r="H1184" s="172">
        <v>0.54090000000000005</v>
      </c>
      <c r="I1184" s="172">
        <v>2.0160999999999998</v>
      </c>
      <c r="J1184" s="172">
        <v>3.5556999999999999</v>
      </c>
      <c r="K1184" s="172">
        <v>15.1953</v>
      </c>
      <c r="L1184" s="172">
        <v>2.3563000000000001</v>
      </c>
      <c r="M1184" s="172">
        <v>6.0922000000000001</v>
      </c>
      <c r="N1184" s="172">
        <v>8.4334000000000007</v>
      </c>
      <c r="O1184" s="172">
        <v>7.4055999999999997</v>
      </c>
      <c r="P1184" s="172">
        <v>8.5033999999999992</v>
      </c>
      <c r="Q1184" s="172">
        <v>10.141299999999999</v>
      </c>
      <c r="R1184" s="172">
        <v>8.0427</v>
      </c>
    </row>
    <row r="1185" spans="1:18" x14ac:dyDescent="0.3">
      <c r="A1185" s="168" t="s">
        <v>1282</v>
      </c>
      <c r="B1185" s="168" t="s">
        <v>1294</v>
      </c>
      <c r="C1185" s="168">
        <v>103408</v>
      </c>
      <c r="D1185" s="171">
        <v>44015</v>
      </c>
      <c r="E1185" s="172">
        <v>29.614100000000001</v>
      </c>
      <c r="F1185" s="172">
        <v>0.37959999999999999</v>
      </c>
      <c r="G1185" s="172">
        <v>0.77690000000000003</v>
      </c>
      <c r="H1185" s="172">
        <v>0.52990000000000004</v>
      </c>
      <c r="I1185" s="172">
        <v>1.9926999999999999</v>
      </c>
      <c r="J1185" s="172">
        <v>3.5042</v>
      </c>
      <c r="K1185" s="172">
        <v>15.018700000000001</v>
      </c>
      <c r="L1185" s="172">
        <v>2.0426000000000002</v>
      </c>
      <c r="M1185" s="172">
        <v>5.6051000000000002</v>
      </c>
      <c r="N1185" s="172">
        <v>7.7727000000000004</v>
      </c>
      <c r="O1185" s="172">
        <v>6.4387999999999996</v>
      </c>
      <c r="P1185" s="172">
        <v>7.4691000000000001</v>
      </c>
      <c r="Q1185" s="172">
        <v>7.7195</v>
      </c>
      <c r="R1185" s="172">
        <v>7.2161</v>
      </c>
    </row>
    <row r="1186" spans="1:18" x14ac:dyDescent="0.3">
      <c r="A1186" s="168" t="s">
        <v>1282</v>
      </c>
      <c r="B1186" s="168" t="s">
        <v>1295</v>
      </c>
      <c r="C1186" s="168">
        <v>148053</v>
      </c>
      <c r="D1186" s="171">
        <v>44015</v>
      </c>
      <c r="E1186" s="172">
        <v>10.4366</v>
      </c>
      <c r="F1186" s="172">
        <v>0.3548</v>
      </c>
      <c r="G1186" s="172">
        <v>2.0634000000000001</v>
      </c>
      <c r="H1186" s="172">
        <v>1.6518999999999999</v>
      </c>
      <c r="I1186" s="172">
        <v>2.5579000000000001</v>
      </c>
      <c r="J1186" s="172">
        <v>4.92</v>
      </c>
      <c r="K1186" s="172">
        <v>19.189599999999999</v>
      </c>
      <c r="L1186" s="172"/>
      <c r="M1186" s="172"/>
      <c r="N1186" s="172"/>
      <c r="O1186" s="172"/>
      <c r="P1186" s="172"/>
      <c r="Q1186" s="172">
        <v>4.3659999999999997</v>
      </c>
      <c r="R1186" s="172"/>
    </row>
    <row r="1187" spans="1:18" x14ac:dyDescent="0.3">
      <c r="A1187" s="168" t="s">
        <v>1282</v>
      </c>
      <c r="B1187" s="168" t="s">
        <v>1296</v>
      </c>
      <c r="C1187" s="168">
        <v>148050</v>
      </c>
      <c r="D1187" s="171">
        <v>44015</v>
      </c>
      <c r="E1187" s="172">
        <v>10.365</v>
      </c>
      <c r="F1187" s="172">
        <v>0.35049999999999998</v>
      </c>
      <c r="G1187" s="172">
        <v>2.0499000000000001</v>
      </c>
      <c r="H1187" s="172">
        <v>1.6167</v>
      </c>
      <c r="I1187" s="172">
        <v>2.4836999999999998</v>
      </c>
      <c r="J1187" s="172">
        <v>4.7647000000000004</v>
      </c>
      <c r="K1187" s="172">
        <v>18.674099999999999</v>
      </c>
      <c r="L1187" s="172"/>
      <c r="M1187" s="172"/>
      <c r="N1187" s="172"/>
      <c r="O1187" s="172"/>
      <c r="P1187" s="172"/>
      <c r="Q1187" s="172">
        <v>3.65</v>
      </c>
      <c r="R1187" s="172"/>
    </row>
    <row r="1188" spans="1:18" x14ac:dyDescent="0.3">
      <c r="A1188" s="168" t="s">
        <v>1282</v>
      </c>
      <c r="B1188" s="168" t="s">
        <v>1297</v>
      </c>
      <c r="C1188" s="168">
        <v>120760</v>
      </c>
      <c r="D1188" s="171">
        <v>44015</v>
      </c>
      <c r="E1188" s="172">
        <v>36.099200000000003</v>
      </c>
      <c r="F1188" s="172">
        <v>0.47260000000000002</v>
      </c>
      <c r="G1188" s="172">
        <v>1.7661</v>
      </c>
      <c r="H1188" s="172">
        <v>1.3819999999999999</v>
      </c>
      <c r="I1188" s="172">
        <v>2.8769</v>
      </c>
      <c r="J1188" s="172">
        <v>4.6238000000000001</v>
      </c>
      <c r="K1188" s="172">
        <v>22.411200000000001</v>
      </c>
      <c r="L1188" s="172">
        <v>-2.3346</v>
      </c>
      <c r="M1188" s="172">
        <v>1.8828</v>
      </c>
      <c r="N1188" s="172">
        <v>0.99229999999999996</v>
      </c>
      <c r="O1188" s="172">
        <v>3.2490000000000001</v>
      </c>
      <c r="P1188" s="172">
        <v>4.6887999999999996</v>
      </c>
      <c r="Q1188" s="172">
        <v>5.8132000000000001</v>
      </c>
      <c r="R1188" s="172">
        <v>2.2109000000000001</v>
      </c>
    </row>
    <row r="1189" spans="1:18" x14ac:dyDescent="0.3">
      <c r="A1189" s="168" t="s">
        <v>1282</v>
      </c>
      <c r="B1189" s="168" t="s">
        <v>1298</v>
      </c>
      <c r="C1189" s="168">
        <v>111599</v>
      </c>
      <c r="D1189" s="171">
        <v>44015</v>
      </c>
      <c r="E1189" s="172">
        <v>34.074599999999997</v>
      </c>
      <c r="F1189" s="172">
        <v>0.47060000000000002</v>
      </c>
      <c r="G1189" s="172">
        <v>1.7599</v>
      </c>
      <c r="H1189" s="172">
        <v>1.3672</v>
      </c>
      <c r="I1189" s="172">
        <v>2.8472</v>
      </c>
      <c r="J1189" s="172">
        <v>4.5602</v>
      </c>
      <c r="K1189" s="172">
        <v>22.185500000000001</v>
      </c>
      <c r="L1189" s="172">
        <v>-2.7035</v>
      </c>
      <c r="M1189" s="172">
        <v>1.3046</v>
      </c>
      <c r="N1189" s="172">
        <v>0.21</v>
      </c>
      <c r="O1189" s="172">
        <v>2.2776999999999998</v>
      </c>
      <c r="P1189" s="172">
        <v>3.82</v>
      </c>
      <c r="Q1189" s="172">
        <v>11.1975</v>
      </c>
      <c r="R1189" s="172">
        <v>1.3402000000000001</v>
      </c>
    </row>
    <row r="1190" spans="1:18" x14ac:dyDescent="0.3">
      <c r="A1190" s="173" t="s">
        <v>27</v>
      </c>
      <c r="B1190" s="168"/>
      <c r="C1190" s="168"/>
      <c r="D1190" s="168"/>
      <c r="E1190" s="168"/>
      <c r="F1190" s="174">
        <v>0.38428125000000002</v>
      </c>
      <c r="G1190" s="174">
        <v>1.7079437500000001</v>
      </c>
      <c r="H1190" s="174">
        <v>1.2415937500000003</v>
      </c>
      <c r="I1190" s="174">
        <v>2.694175</v>
      </c>
      <c r="J1190" s="174">
        <v>4.8242374999999997</v>
      </c>
      <c r="K1190" s="174">
        <v>20.726231250000001</v>
      </c>
      <c r="L1190" s="174">
        <v>-4.6200285714285716</v>
      </c>
      <c r="M1190" s="174">
        <v>0.45450714285714289</v>
      </c>
      <c r="N1190" s="174">
        <v>0.23922142857142864</v>
      </c>
      <c r="O1190" s="174">
        <v>4.0202642857142861</v>
      </c>
      <c r="P1190" s="174">
        <v>6.0029785714285708</v>
      </c>
      <c r="Q1190" s="174">
        <v>8.2518499999999992</v>
      </c>
      <c r="R1190" s="174">
        <v>3.7394571428571433</v>
      </c>
    </row>
    <row r="1191" spans="1:18" x14ac:dyDescent="0.3">
      <c r="A1191" s="173" t="s">
        <v>409</v>
      </c>
      <c r="B1191" s="168"/>
      <c r="C1191" s="168"/>
      <c r="D1191" s="168"/>
      <c r="E1191" s="168"/>
      <c r="F1191" s="174">
        <v>0.42595</v>
      </c>
      <c r="G1191" s="174">
        <v>1.6489500000000001</v>
      </c>
      <c r="H1191" s="174">
        <v>1.2574000000000001</v>
      </c>
      <c r="I1191" s="174">
        <v>2.3712999999999997</v>
      </c>
      <c r="J1191" s="174">
        <v>4.3476999999999997</v>
      </c>
      <c r="K1191" s="174">
        <v>21.113399999999999</v>
      </c>
      <c r="L1191" s="174">
        <v>-5.6707999999999998</v>
      </c>
      <c r="M1191" s="174">
        <v>-0.32550000000000001</v>
      </c>
      <c r="N1191" s="174">
        <v>0.43284999999999996</v>
      </c>
      <c r="O1191" s="174">
        <v>3.57965</v>
      </c>
      <c r="P1191" s="174">
        <v>5.8169000000000004</v>
      </c>
      <c r="Q1191" s="174">
        <v>7.5378500000000006</v>
      </c>
      <c r="R1191" s="174">
        <v>3.5550999999999999</v>
      </c>
    </row>
    <row r="1192" spans="1:18" x14ac:dyDescent="0.3">
      <c r="A1192" s="117"/>
      <c r="B1192" s="117"/>
      <c r="C1192" s="117"/>
      <c r="D1192" s="117"/>
      <c r="E1192" s="117"/>
      <c r="F1192" s="117"/>
      <c r="G1192" s="117"/>
      <c r="H1192" s="117"/>
      <c r="I1192" s="117"/>
      <c r="J1192" s="117"/>
      <c r="K1192" s="117"/>
      <c r="L1192" s="117"/>
      <c r="M1192" s="117"/>
      <c r="N1192" s="117"/>
      <c r="O1192" s="117"/>
      <c r="P1192" s="117"/>
      <c r="Q1192" s="117"/>
      <c r="R1192" s="117"/>
    </row>
    <row r="1193" spans="1:18" x14ac:dyDescent="0.3">
      <c r="A1193" s="170" t="s">
        <v>1299</v>
      </c>
      <c r="B1193" s="170"/>
      <c r="C1193" s="170"/>
      <c r="D1193" s="170"/>
      <c r="E1193" s="170"/>
      <c r="F1193" s="170"/>
      <c r="G1193" s="170"/>
      <c r="H1193" s="170"/>
      <c r="I1193" s="170"/>
      <c r="J1193" s="170"/>
      <c r="K1193" s="170"/>
      <c r="L1193" s="170"/>
      <c r="M1193" s="170"/>
      <c r="N1193" s="170"/>
      <c r="O1193" s="170"/>
      <c r="P1193" s="170"/>
      <c r="Q1193" s="170"/>
      <c r="R1193" s="170"/>
    </row>
    <row r="1194" spans="1:18" x14ac:dyDescent="0.3">
      <c r="A1194" s="168" t="s">
        <v>1300</v>
      </c>
      <c r="B1194" s="168" t="s">
        <v>1301</v>
      </c>
      <c r="C1194" s="168">
        <v>103166</v>
      </c>
      <c r="D1194" s="171">
        <v>44015</v>
      </c>
      <c r="E1194" s="172">
        <v>653.67999999999995</v>
      </c>
      <c r="F1194" s="172">
        <v>0.50429999999999997</v>
      </c>
      <c r="G1194" s="172">
        <v>1.9240999999999999</v>
      </c>
      <c r="H1194" s="172">
        <v>1.2060999999999999</v>
      </c>
      <c r="I1194" s="172">
        <v>2.0769000000000002</v>
      </c>
      <c r="J1194" s="172">
        <v>4.37</v>
      </c>
      <c r="K1194" s="172">
        <v>27.9468</v>
      </c>
      <c r="L1194" s="172">
        <v>-14.676600000000001</v>
      </c>
      <c r="M1194" s="172">
        <v>-6.7862999999999998</v>
      </c>
      <c r="N1194" s="172">
        <v>-10.8796</v>
      </c>
      <c r="O1194" s="172">
        <v>-0.34200000000000003</v>
      </c>
      <c r="P1194" s="172">
        <v>6.2442000000000002</v>
      </c>
      <c r="Q1194" s="172">
        <v>21.066299999999998</v>
      </c>
      <c r="R1194" s="172">
        <v>-2.9792999999999998</v>
      </c>
    </row>
    <row r="1195" spans="1:18" x14ac:dyDescent="0.3">
      <c r="A1195" s="168" t="s">
        <v>1300</v>
      </c>
      <c r="B1195" s="168" t="s">
        <v>1302</v>
      </c>
      <c r="C1195" s="168">
        <v>120564</v>
      </c>
      <c r="D1195" s="171">
        <v>44015</v>
      </c>
      <c r="E1195" s="172">
        <v>700.43</v>
      </c>
      <c r="F1195" s="172">
        <v>0.50649999999999995</v>
      </c>
      <c r="G1195" s="172">
        <v>1.9326000000000001</v>
      </c>
      <c r="H1195" s="172">
        <v>1.2241</v>
      </c>
      <c r="I1195" s="172">
        <v>2.1154000000000002</v>
      </c>
      <c r="J1195" s="172">
        <v>4.4545000000000003</v>
      </c>
      <c r="K1195" s="172">
        <v>28.253299999999999</v>
      </c>
      <c r="L1195" s="172">
        <v>-14.3111</v>
      </c>
      <c r="M1195" s="172">
        <v>-6.1752000000000002</v>
      </c>
      <c r="N1195" s="172">
        <v>-10.110200000000001</v>
      </c>
      <c r="O1195" s="172">
        <v>0.68049999999999999</v>
      </c>
      <c r="P1195" s="172">
        <v>7.298</v>
      </c>
      <c r="Q1195" s="172">
        <v>13.0686</v>
      </c>
      <c r="R1195" s="172">
        <v>-2.0910000000000002</v>
      </c>
    </row>
    <row r="1196" spans="1:18" x14ac:dyDescent="0.3">
      <c r="A1196" s="168" t="s">
        <v>1300</v>
      </c>
      <c r="B1196" s="168" t="s">
        <v>1303</v>
      </c>
      <c r="C1196" s="168">
        <v>141925</v>
      </c>
      <c r="D1196" s="171">
        <v>44015</v>
      </c>
      <c r="E1196" s="172">
        <v>12.05</v>
      </c>
      <c r="F1196" s="172">
        <v>0.33310000000000001</v>
      </c>
      <c r="G1196" s="172">
        <v>1.2605</v>
      </c>
      <c r="H1196" s="172">
        <v>1.0059</v>
      </c>
      <c r="I1196" s="172">
        <v>2.4660000000000002</v>
      </c>
      <c r="J1196" s="172">
        <v>2.9914999999999998</v>
      </c>
      <c r="K1196" s="172">
        <v>18.485700000000001</v>
      </c>
      <c r="L1196" s="172">
        <v>-8.5042000000000009</v>
      </c>
      <c r="M1196" s="172">
        <v>-4.6677</v>
      </c>
      <c r="N1196" s="172">
        <v>-2.1916000000000002</v>
      </c>
      <c r="O1196" s="172"/>
      <c r="P1196" s="172"/>
      <c r="Q1196" s="172">
        <v>7.3554000000000004</v>
      </c>
      <c r="R1196" s="172">
        <v>4.4679000000000002</v>
      </c>
    </row>
    <row r="1197" spans="1:18" x14ac:dyDescent="0.3">
      <c r="A1197" s="168" t="s">
        <v>1300</v>
      </c>
      <c r="B1197" s="168" t="s">
        <v>1304</v>
      </c>
      <c r="C1197" s="168">
        <v>141927</v>
      </c>
      <c r="D1197" s="171">
        <v>44015</v>
      </c>
      <c r="E1197" s="172">
        <v>11.57</v>
      </c>
      <c r="F1197" s="172">
        <v>0.34689999999999999</v>
      </c>
      <c r="G1197" s="172">
        <v>1.3134999999999999</v>
      </c>
      <c r="H1197" s="172">
        <v>1.048</v>
      </c>
      <c r="I1197" s="172">
        <v>2.4801000000000002</v>
      </c>
      <c r="J1197" s="172">
        <v>2.9359000000000002</v>
      </c>
      <c r="K1197" s="172">
        <v>18.061199999999999</v>
      </c>
      <c r="L1197" s="172">
        <v>-9.1122999999999994</v>
      </c>
      <c r="M1197" s="172">
        <v>-5.6280999999999999</v>
      </c>
      <c r="N1197" s="172">
        <v>-3.5028999999999999</v>
      </c>
      <c r="O1197" s="172"/>
      <c r="P1197" s="172"/>
      <c r="Q1197" s="172">
        <v>5.7073</v>
      </c>
      <c r="R1197" s="172">
        <v>2.9291</v>
      </c>
    </row>
    <row r="1198" spans="1:18" x14ac:dyDescent="0.3">
      <c r="A1198" s="168" t="s">
        <v>1300</v>
      </c>
      <c r="B1198" s="168" t="s">
        <v>1305</v>
      </c>
      <c r="C1198" s="168">
        <v>102020</v>
      </c>
      <c r="D1198" s="171">
        <v>44015</v>
      </c>
      <c r="E1198" s="172">
        <v>89.48</v>
      </c>
      <c r="F1198" s="172">
        <v>0.50539999999999996</v>
      </c>
      <c r="G1198" s="172">
        <v>2.0179999999999998</v>
      </c>
      <c r="H1198" s="172">
        <v>1.3249</v>
      </c>
      <c r="I1198" s="172">
        <v>2.2862</v>
      </c>
      <c r="J1198" s="172">
        <v>4.0343999999999998</v>
      </c>
      <c r="K1198" s="172">
        <v>23.216699999999999</v>
      </c>
      <c r="L1198" s="172">
        <v>-11.2742</v>
      </c>
      <c r="M1198" s="172">
        <v>-5.9688999999999997</v>
      </c>
      <c r="N1198" s="172">
        <v>-10.6272</v>
      </c>
      <c r="O1198" s="172">
        <v>-1.1953</v>
      </c>
      <c r="P1198" s="172">
        <v>2.4990999999999999</v>
      </c>
      <c r="Q1198" s="172">
        <v>13.9163</v>
      </c>
      <c r="R1198" s="172">
        <v>-3.3603999999999998</v>
      </c>
    </row>
    <row r="1199" spans="1:18" x14ac:dyDescent="0.3">
      <c r="A1199" s="168" t="s">
        <v>1300</v>
      </c>
      <c r="B1199" s="168" t="s">
        <v>1306</v>
      </c>
      <c r="C1199" s="168">
        <v>119354</v>
      </c>
      <c r="D1199" s="171">
        <v>44015</v>
      </c>
      <c r="E1199" s="172">
        <v>95.62</v>
      </c>
      <c r="F1199" s="172">
        <v>0.50449999999999995</v>
      </c>
      <c r="G1199" s="172">
        <v>2.0272999999999999</v>
      </c>
      <c r="H1199" s="172">
        <v>1.3352999999999999</v>
      </c>
      <c r="I1199" s="172">
        <v>2.3111000000000002</v>
      </c>
      <c r="J1199" s="172">
        <v>4.0932000000000004</v>
      </c>
      <c r="K1199" s="172">
        <v>23.4284</v>
      </c>
      <c r="L1199" s="172">
        <v>-10.9435</v>
      </c>
      <c r="M1199" s="172">
        <v>-5.4016999999999999</v>
      </c>
      <c r="N1199" s="172">
        <v>-9.9199000000000002</v>
      </c>
      <c r="O1199" s="172">
        <v>-0.29770000000000002</v>
      </c>
      <c r="P1199" s="172">
        <v>3.3654999999999999</v>
      </c>
      <c r="Q1199" s="172">
        <v>8.8564000000000007</v>
      </c>
      <c r="R1199" s="172">
        <v>-2.5225</v>
      </c>
    </row>
    <row r="1200" spans="1:18" x14ac:dyDescent="0.3">
      <c r="A1200" s="168" t="s">
        <v>1300</v>
      </c>
      <c r="B1200" s="168" t="s">
        <v>1307</v>
      </c>
      <c r="C1200" s="168">
        <v>113460</v>
      </c>
      <c r="D1200" s="171">
        <v>44015</v>
      </c>
      <c r="E1200" s="172">
        <v>44.35</v>
      </c>
      <c r="F1200" s="172">
        <v>0.51900000000000002</v>
      </c>
      <c r="G1200" s="172">
        <v>2.0831</v>
      </c>
      <c r="H1200" s="172">
        <v>2.0619999999999998</v>
      </c>
      <c r="I1200" s="172">
        <v>3.6627000000000001</v>
      </c>
      <c r="J1200" s="172">
        <v>5.6833</v>
      </c>
      <c r="K1200" s="172">
        <v>25.705100000000002</v>
      </c>
      <c r="L1200" s="172">
        <v>-12.8957</v>
      </c>
      <c r="M1200" s="172">
        <v>-5.4089</v>
      </c>
      <c r="N1200" s="172">
        <v>-7.4789000000000003</v>
      </c>
      <c r="O1200" s="172">
        <v>0.3402</v>
      </c>
      <c r="P1200" s="172">
        <v>4.2247000000000003</v>
      </c>
      <c r="Q1200" s="172">
        <v>10.582100000000001</v>
      </c>
      <c r="R1200" s="172">
        <v>-0.74480000000000002</v>
      </c>
    </row>
    <row r="1201" spans="1:18" x14ac:dyDescent="0.3">
      <c r="A1201" s="168" t="s">
        <v>1300</v>
      </c>
      <c r="B1201" s="168" t="s">
        <v>1308</v>
      </c>
      <c r="C1201" s="168">
        <v>119988</v>
      </c>
      <c r="D1201" s="171">
        <v>44015</v>
      </c>
      <c r="E1201" s="172">
        <v>49.423000000000002</v>
      </c>
      <c r="F1201" s="172">
        <v>0.52270000000000005</v>
      </c>
      <c r="G1201" s="172">
        <v>2.0968</v>
      </c>
      <c r="H1201" s="172">
        <v>2.0903999999999998</v>
      </c>
      <c r="I1201" s="172">
        <v>3.7187000000000001</v>
      </c>
      <c r="J1201" s="172">
        <v>5.8059000000000003</v>
      </c>
      <c r="K1201" s="172">
        <v>26.124099999999999</v>
      </c>
      <c r="L1201" s="172">
        <v>-12.347300000000001</v>
      </c>
      <c r="M1201" s="172">
        <v>-4.4892000000000003</v>
      </c>
      <c r="N1201" s="172">
        <v>-6.2484999999999999</v>
      </c>
      <c r="O1201" s="172">
        <v>1.8835</v>
      </c>
      <c r="P1201" s="172">
        <v>5.8605999999999998</v>
      </c>
      <c r="Q1201" s="172">
        <v>12.1959</v>
      </c>
      <c r="R1201" s="172">
        <v>0.6694</v>
      </c>
    </row>
    <row r="1202" spans="1:18" x14ac:dyDescent="0.3">
      <c r="A1202" s="168" t="s">
        <v>1300</v>
      </c>
      <c r="B1202" s="168" t="s">
        <v>1309</v>
      </c>
      <c r="C1202" s="168">
        <v>148405</v>
      </c>
      <c r="D1202" s="171">
        <v>44015</v>
      </c>
      <c r="E1202" s="172">
        <v>10.09</v>
      </c>
      <c r="F1202" s="172">
        <v>0.29820000000000002</v>
      </c>
      <c r="G1202" s="172">
        <v>0.9</v>
      </c>
      <c r="H1202" s="172"/>
      <c r="I1202" s="172"/>
      <c r="J1202" s="172"/>
      <c r="K1202" s="172"/>
      <c r="L1202" s="172"/>
      <c r="M1202" s="172"/>
      <c r="N1202" s="172"/>
      <c r="O1202" s="172"/>
      <c r="P1202" s="172"/>
      <c r="Q1202" s="172">
        <v>0.9</v>
      </c>
      <c r="R1202" s="172"/>
    </row>
    <row r="1203" spans="1:18" x14ac:dyDescent="0.3">
      <c r="A1203" s="168" t="s">
        <v>1300</v>
      </c>
      <c r="B1203" s="168" t="s">
        <v>1310</v>
      </c>
      <c r="C1203" s="168">
        <v>118275</v>
      </c>
      <c r="D1203" s="171">
        <v>44015</v>
      </c>
      <c r="E1203" s="172">
        <v>140.06</v>
      </c>
      <c r="F1203" s="172">
        <v>0.63229999999999997</v>
      </c>
      <c r="G1203" s="172">
        <v>1.9508000000000001</v>
      </c>
      <c r="H1203" s="172">
        <v>1.7213000000000001</v>
      </c>
      <c r="I1203" s="172">
        <v>3.1446000000000001</v>
      </c>
      <c r="J1203" s="172">
        <v>3.9946999999999999</v>
      </c>
      <c r="K1203" s="172">
        <v>25.3109</v>
      </c>
      <c r="L1203" s="172">
        <v>-5.7343000000000002</v>
      </c>
      <c r="M1203" s="172">
        <v>1.0899000000000001</v>
      </c>
      <c r="N1203" s="172">
        <v>-2.472</v>
      </c>
      <c r="O1203" s="172">
        <v>6.8723000000000001</v>
      </c>
      <c r="P1203" s="172">
        <v>7.3445999999999998</v>
      </c>
      <c r="Q1203" s="172">
        <v>11.0128</v>
      </c>
      <c r="R1203" s="172">
        <v>4.3301999999999996</v>
      </c>
    </row>
    <row r="1204" spans="1:18" x14ac:dyDescent="0.3">
      <c r="A1204" s="168" t="s">
        <v>1300</v>
      </c>
      <c r="B1204" s="168" t="s">
        <v>1311</v>
      </c>
      <c r="C1204" s="168">
        <v>101922</v>
      </c>
      <c r="D1204" s="171">
        <v>44015</v>
      </c>
      <c r="E1204" s="172">
        <v>132.99</v>
      </c>
      <c r="F1204" s="172">
        <v>0.628</v>
      </c>
      <c r="G1204" s="172">
        <v>1.9393</v>
      </c>
      <c r="H1204" s="172">
        <v>1.6899</v>
      </c>
      <c r="I1204" s="172">
        <v>3.077</v>
      </c>
      <c r="J1204" s="172">
        <v>3.8660000000000001</v>
      </c>
      <c r="K1204" s="172">
        <v>24.849799999999998</v>
      </c>
      <c r="L1204" s="172">
        <v>-6.3780000000000001</v>
      </c>
      <c r="M1204" s="172">
        <v>7.5300000000000006E-2</v>
      </c>
      <c r="N1204" s="172">
        <v>-3.7351000000000001</v>
      </c>
      <c r="O1204" s="172">
        <v>5.9188999999999998</v>
      </c>
      <c r="P1204" s="172">
        <v>6.5029000000000003</v>
      </c>
      <c r="Q1204" s="172">
        <v>16.643699999999999</v>
      </c>
      <c r="R1204" s="172">
        <v>3.3073000000000001</v>
      </c>
    </row>
    <row r="1205" spans="1:18" x14ac:dyDescent="0.3">
      <c r="A1205" s="168" t="s">
        <v>1300</v>
      </c>
      <c r="B1205" s="168" t="s">
        <v>1312</v>
      </c>
      <c r="C1205" s="168">
        <v>119077</v>
      </c>
      <c r="D1205" s="171">
        <v>44015</v>
      </c>
      <c r="E1205" s="172">
        <v>113.16974917507601</v>
      </c>
      <c r="F1205" s="172">
        <v>0.63649999999999995</v>
      </c>
      <c r="G1205" s="172">
        <v>1.8248</v>
      </c>
      <c r="H1205" s="172">
        <v>1.4663999999999999</v>
      </c>
      <c r="I1205" s="172">
        <v>2.7391999999999999</v>
      </c>
      <c r="J1205" s="172">
        <v>4.9020000000000001</v>
      </c>
      <c r="K1205" s="172">
        <v>25.584900000000001</v>
      </c>
      <c r="L1205" s="172">
        <v>-10.151199999999999</v>
      </c>
      <c r="M1205" s="172">
        <v>-4.9633000000000003</v>
      </c>
      <c r="N1205" s="172">
        <v>-4.1965000000000003</v>
      </c>
      <c r="O1205" s="172">
        <v>4.1409000000000002</v>
      </c>
      <c r="P1205" s="172">
        <v>7.3045999999999998</v>
      </c>
      <c r="Q1205" s="172">
        <v>11.302</v>
      </c>
      <c r="R1205" s="172">
        <v>2.2416</v>
      </c>
    </row>
    <row r="1206" spans="1:18" x14ac:dyDescent="0.3">
      <c r="A1206" s="168" t="s">
        <v>1300</v>
      </c>
      <c r="B1206" s="168" t="s">
        <v>1313</v>
      </c>
      <c r="C1206" s="168">
        <v>100080</v>
      </c>
      <c r="D1206" s="171">
        <v>44015</v>
      </c>
      <c r="E1206" s="172">
        <v>484.54617430762602</v>
      </c>
      <c r="F1206" s="172">
        <v>0.63380000000000003</v>
      </c>
      <c r="G1206" s="172">
        <v>1.8168</v>
      </c>
      <c r="H1206" s="172">
        <v>1.4481999999999999</v>
      </c>
      <c r="I1206" s="172">
        <v>2.7031000000000001</v>
      </c>
      <c r="J1206" s="172">
        <v>4.819</v>
      </c>
      <c r="K1206" s="172">
        <v>25.268699999999999</v>
      </c>
      <c r="L1206" s="172">
        <v>-10.636200000000001</v>
      </c>
      <c r="M1206" s="172">
        <v>-5.6891999999999996</v>
      </c>
      <c r="N1206" s="172">
        <v>-5.1201999999999996</v>
      </c>
      <c r="O1206" s="172">
        <v>3.2669999999999999</v>
      </c>
      <c r="P1206" s="172">
        <v>6.4743000000000004</v>
      </c>
      <c r="Q1206" s="172">
        <v>18.2118</v>
      </c>
      <c r="R1206" s="172">
        <v>1.3486</v>
      </c>
    </row>
    <row r="1207" spans="1:18" x14ac:dyDescent="0.3">
      <c r="A1207" s="168" t="s">
        <v>1300</v>
      </c>
      <c r="B1207" s="168" t="s">
        <v>1314</v>
      </c>
      <c r="C1207" s="168">
        <v>140353</v>
      </c>
      <c r="D1207" s="171">
        <v>44015</v>
      </c>
      <c r="E1207" s="172">
        <v>13.872999999999999</v>
      </c>
      <c r="F1207" s="172">
        <v>0.59460000000000002</v>
      </c>
      <c r="G1207" s="172">
        <v>2.4518</v>
      </c>
      <c r="H1207" s="172">
        <v>1.9774</v>
      </c>
      <c r="I1207" s="172">
        <v>3.0990000000000002</v>
      </c>
      <c r="J1207" s="172">
        <v>4.9633000000000003</v>
      </c>
      <c r="K1207" s="172">
        <v>23.381399999999999</v>
      </c>
      <c r="L1207" s="172">
        <v>-13.081899999999999</v>
      </c>
      <c r="M1207" s="172">
        <v>-7.6056999999999997</v>
      </c>
      <c r="N1207" s="172">
        <v>-11.371600000000001</v>
      </c>
      <c r="O1207" s="172">
        <v>3.4462999999999999</v>
      </c>
      <c r="P1207" s="172">
        <v>6.3559000000000001</v>
      </c>
      <c r="Q1207" s="172">
        <v>6.2302</v>
      </c>
      <c r="R1207" s="172">
        <v>-2.0005999999999999</v>
      </c>
    </row>
    <row r="1208" spans="1:18" x14ac:dyDescent="0.3">
      <c r="A1208" s="168" t="s">
        <v>1300</v>
      </c>
      <c r="B1208" s="168" t="s">
        <v>1315</v>
      </c>
      <c r="C1208" s="168">
        <v>140355</v>
      </c>
      <c r="D1208" s="171">
        <v>44015</v>
      </c>
      <c r="E1208" s="172">
        <v>13.038</v>
      </c>
      <c r="F1208" s="172">
        <v>0.59409999999999996</v>
      </c>
      <c r="G1208" s="172">
        <v>2.4356</v>
      </c>
      <c r="H1208" s="172">
        <v>1.9470000000000001</v>
      </c>
      <c r="I1208" s="172">
        <v>3.0346000000000002</v>
      </c>
      <c r="J1208" s="172">
        <v>4.8155000000000001</v>
      </c>
      <c r="K1208" s="172">
        <v>22.849299999999999</v>
      </c>
      <c r="L1208" s="172">
        <v>-13.849600000000001</v>
      </c>
      <c r="M1208" s="172">
        <v>-8.8443000000000005</v>
      </c>
      <c r="N1208" s="172">
        <v>-12.9465</v>
      </c>
      <c r="O1208" s="172">
        <v>1.9871000000000001</v>
      </c>
      <c r="P1208" s="172">
        <v>5.1669</v>
      </c>
      <c r="Q1208" s="172">
        <v>5.0197000000000003</v>
      </c>
      <c r="R1208" s="172">
        <v>-3.6535000000000002</v>
      </c>
    </row>
    <row r="1209" spans="1:18" x14ac:dyDescent="0.3">
      <c r="A1209" s="168" t="s">
        <v>1300</v>
      </c>
      <c r="B1209" s="168" t="s">
        <v>1316</v>
      </c>
      <c r="C1209" s="168">
        <v>143793</v>
      </c>
      <c r="D1209" s="171">
        <v>44015</v>
      </c>
      <c r="E1209" s="172">
        <v>9.9868000000000006</v>
      </c>
      <c r="F1209" s="172">
        <v>0.66220000000000001</v>
      </c>
      <c r="G1209" s="172">
        <v>1.768</v>
      </c>
      <c r="H1209" s="172">
        <v>1.248</v>
      </c>
      <c r="I1209" s="172">
        <v>3.2290999999999999</v>
      </c>
      <c r="J1209" s="172">
        <v>5.6658999999999997</v>
      </c>
      <c r="K1209" s="172">
        <v>27.173400000000001</v>
      </c>
      <c r="L1209" s="172">
        <v>-14.0181</v>
      </c>
      <c r="M1209" s="172">
        <v>-7.2850000000000001</v>
      </c>
      <c r="N1209" s="172">
        <v>-9.8842999999999996</v>
      </c>
      <c r="O1209" s="172"/>
      <c r="P1209" s="172"/>
      <c r="Q1209" s="172">
        <v>-6.6500000000000004E-2</v>
      </c>
      <c r="R1209" s="172"/>
    </row>
    <row r="1210" spans="1:18" x14ac:dyDescent="0.3">
      <c r="A1210" s="168" t="s">
        <v>1300</v>
      </c>
      <c r="B1210" s="168" t="s">
        <v>1317</v>
      </c>
      <c r="C1210" s="168">
        <v>143787</v>
      </c>
      <c r="D1210" s="171">
        <v>44015</v>
      </c>
      <c r="E1210" s="172">
        <v>9.5774000000000008</v>
      </c>
      <c r="F1210" s="172">
        <v>0.65580000000000005</v>
      </c>
      <c r="G1210" s="172">
        <v>1.7507999999999999</v>
      </c>
      <c r="H1210" s="172">
        <v>1.2057</v>
      </c>
      <c r="I1210" s="172">
        <v>3.1446999999999998</v>
      </c>
      <c r="J1210" s="172">
        <v>5.4814999999999996</v>
      </c>
      <c r="K1210" s="172">
        <v>26.534500000000001</v>
      </c>
      <c r="L1210" s="172">
        <v>-14.7691</v>
      </c>
      <c r="M1210" s="172">
        <v>-8.5515000000000008</v>
      </c>
      <c r="N1210" s="172">
        <v>-11.584</v>
      </c>
      <c r="O1210" s="172"/>
      <c r="P1210" s="172"/>
      <c r="Q1210" s="172">
        <v>-2.1503999999999999</v>
      </c>
      <c r="R1210" s="172"/>
    </row>
    <row r="1211" spans="1:18" x14ac:dyDescent="0.3">
      <c r="A1211" s="168" t="s">
        <v>1300</v>
      </c>
      <c r="B1211" s="168" t="s">
        <v>1318</v>
      </c>
      <c r="C1211" s="168">
        <v>100520</v>
      </c>
      <c r="D1211" s="171">
        <v>44015</v>
      </c>
      <c r="E1211" s="172">
        <v>519.8673</v>
      </c>
      <c r="F1211" s="172">
        <v>0.58660000000000001</v>
      </c>
      <c r="G1211" s="172">
        <v>2.0655000000000001</v>
      </c>
      <c r="H1211" s="172">
        <v>1.1678999999999999</v>
      </c>
      <c r="I1211" s="172">
        <v>3.1886000000000001</v>
      </c>
      <c r="J1211" s="172">
        <v>5.3398000000000003</v>
      </c>
      <c r="K1211" s="172">
        <v>31.7362</v>
      </c>
      <c r="L1211" s="172">
        <v>-12.760400000000001</v>
      </c>
      <c r="M1211" s="172">
        <v>-6.4581</v>
      </c>
      <c r="N1211" s="172">
        <v>-11.935700000000001</v>
      </c>
      <c r="O1211" s="172">
        <v>-1.075</v>
      </c>
      <c r="P1211" s="172">
        <v>2.9942000000000002</v>
      </c>
      <c r="Q1211" s="172">
        <v>16.5639</v>
      </c>
      <c r="R1211" s="172">
        <v>-4.7095000000000002</v>
      </c>
    </row>
    <row r="1212" spans="1:18" x14ac:dyDescent="0.3">
      <c r="A1212" s="168" t="s">
        <v>1300</v>
      </c>
      <c r="B1212" s="168" t="s">
        <v>1319</v>
      </c>
      <c r="C1212" s="168">
        <v>118535</v>
      </c>
      <c r="D1212" s="171">
        <v>44015</v>
      </c>
      <c r="E1212" s="172">
        <v>557.14739999999995</v>
      </c>
      <c r="F1212" s="172">
        <v>0.58860000000000001</v>
      </c>
      <c r="G1212" s="172">
        <v>2.0716999999999999</v>
      </c>
      <c r="H1212" s="172">
        <v>1.1819</v>
      </c>
      <c r="I1212" s="172">
        <v>3.2181000000000002</v>
      </c>
      <c r="J1212" s="172">
        <v>5.4043999999999999</v>
      </c>
      <c r="K1212" s="172">
        <v>31.9846</v>
      </c>
      <c r="L1212" s="172">
        <v>-12.424899999999999</v>
      </c>
      <c r="M1212" s="172">
        <v>-5.9028999999999998</v>
      </c>
      <c r="N1212" s="172">
        <v>-11.244199999999999</v>
      </c>
      <c r="O1212" s="172">
        <v>-0.16059999999999999</v>
      </c>
      <c r="P1212" s="172">
        <v>4.0354000000000001</v>
      </c>
      <c r="Q1212" s="172">
        <v>11.0488</v>
      </c>
      <c r="R1212" s="172">
        <v>-3.8959999999999999</v>
      </c>
    </row>
    <row r="1213" spans="1:18" x14ac:dyDescent="0.3">
      <c r="A1213" s="168" t="s">
        <v>1300</v>
      </c>
      <c r="B1213" s="168" t="s">
        <v>1320</v>
      </c>
      <c r="C1213" s="168">
        <v>101762</v>
      </c>
      <c r="D1213" s="171">
        <v>44015</v>
      </c>
      <c r="E1213" s="172">
        <v>547.625</v>
      </c>
      <c r="F1213" s="172">
        <v>0.5202</v>
      </c>
      <c r="G1213" s="172">
        <v>2.5190999999999999</v>
      </c>
      <c r="H1213" s="172">
        <v>0.50580000000000003</v>
      </c>
      <c r="I1213" s="172">
        <v>2.9253999999999998</v>
      </c>
      <c r="J1213" s="172">
        <v>5.3521999999999998</v>
      </c>
      <c r="K1213" s="172">
        <v>25.5655</v>
      </c>
      <c r="L1213" s="172">
        <v>-19.288799999999998</v>
      </c>
      <c r="M1213" s="172">
        <v>-13.5702</v>
      </c>
      <c r="N1213" s="172">
        <v>-22.1751</v>
      </c>
      <c r="O1213" s="172">
        <v>-1.5801000000000001</v>
      </c>
      <c r="P1213" s="172">
        <v>3.0185</v>
      </c>
      <c r="Q1213" s="172">
        <v>16.982500000000002</v>
      </c>
      <c r="R1213" s="172">
        <v>-3.6951000000000001</v>
      </c>
    </row>
    <row r="1214" spans="1:18" x14ac:dyDescent="0.3">
      <c r="A1214" s="168" t="s">
        <v>1300</v>
      </c>
      <c r="B1214" s="168" t="s">
        <v>1321</v>
      </c>
      <c r="C1214" s="168">
        <v>118955</v>
      </c>
      <c r="D1214" s="171">
        <v>44015</v>
      </c>
      <c r="E1214" s="172">
        <v>579.64700000000005</v>
      </c>
      <c r="F1214" s="172">
        <v>0.52200000000000002</v>
      </c>
      <c r="G1214" s="172">
        <v>2.5242</v>
      </c>
      <c r="H1214" s="172">
        <v>0.5171</v>
      </c>
      <c r="I1214" s="172">
        <v>2.9481999999999999</v>
      </c>
      <c r="J1214" s="172">
        <v>5.4039999999999999</v>
      </c>
      <c r="K1214" s="172">
        <v>25.746400000000001</v>
      </c>
      <c r="L1214" s="172">
        <v>-19.058900000000001</v>
      </c>
      <c r="M1214" s="172">
        <v>-13.2056</v>
      </c>
      <c r="N1214" s="172">
        <v>-21.747699999999998</v>
      </c>
      <c r="O1214" s="172">
        <v>-0.84619999999999995</v>
      </c>
      <c r="P1214" s="172">
        <v>3.8271999999999999</v>
      </c>
      <c r="Q1214" s="172">
        <v>9.4895999999999994</v>
      </c>
      <c r="R1214" s="172">
        <v>-3.0691999999999999</v>
      </c>
    </row>
    <row r="1215" spans="1:18" x14ac:dyDescent="0.3">
      <c r="A1215" s="168" t="s">
        <v>1300</v>
      </c>
      <c r="B1215" s="168" t="s">
        <v>1322</v>
      </c>
      <c r="C1215" s="168">
        <v>102252</v>
      </c>
      <c r="D1215" s="171">
        <v>44015</v>
      </c>
      <c r="E1215" s="172">
        <v>76.909499999999994</v>
      </c>
      <c r="F1215" s="172">
        <v>0.503</v>
      </c>
      <c r="G1215" s="172">
        <v>2.0529999999999999</v>
      </c>
      <c r="H1215" s="172">
        <v>1.4882</v>
      </c>
      <c r="I1215" s="172">
        <v>3.0024999999999999</v>
      </c>
      <c r="J1215" s="172">
        <v>6.1902999999999997</v>
      </c>
      <c r="K1215" s="172">
        <v>28.844799999999999</v>
      </c>
      <c r="L1215" s="172">
        <v>-12.489100000000001</v>
      </c>
      <c r="M1215" s="172">
        <v>-5.2255000000000003</v>
      </c>
      <c r="N1215" s="172">
        <v>-10.7371</v>
      </c>
      <c r="O1215" s="172">
        <v>-1.5418000000000001</v>
      </c>
      <c r="P1215" s="172">
        <v>3.0766</v>
      </c>
      <c r="Q1215" s="172">
        <v>13.2744</v>
      </c>
      <c r="R1215" s="172">
        <v>-4.9200999999999997</v>
      </c>
    </row>
    <row r="1216" spans="1:18" x14ac:dyDescent="0.3">
      <c r="A1216" s="168" t="s">
        <v>1300</v>
      </c>
      <c r="B1216" s="168" t="s">
        <v>1323</v>
      </c>
      <c r="C1216" s="168">
        <v>120046</v>
      </c>
      <c r="D1216" s="171">
        <v>44015</v>
      </c>
      <c r="E1216" s="172">
        <v>81.693700000000007</v>
      </c>
      <c r="F1216" s="172">
        <v>0.50600000000000001</v>
      </c>
      <c r="G1216" s="172">
        <v>2.0623999999999998</v>
      </c>
      <c r="H1216" s="172">
        <v>1.5101</v>
      </c>
      <c r="I1216" s="172">
        <v>3.0470000000000002</v>
      </c>
      <c r="J1216" s="172">
        <v>6.2887000000000004</v>
      </c>
      <c r="K1216" s="172">
        <v>29.207599999999999</v>
      </c>
      <c r="L1216" s="172">
        <v>-11.9833</v>
      </c>
      <c r="M1216" s="172">
        <v>-4.4017999999999997</v>
      </c>
      <c r="N1216" s="172">
        <v>-9.7011000000000003</v>
      </c>
      <c r="O1216" s="172">
        <v>-0.64800000000000002</v>
      </c>
      <c r="P1216" s="172">
        <v>3.9371999999999998</v>
      </c>
      <c r="Q1216" s="172">
        <v>10.631</v>
      </c>
      <c r="R1216" s="172">
        <v>-3.9876</v>
      </c>
    </row>
    <row r="1217" spans="1:18" x14ac:dyDescent="0.3">
      <c r="A1217" s="168" t="s">
        <v>1300</v>
      </c>
      <c r="B1217" s="168" t="s">
        <v>1324</v>
      </c>
      <c r="C1217" s="168">
        <v>101228</v>
      </c>
      <c r="D1217" s="171">
        <v>44015</v>
      </c>
      <c r="E1217" s="172">
        <v>250.52</v>
      </c>
      <c r="F1217" s="172">
        <v>0.56599999999999995</v>
      </c>
      <c r="G1217" s="172">
        <v>2.0863999999999998</v>
      </c>
      <c r="H1217" s="172">
        <v>0.57809999999999995</v>
      </c>
      <c r="I1217" s="172">
        <v>2.4496000000000002</v>
      </c>
      <c r="J1217" s="172">
        <v>3.9977</v>
      </c>
      <c r="K1217" s="172">
        <v>27.582000000000001</v>
      </c>
      <c r="L1217" s="172">
        <v>-16.922599999999999</v>
      </c>
      <c r="M1217" s="172">
        <v>-9.9464000000000006</v>
      </c>
      <c r="N1217" s="172">
        <v>-16.856400000000001</v>
      </c>
      <c r="O1217" s="172">
        <v>-0.74260000000000004</v>
      </c>
      <c r="P1217" s="172">
        <v>4.2249999999999996</v>
      </c>
      <c r="Q1217" s="172">
        <v>13.312099999999999</v>
      </c>
      <c r="R1217" s="172">
        <v>-4.3415999999999997</v>
      </c>
    </row>
    <row r="1218" spans="1:18" x14ac:dyDescent="0.3">
      <c r="A1218" s="168" t="s">
        <v>1300</v>
      </c>
      <c r="B1218" s="168" t="s">
        <v>1325</v>
      </c>
      <c r="C1218" s="168">
        <v>120599</v>
      </c>
      <c r="D1218" s="171">
        <v>44015</v>
      </c>
      <c r="E1218" s="172">
        <v>267.60000000000002</v>
      </c>
      <c r="F1218" s="172">
        <v>0.57130000000000003</v>
      </c>
      <c r="G1218" s="172">
        <v>2.0983999999999998</v>
      </c>
      <c r="H1218" s="172">
        <v>0.59770000000000001</v>
      </c>
      <c r="I1218" s="172">
        <v>2.4933999999999998</v>
      </c>
      <c r="J1218" s="172">
        <v>4.0880999999999998</v>
      </c>
      <c r="K1218" s="172">
        <v>27.915900000000001</v>
      </c>
      <c r="L1218" s="172">
        <v>-16.521100000000001</v>
      </c>
      <c r="M1218" s="172">
        <v>-9.2881</v>
      </c>
      <c r="N1218" s="172">
        <v>-16.0444</v>
      </c>
      <c r="O1218" s="172">
        <v>0.27150000000000002</v>
      </c>
      <c r="P1218" s="172">
        <v>5.2881</v>
      </c>
      <c r="Q1218" s="172">
        <v>10.929</v>
      </c>
      <c r="R1218" s="172">
        <v>-3.4192</v>
      </c>
    </row>
    <row r="1219" spans="1:18" x14ac:dyDescent="0.3">
      <c r="A1219" s="168" t="s">
        <v>1300</v>
      </c>
      <c r="B1219" s="168" t="s">
        <v>1326</v>
      </c>
      <c r="C1219" s="168">
        <v>128235</v>
      </c>
      <c r="D1219" s="171">
        <v>44015</v>
      </c>
      <c r="E1219" s="172">
        <v>19.95</v>
      </c>
      <c r="F1219" s="172">
        <v>0.5544</v>
      </c>
      <c r="G1219" s="172">
        <v>1.6302000000000001</v>
      </c>
      <c r="H1219" s="172">
        <v>1.5266999999999999</v>
      </c>
      <c r="I1219" s="172">
        <v>3.6901999999999999</v>
      </c>
      <c r="J1219" s="172">
        <v>4.0689000000000002</v>
      </c>
      <c r="K1219" s="172">
        <v>22.769200000000001</v>
      </c>
      <c r="L1219" s="172">
        <v>-10.5381</v>
      </c>
      <c r="M1219" s="172">
        <v>-5.8962000000000003</v>
      </c>
      <c r="N1219" s="172">
        <v>-4.8186999999999998</v>
      </c>
      <c r="O1219" s="172">
        <v>0.2011</v>
      </c>
      <c r="P1219" s="172">
        <v>3.4068999999999998</v>
      </c>
      <c r="Q1219" s="172">
        <v>11.642200000000001</v>
      </c>
      <c r="R1219" s="172">
        <v>-2.7826</v>
      </c>
    </row>
    <row r="1220" spans="1:18" x14ac:dyDescent="0.3">
      <c r="A1220" s="168" t="s">
        <v>1300</v>
      </c>
      <c r="B1220" s="168" t="s">
        <v>1327</v>
      </c>
      <c r="C1220" s="168">
        <v>128236</v>
      </c>
      <c r="D1220" s="171">
        <v>44015</v>
      </c>
      <c r="E1220" s="172">
        <v>21.64</v>
      </c>
      <c r="F1220" s="172">
        <v>0.55759999999999998</v>
      </c>
      <c r="G1220" s="172">
        <v>1.6439999999999999</v>
      </c>
      <c r="H1220" s="172">
        <v>1.5486</v>
      </c>
      <c r="I1220" s="172">
        <v>3.7391999999999999</v>
      </c>
      <c r="J1220" s="172">
        <v>4.1886999999999999</v>
      </c>
      <c r="K1220" s="172">
        <v>23.0944</v>
      </c>
      <c r="L1220" s="172">
        <v>-10.020799999999999</v>
      </c>
      <c r="M1220" s="172">
        <v>-5.0044000000000004</v>
      </c>
      <c r="N1220" s="172">
        <v>-3.5651000000000002</v>
      </c>
      <c r="O1220" s="172">
        <v>1.9513</v>
      </c>
      <c r="P1220" s="172">
        <v>4.9641000000000002</v>
      </c>
      <c r="Q1220" s="172">
        <v>13.0992</v>
      </c>
      <c r="R1220" s="172">
        <v>-1.2454000000000001</v>
      </c>
    </row>
    <row r="1221" spans="1:18" x14ac:dyDescent="0.3">
      <c r="A1221" s="168" t="s">
        <v>1300</v>
      </c>
      <c r="B1221" s="168" t="s">
        <v>1328</v>
      </c>
      <c r="C1221" s="168">
        <v>118424</v>
      </c>
      <c r="D1221" s="171">
        <v>44015</v>
      </c>
      <c r="E1221" s="172">
        <v>85.77</v>
      </c>
      <c r="F1221" s="172">
        <v>0.28060000000000002</v>
      </c>
      <c r="G1221" s="172">
        <v>1.2991999999999999</v>
      </c>
      <c r="H1221" s="172">
        <v>1.0008999999999999</v>
      </c>
      <c r="I1221" s="172">
        <v>2.2898000000000001</v>
      </c>
      <c r="J1221" s="172">
        <v>2.0221</v>
      </c>
      <c r="K1221" s="172">
        <v>20.582000000000001</v>
      </c>
      <c r="L1221" s="172">
        <v>-15.4392</v>
      </c>
      <c r="M1221" s="172">
        <v>-11.3855</v>
      </c>
      <c r="N1221" s="172">
        <v>-12.595499999999999</v>
      </c>
      <c r="O1221" s="172">
        <v>-1.7176</v>
      </c>
      <c r="P1221" s="172">
        <v>2.8889</v>
      </c>
      <c r="Q1221" s="172">
        <v>10.534000000000001</v>
      </c>
      <c r="R1221" s="172">
        <v>-5.7065999999999999</v>
      </c>
    </row>
    <row r="1222" spans="1:18" x14ac:dyDescent="0.3">
      <c r="A1222" s="168" t="s">
        <v>1300</v>
      </c>
      <c r="B1222" s="168" t="s">
        <v>1329</v>
      </c>
      <c r="C1222" s="168">
        <v>108594</v>
      </c>
      <c r="D1222" s="171">
        <v>44015</v>
      </c>
      <c r="E1222" s="172">
        <v>81.319999999999993</v>
      </c>
      <c r="F1222" s="172">
        <v>0.28360000000000002</v>
      </c>
      <c r="G1222" s="172">
        <v>1.3081</v>
      </c>
      <c r="H1222" s="172">
        <v>0.99350000000000005</v>
      </c>
      <c r="I1222" s="172">
        <v>2.2764000000000002</v>
      </c>
      <c r="J1222" s="172">
        <v>1.9814000000000001</v>
      </c>
      <c r="K1222" s="172">
        <v>20.384899999999998</v>
      </c>
      <c r="L1222" s="172">
        <v>-15.7218</v>
      </c>
      <c r="M1222" s="172">
        <v>-11.819599999999999</v>
      </c>
      <c r="N1222" s="172">
        <v>-13.166</v>
      </c>
      <c r="O1222" s="172">
        <v>-2.4098000000000002</v>
      </c>
      <c r="P1222" s="172">
        <v>2.1524999999999999</v>
      </c>
      <c r="Q1222" s="172">
        <v>15.242800000000001</v>
      </c>
      <c r="R1222" s="172">
        <v>-6.3491</v>
      </c>
    </row>
    <row r="1223" spans="1:18" x14ac:dyDescent="0.3">
      <c r="A1223" s="168" t="s">
        <v>1300</v>
      </c>
      <c r="B1223" s="168" t="s">
        <v>1330</v>
      </c>
      <c r="C1223" s="168"/>
      <c r="D1223" s="171"/>
      <c r="E1223" s="172"/>
      <c r="F1223" s="172"/>
      <c r="G1223" s="172"/>
      <c r="H1223" s="172"/>
      <c r="I1223" s="172"/>
      <c r="J1223" s="172"/>
      <c r="K1223" s="172"/>
      <c r="L1223" s="172"/>
      <c r="M1223" s="172"/>
      <c r="N1223" s="172"/>
      <c r="O1223" s="172"/>
      <c r="P1223" s="172"/>
      <c r="Q1223" s="172"/>
      <c r="R1223" s="172"/>
    </row>
    <row r="1224" spans="1:18" x14ac:dyDescent="0.3">
      <c r="A1224" s="168" t="s">
        <v>1300</v>
      </c>
      <c r="B1224" s="168" t="s">
        <v>1331</v>
      </c>
      <c r="C1224" s="168">
        <v>107353</v>
      </c>
      <c r="D1224" s="171">
        <v>44015</v>
      </c>
      <c r="E1224" s="172">
        <v>43.63</v>
      </c>
      <c r="F1224" s="172">
        <v>0.46050000000000002</v>
      </c>
      <c r="G1224" s="172">
        <v>1.6069</v>
      </c>
      <c r="H1224" s="172">
        <v>0.87860000000000005</v>
      </c>
      <c r="I1224" s="172">
        <v>1.4178999999999999</v>
      </c>
      <c r="J1224" s="172">
        <v>3.5112999999999999</v>
      </c>
      <c r="K1224" s="172">
        <v>25.771100000000001</v>
      </c>
      <c r="L1224" s="172">
        <v>-10.4842</v>
      </c>
      <c r="M1224" s="172">
        <v>-4.5086000000000004</v>
      </c>
      <c r="N1224" s="172">
        <v>-7.5244</v>
      </c>
      <c r="O1224" s="172">
        <v>-0.53610000000000002</v>
      </c>
      <c r="P1224" s="172">
        <v>4.0133000000000001</v>
      </c>
      <c r="Q1224" s="172">
        <v>12.719099999999999</v>
      </c>
      <c r="R1224" s="172">
        <v>-4.6643999999999997</v>
      </c>
    </row>
    <row r="1225" spans="1:18" x14ac:dyDescent="0.3">
      <c r="A1225" s="168" t="s">
        <v>1300</v>
      </c>
      <c r="B1225" s="168" t="s">
        <v>1332</v>
      </c>
      <c r="C1225" s="168">
        <v>120413</v>
      </c>
      <c r="D1225" s="171">
        <v>44015</v>
      </c>
      <c r="E1225" s="172">
        <v>48.6</v>
      </c>
      <c r="F1225" s="172">
        <v>0.47549999999999998</v>
      </c>
      <c r="G1225" s="172">
        <v>1.6099000000000001</v>
      </c>
      <c r="H1225" s="172">
        <v>0.91359999999999997</v>
      </c>
      <c r="I1225" s="172">
        <v>1.4825999999999999</v>
      </c>
      <c r="J1225" s="172">
        <v>3.6467999999999998</v>
      </c>
      <c r="K1225" s="172">
        <v>26.201000000000001</v>
      </c>
      <c r="L1225" s="172">
        <v>-9.8999000000000006</v>
      </c>
      <c r="M1225" s="172">
        <v>-3.6097000000000001</v>
      </c>
      <c r="N1225" s="172">
        <v>-6.3223000000000003</v>
      </c>
      <c r="O1225" s="172">
        <v>0.97109999999999996</v>
      </c>
      <c r="P1225" s="172">
        <v>5.6677999999999997</v>
      </c>
      <c r="Q1225" s="172">
        <v>14.3165</v>
      </c>
      <c r="R1225" s="172">
        <v>-3.3107000000000002</v>
      </c>
    </row>
    <row r="1226" spans="1:18" x14ac:dyDescent="0.3">
      <c r="A1226" s="168" t="s">
        <v>1300</v>
      </c>
      <c r="B1226" s="168" t="s">
        <v>1333</v>
      </c>
      <c r="C1226" s="168">
        <v>147183</v>
      </c>
      <c r="D1226" s="171">
        <v>44015</v>
      </c>
      <c r="E1226" s="172">
        <v>9.4215999999999998</v>
      </c>
      <c r="F1226" s="172">
        <v>0.39</v>
      </c>
      <c r="G1226" s="172">
        <v>0.53139999999999998</v>
      </c>
      <c r="H1226" s="172">
        <v>0.69789999999999996</v>
      </c>
      <c r="I1226" s="172">
        <v>1.0197000000000001</v>
      </c>
      <c r="J1226" s="172">
        <v>1.7000999999999999</v>
      </c>
      <c r="K1226" s="172">
        <v>23.584700000000002</v>
      </c>
      <c r="L1226" s="172">
        <v>-18.234400000000001</v>
      </c>
      <c r="M1226" s="172">
        <v>-11.042299999999999</v>
      </c>
      <c r="N1226" s="172">
        <v>-10.800599999999999</v>
      </c>
      <c r="O1226" s="172"/>
      <c r="P1226" s="172"/>
      <c r="Q1226" s="172">
        <v>-5.1052999999999997</v>
      </c>
      <c r="R1226" s="172"/>
    </row>
    <row r="1227" spans="1:18" x14ac:dyDescent="0.3">
      <c r="A1227" s="168" t="s">
        <v>1300</v>
      </c>
      <c r="B1227" s="168" t="s">
        <v>1334</v>
      </c>
      <c r="C1227" s="168">
        <v>147184</v>
      </c>
      <c r="D1227" s="171">
        <v>44015</v>
      </c>
      <c r="E1227" s="172">
        <v>9.1951000000000001</v>
      </c>
      <c r="F1227" s="172">
        <v>0.38319999999999999</v>
      </c>
      <c r="G1227" s="172">
        <v>0.51270000000000004</v>
      </c>
      <c r="H1227" s="172">
        <v>0.65569999999999995</v>
      </c>
      <c r="I1227" s="172">
        <v>0.93640000000000001</v>
      </c>
      <c r="J1227" s="172">
        <v>1.5192000000000001</v>
      </c>
      <c r="K1227" s="172">
        <v>22.886399999999998</v>
      </c>
      <c r="L1227" s="172">
        <v>-19.132000000000001</v>
      </c>
      <c r="M1227" s="172">
        <v>-12.4893</v>
      </c>
      <c r="N1227" s="172">
        <v>-12.716900000000001</v>
      </c>
      <c r="O1227" s="172"/>
      <c r="P1227" s="172"/>
      <c r="Q1227" s="172">
        <v>-7.1146000000000003</v>
      </c>
      <c r="R1227" s="172"/>
    </row>
    <row r="1228" spans="1:18" x14ac:dyDescent="0.3">
      <c r="A1228" s="168" t="s">
        <v>1300</v>
      </c>
      <c r="B1228" s="168" t="s">
        <v>1335</v>
      </c>
      <c r="C1228" s="168">
        <v>109522</v>
      </c>
      <c r="D1228" s="171">
        <v>44015</v>
      </c>
      <c r="E1228" s="172">
        <v>30.4133</v>
      </c>
      <c r="F1228" s="172">
        <v>0.40239999999999998</v>
      </c>
      <c r="G1228" s="172">
        <v>2.1465000000000001</v>
      </c>
      <c r="H1228" s="172">
        <v>1.8734999999999999</v>
      </c>
      <c r="I1228" s="172">
        <v>3.7947000000000002</v>
      </c>
      <c r="J1228" s="172">
        <v>3.855</v>
      </c>
      <c r="K1228" s="172">
        <v>23.6921</v>
      </c>
      <c r="L1228" s="172">
        <v>-12.8651</v>
      </c>
      <c r="M1228" s="172">
        <v>-9.2460000000000004</v>
      </c>
      <c r="N1228" s="172">
        <v>-3.8332999999999999</v>
      </c>
      <c r="O1228" s="172">
        <v>1.7601</v>
      </c>
      <c r="P1228" s="172">
        <v>5.8646000000000003</v>
      </c>
      <c r="Q1228" s="172">
        <v>9.8992000000000004</v>
      </c>
      <c r="R1228" s="172">
        <v>0.13800000000000001</v>
      </c>
    </row>
    <row r="1229" spans="1:18" x14ac:dyDescent="0.3">
      <c r="A1229" s="168" t="s">
        <v>1300</v>
      </c>
      <c r="B1229" s="168" t="s">
        <v>1336</v>
      </c>
      <c r="C1229" s="168">
        <v>120492</v>
      </c>
      <c r="D1229" s="171">
        <v>44015</v>
      </c>
      <c r="E1229" s="172">
        <v>32.835799999999999</v>
      </c>
      <c r="F1229" s="172">
        <v>0.40450000000000003</v>
      </c>
      <c r="G1229" s="172">
        <v>2.1528</v>
      </c>
      <c r="H1229" s="172">
        <v>1.8885000000000001</v>
      </c>
      <c r="I1229" s="172">
        <v>3.8260000000000001</v>
      </c>
      <c r="J1229" s="172">
        <v>3.9216000000000002</v>
      </c>
      <c r="K1229" s="172">
        <v>23.933</v>
      </c>
      <c r="L1229" s="172">
        <v>-12.526300000000001</v>
      </c>
      <c r="M1229" s="172">
        <v>-8.7143999999999995</v>
      </c>
      <c r="N1229" s="172">
        <v>-3.0802999999999998</v>
      </c>
      <c r="O1229" s="172">
        <v>2.5560999999999998</v>
      </c>
      <c r="P1229" s="172">
        <v>7.1224999999999996</v>
      </c>
      <c r="Q1229" s="172">
        <v>12.312900000000001</v>
      </c>
      <c r="R1229" s="172">
        <v>0.92100000000000004</v>
      </c>
    </row>
    <row r="1230" spans="1:18" x14ac:dyDescent="0.3">
      <c r="A1230" s="168" t="s">
        <v>1300</v>
      </c>
      <c r="B1230" s="168" t="s">
        <v>1337</v>
      </c>
      <c r="C1230" s="168">
        <v>112090</v>
      </c>
      <c r="D1230" s="171">
        <v>44015</v>
      </c>
      <c r="E1230" s="172">
        <v>33.039000000000001</v>
      </c>
      <c r="F1230" s="172">
        <v>0.73480000000000001</v>
      </c>
      <c r="G1230" s="172">
        <v>2.2625999999999999</v>
      </c>
      <c r="H1230" s="172">
        <v>1.7054</v>
      </c>
      <c r="I1230" s="172">
        <v>3.7429000000000001</v>
      </c>
      <c r="J1230" s="172">
        <v>5.8196000000000003</v>
      </c>
      <c r="K1230" s="172">
        <v>29.681699999999999</v>
      </c>
      <c r="L1230" s="172">
        <v>-12.233000000000001</v>
      </c>
      <c r="M1230" s="172">
        <v>-5.6675000000000004</v>
      </c>
      <c r="N1230" s="172">
        <v>-9.6530000000000005</v>
      </c>
      <c r="O1230" s="172">
        <v>2.6360000000000001</v>
      </c>
      <c r="P1230" s="172">
        <v>7.2419000000000002</v>
      </c>
      <c r="Q1230" s="172">
        <v>11.682499999999999</v>
      </c>
      <c r="R1230" s="172">
        <v>0.3846</v>
      </c>
    </row>
    <row r="1231" spans="1:18" x14ac:dyDescent="0.3">
      <c r="A1231" s="168" t="s">
        <v>1300</v>
      </c>
      <c r="B1231" s="168" t="s">
        <v>1338</v>
      </c>
      <c r="C1231" s="168">
        <v>120166</v>
      </c>
      <c r="D1231" s="171">
        <v>44015</v>
      </c>
      <c r="E1231" s="172">
        <v>35.555999999999997</v>
      </c>
      <c r="F1231" s="172">
        <v>0.73660000000000003</v>
      </c>
      <c r="G1231" s="172">
        <v>2.2723</v>
      </c>
      <c r="H1231" s="172">
        <v>1.7222999999999999</v>
      </c>
      <c r="I1231" s="172">
        <v>3.7797999999999998</v>
      </c>
      <c r="J1231" s="172">
        <v>5.9034000000000004</v>
      </c>
      <c r="K1231" s="172">
        <v>30.003699999999998</v>
      </c>
      <c r="L1231" s="172">
        <v>-11.7761</v>
      </c>
      <c r="M1231" s="172">
        <v>-4.9762000000000004</v>
      </c>
      <c r="N1231" s="172">
        <v>-8.7840000000000007</v>
      </c>
      <c r="O1231" s="172">
        <v>3.7012</v>
      </c>
      <c r="P1231" s="172">
        <v>8.3937000000000008</v>
      </c>
      <c r="Q1231" s="172">
        <v>13.9038</v>
      </c>
      <c r="R1231" s="172">
        <v>1.379</v>
      </c>
    </row>
    <row r="1232" spans="1:18" x14ac:dyDescent="0.3">
      <c r="A1232" s="168" t="s">
        <v>1300</v>
      </c>
      <c r="B1232" s="168" t="s">
        <v>1339</v>
      </c>
      <c r="C1232" s="168">
        <v>119291</v>
      </c>
      <c r="D1232" s="171">
        <v>44015</v>
      </c>
      <c r="E1232" s="172">
        <v>78.430999999999997</v>
      </c>
      <c r="F1232" s="172">
        <v>0.6351</v>
      </c>
      <c r="G1232" s="172">
        <v>2.2395</v>
      </c>
      <c r="H1232" s="172">
        <v>1.4342999999999999</v>
      </c>
      <c r="I1232" s="172">
        <v>2.8980999999999999</v>
      </c>
      <c r="J1232" s="172">
        <v>6.6928999999999998</v>
      </c>
      <c r="K1232" s="172">
        <v>30.370699999999999</v>
      </c>
      <c r="L1232" s="172">
        <v>-10.833299999999999</v>
      </c>
      <c r="M1232" s="172">
        <v>-5.2949000000000002</v>
      </c>
      <c r="N1232" s="172">
        <v>-9.9829000000000008</v>
      </c>
      <c r="O1232" s="172">
        <v>0.50829999999999997</v>
      </c>
      <c r="P1232" s="172">
        <v>4.1073000000000004</v>
      </c>
      <c r="Q1232" s="172">
        <v>10.1203</v>
      </c>
      <c r="R1232" s="172">
        <v>-3.8647999999999998</v>
      </c>
    </row>
    <row r="1233" spans="1:18" x14ac:dyDescent="0.3">
      <c r="A1233" s="168" t="s">
        <v>1300</v>
      </c>
      <c r="B1233" s="168" t="s">
        <v>1340</v>
      </c>
      <c r="C1233" s="168">
        <v>118043</v>
      </c>
      <c r="D1233" s="171">
        <v>44015</v>
      </c>
      <c r="E1233" s="172">
        <v>74.489999999999995</v>
      </c>
      <c r="F1233" s="172">
        <v>0.63360000000000005</v>
      </c>
      <c r="G1233" s="172">
        <v>2.2343999999999999</v>
      </c>
      <c r="H1233" s="172">
        <v>1.4200999999999999</v>
      </c>
      <c r="I1233" s="172">
        <v>2.8696999999999999</v>
      </c>
      <c r="J1233" s="172">
        <v>6.6275000000000004</v>
      </c>
      <c r="K1233" s="172">
        <v>30.140799999999999</v>
      </c>
      <c r="L1233" s="172">
        <v>-11.1183</v>
      </c>
      <c r="M1233" s="172">
        <v>-5.7493999999999996</v>
      </c>
      <c r="N1233" s="172">
        <v>-10.575200000000001</v>
      </c>
      <c r="O1233" s="172">
        <v>-0.2092</v>
      </c>
      <c r="P1233" s="172">
        <v>3.363</v>
      </c>
      <c r="Q1233" s="172">
        <v>14.1807</v>
      </c>
      <c r="R1233" s="172">
        <v>-4.5410000000000004</v>
      </c>
    </row>
    <row r="1234" spans="1:18" x14ac:dyDescent="0.3">
      <c r="A1234" s="168" t="s">
        <v>1300</v>
      </c>
      <c r="B1234" s="168" t="s">
        <v>1341</v>
      </c>
      <c r="C1234" s="168">
        <v>100313</v>
      </c>
      <c r="D1234" s="171">
        <v>44015</v>
      </c>
      <c r="E1234" s="172">
        <v>44.818899999999999</v>
      </c>
      <c r="F1234" s="172">
        <v>0.1893</v>
      </c>
      <c r="G1234" s="172">
        <v>1.5286</v>
      </c>
      <c r="H1234" s="172">
        <v>1.2410000000000001</v>
      </c>
      <c r="I1234" s="172">
        <v>3.8157000000000001</v>
      </c>
      <c r="J1234" s="172">
        <v>3.9108000000000001</v>
      </c>
      <c r="K1234" s="172">
        <v>22.6678</v>
      </c>
      <c r="L1234" s="172">
        <v>-12.236000000000001</v>
      </c>
      <c r="M1234" s="172">
        <v>-5.6440000000000001</v>
      </c>
      <c r="N1234" s="172">
        <v>-6.1570999999999998</v>
      </c>
      <c r="O1234" s="172">
        <v>2.3245</v>
      </c>
      <c r="P1234" s="172">
        <v>2.1594000000000002</v>
      </c>
      <c r="Q1234" s="172">
        <v>7.9713000000000003</v>
      </c>
      <c r="R1234" s="172">
        <v>1.7935000000000001</v>
      </c>
    </row>
    <row r="1235" spans="1:18" x14ac:dyDescent="0.3">
      <c r="A1235" s="168" t="s">
        <v>1300</v>
      </c>
      <c r="B1235" s="168" t="s">
        <v>1342</v>
      </c>
      <c r="C1235" s="168">
        <v>120264</v>
      </c>
      <c r="D1235" s="171">
        <v>44015</v>
      </c>
      <c r="E1235" s="172">
        <v>47.205300000000001</v>
      </c>
      <c r="F1235" s="172">
        <v>0.19189999999999999</v>
      </c>
      <c r="G1235" s="172">
        <v>1.5364</v>
      </c>
      <c r="H1235" s="172">
        <v>1.2594000000000001</v>
      </c>
      <c r="I1235" s="172">
        <v>3.8546999999999998</v>
      </c>
      <c r="J1235" s="172">
        <v>3.9961000000000002</v>
      </c>
      <c r="K1235" s="172">
        <v>22.975000000000001</v>
      </c>
      <c r="L1235" s="172">
        <v>-11.7986</v>
      </c>
      <c r="M1235" s="172">
        <v>-5.2282999999999999</v>
      </c>
      <c r="N1235" s="172">
        <v>-5.5212000000000003</v>
      </c>
      <c r="O1235" s="172">
        <v>3.1762000000000001</v>
      </c>
      <c r="P1235" s="172">
        <v>2.9451999999999998</v>
      </c>
      <c r="Q1235" s="172">
        <v>7.4766000000000004</v>
      </c>
      <c r="R1235" s="172">
        <v>2.6091000000000002</v>
      </c>
    </row>
    <row r="1236" spans="1:18" x14ac:dyDescent="0.3">
      <c r="A1236" s="168" t="s">
        <v>1300</v>
      </c>
      <c r="B1236" s="168" t="s">
        <v>1343</v>
      </c>
      <c r="C1236" s="168">
        <v>141226</v>
      </c>
      <c r="D1236" s="171">
        <v>44015</v>
      </c>
      <c r="E1236" s="172">
        <v>11.477399999999999</v>
      </c>
      <c r="F1236" s="172">
        <v>0.57130000000000003</v>
      </c>
      <c r="G1236" s="172">
        <v>2.2422</v>
      </c>
      <c r="H1236" s="172">
        <v>1.8421000000000001</v>
      </c>
      <c r="I1236" s="172">
        <v>3.2930000000000001</v>
      </c>
      <c r="J1236" s="172">
        <v>5.5664999999999996</v>
      </c>
      <c r="K1236" s="172">
        <v>29.074100000000001</v>
      </c>
      <c r="L1236" s="172">
        <v>-8.1463000000000001</v>
      </c>
      <c r="M1236" s="172">
        <v>0.38829999999999998</v>
      </c>
      <c r="N1236" s="172">
        <v>-2.0874999999999999</v>
      </c>
      <c r="O1236" s="172">
        <v>3.7913000000000001</v>
      </c>
      <c r="P1236" s="172"/>
      <c r="Q1236" s="172">
        <v>4.4744999999999999</v>
      </c>
      <c r="R1236" s="172">
        <v>3.2480000000000002</v>
      </c>
    </row>
    <row r="1237" spans="1:18" x14ac:dyDescent="0.3">
      <c r="A1237" s="168" t="s">
        <v>1300</v>
      </c>
      <c r="B1237" s="168" t="s">
        <v>1344</v>
      </c>
      <c r="C1237" s="168">
        <v>141224</v>
      </c>
      <c r="D1237" s="171">
        <v>44015</v>
      </c>
      <c r="E1237" s="172">
        <v>10.7475</v>
      </c>
      <c r="F1237" s="172">
        <v>0.56610000000000005</v>
      </c>
      <c r="G1237" s="172">
        <v>2.2277</v>
      </c>
      <c r="H1237" s="172">
        <v>1.8073999999999999</v>
      </c>
      <c r="I1237" s="172">
        <v>3.2231999999999998</v>
      </c>
      <c r="J1237" s="172">
        <v>5.4142000000000001</v>
      </c>
      <c r="K1237" s="172">
        <v>28.518599999999999</v>
      </c>
      <c r="L1237" s="172">
        <v>-8.9263999999999992</v>
      </c>
      <c r="M1237" s="172">
        <v>-0.86699999999999999</v>
      </c>
      <c r="N1237" s="172">
        <v>-3.7134999999999998</v>
      </c>
      <c r="O1237" s="172">
        <v>1.6801999999999999</v>
      </c>
      <c r="P1237" s="172"/>
      <c r="Q1237" s="172">
        <v>2.3163999999999998</v>
      </c>
      <c r="R1237" s="172">
        <v>1.4047000000000001</v>
      </c>
    </row>
    <row r="1238" spans="1:18" x14ac:dyDescent="0.3">
      <c r="A1238" s="168" t="s">
        <v>1300</v>
      </c>
      <c r="B1238" s="168" t="s">
        <v>1345</v>
      </c>
      <c r="C1238" s="168">
        <v>129046</v>
      </c>
      <c r="D1238" s="171">
        <v>44015</v>
      </c>
      <c r="E1238" s="172">
        <v>25.111599999999999</v>
      </c>
      <c r="F1238" s="172">
        <v>0.93610000000000004</v>
      </c>
      <c r="G1238" s="172">
        <v>2.7219000000000002</v>
      </c>
      <c r="H1238" s="172">
        <v>2.5352000000000001</v>
      </c>
      <c r="I1238" s="172">
        <v>4.3494999999999999</v>
      </c>
      <c r="J1238" s="172">
        <v>7.0761000000000003</v>
      </c>
      <c r="K1238" s="172">
        <v>29.738199999999999</v>
      </c>
      <c r="L1238" s="172">
        <v>-12.028600000000001</v>
      </c>
      <c r="M1238" s="172">
        <v>-8.4390000000000001</v>
      </c>
      <c r="N1238" s="172">
        <v>-10.896800000000001</v>
      </c>
      <c r="O1238" s="172">
        <v>0.58960000000000001</v>
      </c>
      <c r="P1238" s="172">
        <v>6.7123999999999997</v>
      </c>
      <c r="Q1238" s="172">
        <v>16.048300000000001</v>
      </c>
      <c r="R1238" s="172">
        <v>-3.6089000000000002</v>
      </c>
    </row>
    <row r="1239" spans="1:18" x14ac:dyDescent="0.3">
      <c r="A1239" s="168" t="s">
        <v>1300</v>
      </c>
      <c r="B1239" s="168" t="s">
        <v>1346</v>
      </c>
      <c r="C1239" s="168">
        <v>129048</v>
      </c>
      <c r="D1239" s="171">
        <v>44015</v>
      </c>
      <c r="E1239" s="172">
        <v>23.6755</v>
      </c>
      <c r="F1239" s="172">
        <v>0.93320000000000003</v>
      </c>
      <c r="G1239" s="172">
        <v>2.7132000000000001</v>
      </c>
      <c r="H1239" s="172">
        <v>2.5144000000000002</v>
      </c>
      <c r="I1239" s="172">
        <v>4.3079000000000001</v>
      </c>
      <c r="J1239" s="172">
        <v>6.9847000000000001</v>
      </c>
      <c r="K1239" s="172">
        <v>29.416</v>
      </c>
      <c r="L1239" s="172">
        <v>-12.4621</v>
      </c>
      <c r="M1239" s="172">
        <v>-9.0782000000000007</v>
      </c>
      <c r="N1239" s="172">
        <v>-11.6942</v>
      </c>
      <c r="O1239" s="172">
        <v>-0.33210000000000001</v>
      </c>
      <c r="P1239" s="172">
        <v>5.7675000000000001</v>
      </c>
      <c r="Q1239" s="172">
        <v>14.9488</v>
      </c>
      <c r="R1239" s="172">
        <v>-4.4936999999999996</v>
      </c>
    </row>
    <row r="1240" spans="1:18" x14ac:dyDescent="0.3">
      <c r="A1240" s="168" t="s">
        <v>1300</v>
      </c>
      <c r="B1240" s="168" t="s">
        <v>1347</v>
      </c>
      <c r="C1240" s="168">
        <v>101161</v>
      </c>
      <c r="D1240" s="171">
        <v>44015</v>
      </c>
      <c r="E1240" s="172">
        <v>74.424899999999994</v>
      </c>
      <c r="F1240" s="172">
        <v>0.54169999999999996</v>
      </c>
      <c r="G1240" s="172">
        <v>2.4752000000000001</v>
      </c>
      <c r="H1240" s="172">
        <v>5.96E-2</v>
      </c>
      <c r="I1240" s="172">
        <v>2.2782</v>
      </c>
      <c r="J1240" s="172">
        <v>5.7549000000000001</v>
      </c>
      <c r="K1240" s="172">
        <v>22.343800000000002</v>
      </c>
      <c r="L1240" s="172">
        <v>-24.559000000000001</v>
      </c>
      <c r="M1240" s="172">
        <v>-19.198699999999999</v>
      </c>
      <c r="N1240" s="172">
        <v>-26.409300000000002</v>
      </c>
      <c r="O1240" s="172">
        <v>-3.9264000000000001</v>
      </c>
      <c r="P1240" s="172">
        <v>-1.21E-2</v>
      </c>
      <c r="Q1240" s="172">
        <v>14.0412</v>
      </c>
      <c r="R1240" s="172">
        <v>-7.5416999999999996</v>
      </c>
    </row>
    <row r="1241" spans="1:18" x14ac:dyDescent="0.3">
      <c r="A1241" s="168" t="s">
        <v>1300</v>
      </c>
      <c r="B1241" s="168" t="s">
        <v>1348</v>
      </c>
      <c r="C1241" s="168">
        <v>118650</v>
      </c>
      <c r="D1241" s="171">
        <v>44015</v>
      </c>
      <c r="E1241" s="172">
        <v>78.694100000000006</v>
      </c>
      <c r="F1241" s="172">
        <v>0.54310000000000003</v>
      </c>
      <c r="G1241" s="172">
        <v>2.4798</v>
      </c>
      <c r="H1241" s="172">
        <v>6.9800000000000001E-2</v>
      </c>
      <c r="I1241" s="172">
        <v>2.3014999999999999</v>
      </c>
      <c r="J1241" s="172">
        <v>5.8114999999999997</v>
      </c>
      <c r="K1241" s="172">
        <v>22.549900000000001</v>
      </c>
      <c r="L1241" s="172">
        <v>-24.2684</v>
      </c>
      <c r="M1241" s="172">
        <v>-18.762799999999999</v>
      </c>
      <c r="N1241" s="172">
        <v>-25.895299999999999</v>
      </c>
      <c r="O1241" s="172">
        <v>-3.2332999999999998</v>
      </c>
      <c r="P1241" s="172">
        <v>0.73470000000000002</v>
      </c>
      <c r="Q1241" s="172">
        <v>7.8304</v>
      </c>
      <c r="R1241" s="172">
        <v>-6.9162999999999997</v>
      </c>
    </row>
    <row r="1242" spans="1:18" x14ac:dyDescent="0.3">
      <c r="A1242" s="168" t="s">
        <v>1300</v>
      </c>
      <c r="B1242" s="168" t="s">
        <v>1349</v>
      </c>
      <c r="C1242" s="168">
        <v>122639</v>
      </c>
      <c r="D1242" s="171">
        <v>44015</v>
      </c>
      <c r="E1242" s="172">
        <v>28.709</v>
      </c>
      <c r="F1242" s="172">
        <v>0.34460000000000002</v>
      </c>
      <c r="G1242" s="172">
        <v>3.3437999999999999</v>
      </c>
      <c r="H1242" s="172">
        <v>1.7137</v>
      </c>
      <c r="I1242" s="172">
        <v>4.3228</v>
      </c>
      <c r="J1242" s="172">
        <v>6.6143000000000001</v>
      </c>
      <c r="K1242" s="172">
        <v>35.035699999999999</v>
      </c>
      <c r="L1242" s="172">
        <v>2.6065</v>
      </c>
      <c r="M1242" s="172">
        <v>10.8704</v>
      </c>
      <c r="N1242" s="172">
        <v>8.9265000000000008</v>
      </c>
      <c r="O1242" s="172">
        <v>10.8445</v>
      </c>
      <c r="P1242" s="172">
        <v>11.1585</v>
      </c>
      <c r="Q1242" s="172">
        <v>16.005099999999999</v>
      </c>
      <c r="R1242" s="172">
        <v>8.0924999999999994</v>
      </c>
    </row>
    <row r="1243" spans="1:18" x14ac:dyDescent="0.3">
      <c r="A1243" s="168" t="s">
        <v>1300</v>
      </c>
      <c r="B1243" s="168" t="s">
        <v>1350</v>
      </c>
      <c r="C1243" s="168">
        <v>122640</v>
      </c>
      <c r="D1243" s="171">
        <v>44015</v>
      </c>
      <c r="E1243" s="172">
        <v>27.519500000000001</v>
      </c>
      <c r="F1243" s="172">
        <v>0.34200000000000003</v>
      </c>
      <c r="G1243" s="172">
        <v>3.3359000000000001</v>
      </c>
      <c r="H1243" s="172">
        <v>1.6966000000000001</v>
      </c>
      <c r="I1243" s="172">
        <v>4.2882999999999996</v>
      </c>
      <c r="J1243" s="172">
        <v>6.5374999999999996</v>
      </c>
      <c r="K1243" s="172">
        <v>34.712000000000003</v>
      </c>
      <c r="L1243" s="172">
        <v>2.1545000000000001</v>
      </c>
      <c r="M1243" s="172">
        <v>10.1419</v>
      </c>
      <c r="N1243" s="172">
        <v>8.0063999999999993</v>
      </c>
      <c r="O1243" s="172">
        <v>10.067299999999999</v>
      </c>
      <c r="P1243" s="172">
        <v>10.4443</v>
      </c>
      <c r="Q1243" s="172">
        <v>15.3163</v>
      </c>
      <c r="R1243" s="172">
        <v>7.2584999999999997</v>
      </c>
    </row>
    <row r="1244" spans="1:18" x14ac:dyDescent="0.3">
      <c r="A1244" s="168" t="s">
        <v>1300</v>
      </c>
      <c r="B1244" s="168" t="s">
        <v>1351</v>
      </c>
      <c r="C1244" s="168">
        <v>133839</v>
      </c>
      <c r="D1244" s="171">
        <v>44015</v>
      </c>
      <c r="E1244" s="172">
        <v>14.66</v>
      </c>
      <c r="F1244" s="172">
        <v>0.61770000000000003</v>
      </c>
      <c r="G1244" s="172">
        <v>2.1602999999999999</v>
      </c>
      <c r="H1244" s="172">
        <v>2.2315</v>
      </c>
      <c r="I1244" s="172">
        <v>3.4580000000000002</v>
      </c>
      <c r="J1244" s="172">
        <v>6.5407000000000002</v>
      </c>
      <c r="K1244" s="172">
        <v>36.626300000000001</v>
      </c>
      <c r="L1244" s="172">
        <v>-1.8742000000000001</v>
      </c>
      <c r="M1244" s="172">
        <v>5.2404999999999999</v>
      </c>
      <c r="N1244" s="172">
        <v>0.61770000000000003</v>
      </c>
      <c r="O1244" s="172">
        <v>4.6220999999999997</v>
      </c>
      <c r="P1244" s="172">
        <v>7.2855999999999996</v>
      </c>
      <c r="Q1244" s="172">
        <v>7.4307999999999996</v>
      </c>
      <c r="R1244" s="172">
        <v>3.9714</v>
      </c>
    </row>
    <row r="1245" spans="1:18" x14ac:dyDescent="0.3">
      <c r="A1245" s="168" t="s">
        <v>1300</v>
      </c>
      <c r="B1245" s="168" t="s">
        <v>1352</v>
      </c>
      <c r="C1245" s="168">
        <v>133836</v>
      </c>
      <c r="D1245" s="171">
        <v>44015</v>
      </c>
      <c r="E1245" s="172">
        <v>13.61</v>
      </c>
      <c r="F1245" s="172">
        <v>0.66569999999999996</v>
      </c>
      <c r="G1245" s="172">
        <v>2.1772</v>
      </c>
      <c r="H1245" s="172">
        <v>2.2538999999999998</v>
      </c>
      <c r="I1245" s="172">
        <v>3.3409</v>
      </c>
      <c r="J1245" s="172">
        <v>6.4112999999999998</v>
      </c>
      <c r="K1245" s="172">
        <v>35.963999999999999</v>
      </c>
      <c r="L1245" s="172">
        <v>-2.7856999999999998</v>
      </c>
      <c r="M1245" s="172">
        <v>3.8138999999999998</v>
      </c>
      <c r="N1245" s="172">
        <v>-1.1618999999999999</v>
      </c>
      <c r="O1245" s="172">
        <v>2.6555</v>
      </c>
      <c r="P1245" s="172">
        <v>5.7249999999999996</v>
      </c>
      <c r="Q1245" s="172">
        <v>5.9451999999999998</v>
      </c>
      <c r="R1245" s="172">
        <v>2.0030999999999999</v>
      </c>
    </row>
    <row r="1246" spans="1:18" x14ac:dyDescent="0.3">
      <c r="A1246" s="168" t="s">
        <v>1300</v>
      </c>
      <c r="B1246" s="168" t="s">
        <v>1353</v>
      </c>
      <c r="C1246" s="168">
        <v>100967</v>
      </c>
      <c r="D1246" s="171">
        <v>44015</v>
      </c>
      <c r="E1246" s="172">
        <v>127.24</v>
      </c>
      <c r="F1246" s="172">
        <v>0.36280000000000001</v>
      </c>
      <c r="G1246" s="172">
        <v>2.2090000000000001</v>
      </c>
      <c r="H1246" s="172">
        <v>1.8572</v>
      </c>
      <c r="I1246" s="172">
        <v>2.9533</v>
      </c>
      <c r="J1246" s="172">
        <v>5.4707999999999997</v>
      </c>
      <c r="K1246" s="172">
        <v>27.265499999999999</v>
      </c>
      <c r="L1246" s="172">
        <v>-12.1998</v>
      </c>
      <c r="M1246" s="172">
        <v>-4.8459000000000003</v>
      </c>
      <c r="N1246" s="172">
        <v>-11.675700000000001</v>
      </c>
      <c r="O1246" s="172">
        <v>-0.53600000000000003</v>
      </c>
      <c r="P1246" s="172">
        <v>5.6254</v>
      </c>
      <c r="Q1246" s="172">
        <v>13.7806</v>
      </c>
      <c r="R1246" s="172">
        <v>-3.9792999999999998</v>
      </c>
    </row>
    <row r="1247" spans="1:18" x14ac:dyDescent="0.3">
      <c r="A1247" s="168" t="s">
        <v>1300</v>
      </c>
      <c r="B1247" s="168" t="s">
        <v>1354</v>
      </c>
      <c r="C1247" s="168">
        <v>119452</v>
      </c>
      <c r="D1247" s="171">
        <v>44015</v>
      </c>
      <c r="E1247" s="172">
        <v>134.59</v>
      </c>
      <c r="F1247" s="172">
        <v>0.3654</v>
      </c>
      <c r="G1247" s="172">
        <v>2.2176999999999998</v>
      </c>
      <c r="H1247" s="172">
        <v>1.8772</v>
      </c>
      <c r="I1247" s="172">
        <v>2.992</v>
      </c>
      <c r="J1247" s="172">
        <v>5.5442</v>
      </c>
      <c r="K1247" s="172">
        <v>27.537199999999999</v>
      </c>
      <c r="L1247" s="172">
        <v>-11.8483</v>
      </c>
      <c r="M1247" s="172">
        <v>-4.2473000000000001</v>
      </c>
      <c r="N1247" s="172">
        <v>-10.9147</v>
      </c>
      <c r="O1247" s="172">
        <v>0.37390000000000001</v>
      </c>
      <c r="P1247" s="172">
        <v>6.5002000000000004</v>
      </c>
      <c r="Q1247" s="172">
        <v>11.8127</v>
      </c>
      <c r="R1247" s="172">
        <v>-3.0960999999999999</v>
      </c>
    </row>
    <row r="1248" spans="1:18" x14ac:dyDescent="0.3">
      <c r="A1248" s="168" t="s">
        <v>1300</v>
      </c>
      <c r="B1248" s="168" t="s">
        <v>1355</v>
      </c>
      <c r="C1248" s="168">
        <v>100631</v>
      </c>
      <c r="D1248" s="171">
        <v>44015</v>
      </c>
      <c r="E1248" s="172">
        <v>185.1447</v>
      </c>
      <c r="F1248" s="172">
        <v>0.8226</v>
      </c>
      <c r="G1248" s="172">
        <v>1.5841000000000001</v>
      </c>
      <c r="H1248" s="172">
        <v>0.3856</v>
      </c>
      <c r="I1248" s="172">
        <v>2.7178</v>
      </c>
      <c r="J1248" s="172">
        <v>8.7943999999999996</v>
      </c>
      <c r="K1248" s="172">
        <v>37.283000000000001</v>
      </c>
      <c r="L1248" s="172">
        <v>-1.1057999999999999</v>
      </c>
      <c r="M1248" s="172">
        <v>4.7931999999999997</v>
      </c>
      <c r="N1248" s="172">
        <v>-1.2243999999999999</v>
      </c>
      <c r="O1248" s="172">
        <v>5.9378000000000002</v>
      </c>
      <c r="P1248" s="172">
        <v>8.2002000000000006</v>
      </c>
      <c r="Q1248" s="172">
        <v>16.324000000000002</v>
      </c>
      <c r="R1248" s="172">
        <v>2.9237000000000002</v>
      </c>
    </row>
    <row r="1249" spans="1:18" x14ac:dyDescent="0.3">
      <c r="A1249" s="168" t="s">
        <v>1300</v>
      </c>
      <c r="B1249" s="168" t="s">
        <v>1356</v>
      </c>
      <c r="C1249" s="168">
        <v>120823</v>
      </c>
      <c r="D1249" s="171">
        <v>44015</v>
      </c>
      <c r="E1249" s="172">
        <v>187.7559</v>
      </c>
      <c r="F1249" s="172">
        <v>0.82279999999999998</v>
      </c>
      <c r="G1249" s="172">
        <v>1.5849</v>
      </c>
      <c r="H1249" s="172">
        <v>0.39029999999999998</v>
      </c>
      <c r="I1249" s="172">
        <v>2.7252999999999998</v>
      </c>
      <c r="J1249" s="172">
        <v>8.8079999999999998</v>
      </c>
      <c r="K1249" s="172">
        <v>37.319800000000001</v>
      </c>
      <c r="L1249" s="172">
        <v>-1.1141000000000001</v>
      </c>
      <c r="M1249" s="172">
        <v>4.8215000000000003</v>
      </c>
      <c r="N1249" s="172">
        <v>-1.18</v>
      </c>
      <c r="O1249" s="172">
        <v>6.2747000000000002</v>
      </c>
      <c r="P1249" s="172">
        <v>8.4095999999999993</v>
      </c>
      <c r="Q1249" s="172">
        <v>13.2568</v>
      </c>
      <c r="R1249" s="172">
        <v>3.2521</v>
      </c>
    </row>
    <row r="1250" spans="1:18" x14ac:dyDescent="0.3">
      <c r="A1250" s="168" t="s">
        <v>1300</v>
      </c>
      <c r="B1250" s="168" t="s">
        <v>1357</v>
      </c>
      <c r="C1250" s="168">
        <v>119718</v>
      </c>
      <c r="D1250" s="171">
        <v>44015</v>
      </c>
      <c r="E1250" s="172">
        <v>47.139099999999999</v>
      </c>
      <c r="F1250" s="172">
        <v>0.63959999999999995</v>
      </c>
      <c r="G1250" s="172">
        <v>2.3182</v>
      </c>
      <c r="H1250" s="172">
        <v>1.3758999999999999</v>
      </c>
      <c r="I1250" s="172">
        <v>3.2944</v>
      </c>
      <c r="J1250" s="172">
        <v>4.8830999999999998</v>
      </c>
      <c r="K1250" s="172">
        <v>25.1968</v>
      </c>
      <c r="L1250" s="172">
        <v>-13.7881</v>
      </c>
      <c r="M1250" s="172">
        <v>-9.5808999999999997</v>
      </c>
      <c r="N1250" s="172">
        <v>-11.466200000000001</v>
      </c>
      <c r="O1250" s="172">
        <v>2.2703000000000002</v>
      </c>
      <c r="P1250" s="172">
        <v>7.2064000000000004</v>
      </c>
      <c r="Q1250" s="172">
        <v>12.8667</v>
      </c>
      <c r="R1250" s="172">
        <v>-1.0991</v>
      </c>
    </row>
    <row r="1251" spans="1:18" x14ac:dyDescent="0.3">
      <c r="A1251" s="168" t="s">
        <v>1300</v>
      </c>
      <c r="B1251" s="168" t="s">
        <v>1358</v>
      </c>
      <c r="C1251" s="168">
        <v>103215</v>
      </c>
      <c r="D1251" s="171">
        <v>44015</v>
      </c>
      <c r="E1251" s="172">
        <v>44.139800000000001</v>
      </c>
      <c r="F1251" s="172">
        <v>0.63680000000000003</v>
      </c>
      <c r="G1251" s="172">
        <v>2.3092999999999999</v>
      </c>
      <c r="H1251" s="172">
        <v>1.3545</v>
      </c>
      <c r="I1251" s="172">
        <v>3.2509999999999999</v>
      </c>
      <c r="J1251" s="172">
        <v>4.7919</v>
      </c>
      <c r="K1251" s="172">
        <v>24.8781</v>
      </c>
      <c r="L1251" s="172">
        <v>-14.213699999999999</v>
      </c>
      <c r="M1251" s="172">
        <v>-10.2415</v>
      </c>
      <c r="N1251" s="172">
        <v>-12.325699999999999</v>
      </c>
      <c r="O1251" s="172">
        <v>1.2191000000000001</v>
      </c>
      <c r="P1251" s="172">
        <v>6.1085000000000003</v>
      </c>
      <c r="Q1251" s="172">
        <v>10.5487</v>
      </c>
      <c r="R1251" s="172">
        <v>-2.0453000000000001</v>
      </c>
    </row>
    <row r="1252" spans="1:18" x14ac:dyDescent="0.3">
      <c r="A1252" s="168" t="s">
        <v>1300</v>
      </c>
      <c r="B1252" s="168" t="s">
        <v>1359</v>
      </c>
      <c r="C1252" s="168">
        <v>144905</v>
      </c>
      <c r="D1252" s="171">
        <v>44015</v>
      </c>
      <c r="E1252" s="172">
        <v>10.047700000000001</v>
      </c>
      <c r="F1252" s="172">
        <v>0.5444</v>
      </c>
      <c r="G1252" s="172">
        <v>2.3490000000000002</v>
      </c>
      <c r="H1252" s="172">
        <v>1.7942</v>
      </c>
      <c r="I1252" s="172">
        <v>3.7343000000000002</v>
      </c>
      <c r="J1252" s="172">
        <v>5.5541999999999998</v>
      </c>
      <c r="K1252" s="172">
        <v>22.991900000000001</v>
      </c>
      <c r="L1252" s="172">
        <v>-9.6674000000000007</v>
      </c>
      <c r="M1252" s="172">
        <v>-4.0141999999999998</v>
      </c>
      <c r="N1252" s="172">
        <v>-8.0883000000000003</v>
      </c>
      <c r="O1252" s="172"/>
      <c r="P1252" s="172"/>
      <c r="Q1252" s="172">
        <v>0.27010000000000001</v>
      </c>
      <c r="R1252" s="172"/>
    </row>
    <row r="1253" spans="1:18" x14ac:dyDescent="0.3">
      <c r="A1253" s="168" t="s">
        <v>1300</v>
      </c>
      <c r="B1253" s="168" t="s">
        <v>1360</v>
      </c>
      <c r="C1253" s="168">
        <v>144902</v>
      </c>
      <c r="D1253" s="171">
        <v>44015</v>
      </c>
      <c r="E1253" s="172">
        <v>9.7299000000000007</v>
      </c>
      <c r="F1253" s="172">
        <v>0.53939999999999999</v>
      </c>
      <c r="G1253" s="172">
        <v>2.3327</v>
      </c>
      <c r="H1253" s="172">
        <v>1.7569999999999999</v>
      </c>
      <c r="I1253" s="172">
        <v>3.6606999999999998</v>
      </c>
      <c r="J1253" s="172">
        <v>5.3943000000000003</v>
      </c>
      <c r="K1253" s="172">
        <v>22.437999999999999</v>
      </c>
      <c r="L1253" s="172">
        <v>-10.4901</v>
      </c>
      <c r="M1253" s="172">
        <v>-5.3318000000000003</v>
      </c>
      <c r="N1253" s="172">
        <v>-9.7737999999999996</v>
      </c>
      <c r="O1253" s="172"/>
      <c r="P1253" s="172"/>
      <c r="Q1253" s="172">
        <v>-1.5399</v>
      </c>
      <c r="R1253" s="172"/>
    </row>
    <row r="1254" spans="1:18" x14ac:dyDescent="0.3">
      <c r="A1254" s="168" t="s">
        <v>1300</v>
      </c>
      <c r="B1254" s="168" t="s">
        <v>1361</v>
      </c>
      <c r="C1254" s="168">
        <v>147587</v>
      </c>
      <c r="D1254" s="171">
        <v>44015</v>
      </c>
      <c r="E1254" s="172">
        <v>9.5503999999999998</v>
      </c>
      <c r="F1254" s="172">
        <v>0.39739999999999998</v>
      </c>
      <c r="G1254" s="172">
        <v>2.3523999999999998</v>
      </c>
      <c r="H1254" s="172">
        <v>1.5697000000000001</v>
      </c>
      <c r="I1254" s="172">
        <v>2.8029999999999999</v>
      </c>
      <c r="J1254" s="172">
        <v>5.4629000000000003</v>
      </c>
      <c r="K1254" s="172">
        <v>27.143699999999999</v>
      </c>
      <c r="L1254" s="172">
        <v>-12.698</v>
      </c>
      <c r="M1254" s="172">
        <v>-6.9062000000000001</v>
      </c>
      <c r="N1254" s="172"/>
      <c r="O1254" s="172"/>
      <c r="P1254" s="172"/>
      <c r="Q1254" s="172">
        <v>-4.4960000000000004</v>
      </c>
      <c r="R1254" s="172"/>
    </row>
    <row r="1255" spans="1:18" x14ac:dyDescent="0.3">
      <c r="A1255" s="168" t="s">
        <v>1300</v>
      </c>
      <c r="B1255" s="168" t="s">
        <v>1362</v>
      </c>
      <c r="C1255" s="168">
        <v>147584</v>
      </c>
      <c r="D1255" s="171">
        <v>44015</v>
      </c>
      <c r="E1255" s="172">
        <v>9.3892000000000007</v>
      </c>
      <c r="F1255" s="172">
        <v>0.39129999999999998</v>
      </c>
      <c r="G1255" s="172">
        <v>2.3357000000000001</v>
      </c>
      <c r="H1255" s="172">
        <v>1.5301</v>
      </c>
      <c r="I1255" s="172">
        <v>2.7231000000000001</v>
      </c>
      <c r="J1255" s="172">
        <v>5.2861000000000002</v>
      </c>
      <c r="K1255" s="172">
        <v>26.503299999999999</v>
      </c>
      <c r="L1255" s="172">
        <v>-13.5528</v>
      </c>
      <c r="M1255" s="172">
        <v>-8.3470999999999993</v>
      </c>
      <c r="N1255" s="172"/>
      <c r="O1255" s="172"/>
      <c r="P1255" s="172"/>
      <c r="Q1255" s="172">
        <v>-6.1079999999999997</v>
      </c>
      <c r="R1255" s="172"/>
    </row>
    <row r="1256" spans="1:18" x14ac:dyDescent="0.3">
      <c r="A1256" s="168" t="s">
        <v>1300</v>
      </c>
      <c r="B1256" s="168" t="s">
        <v>1363</v>
      </c>
      <c r="C1256" s="168">
        <v>144546</v>
      </c>
      <c r="D1256" s="171">
        <v>44015</v>
      </c>
      <c r="E1256" s="172">
        <v>10.498699999999999</v>
      </c>
      <c r="F1256" s="172">
        <v>0.64229999999999998</v>
      </c>
      <c r="G1256" s="172">
        <v>1.7206999999999999</v>
      </c>
      <c r="H1256" s="172">
        <v>1.3584000000000001</v>
      </c>
      <c r="I1256" s="172">
        <v>2.5604</v>
      </c>
      <c r="J1256" s="172">
        <v>3.9239000000000002</v>
      </c>
      <c r="K1256" s="172">
        <v>24.100999999999999</v>
      </c>
      <c r="L1256" s="172">
        <v>-9.0146999999999995</v>
      </c>
      <c r="M1256" s="172">
        <v>-4.0004999999999997</v>
      </c>
      <c r="N1256" s="172">
        <v>-3.4558</v>
      </c>
      <c r="O1256" s="172"/>
      <c r="P1256" s="172"/>
      <c r="Q1256" s="172">
        <v>2.7029999999999998</v>
      </c>
      <c r="R1256" s="172"/>
    </row>
    <row r="1257" spans="1:18" x14ac:dyDescent="0.3">
      <c r="A1257" s="168" t="s">
        <v>1300</v>
      </c>
      <c r="B1257" s="168" t="s">
        <v>1364</v>
      </c>
      <c r="C1257" s="168">
        <v>144548</v>
      </c>
      <c r="D1257" s="171">
        <v>44015</v>
      </c>
      <c r="E1257" s="172">
        <v>10.134</v>
      </c>
      <c r="F1257" s="172">
        <v>0.63949999999999996</v>
      </c>
      <c r="G1257" s="172">
        <v>1.7101999999999999</v>
      </c>
      <c r="H1257" s="172">
        <v>1.3218000000000001</v>
      </c>
      <c r="I1257" s="172">
        <v>2.4702000000000002</v>
      </c>
      <c r="J1257" s="172">
        <v>3.7532999999999999</v>
      </c>
      <c r="K1257" s="172">
        <v>23.540199999999999</v>
      </c>
      <c r="L1257" s="172">
        <v>-9.8927999999999994</v>
      </c>
      <c r="M1257" s="172">
        <v>-5.3375000000000004</v>
      </c>
      <c r="N1257" s="172">
        <v>-5.2481</v>
      </c>
      <c r="O1257" s="172"/>
      <c r="P1257" s="172"/>
      <c r="Q1257" s="172">
        <v>0.73219999999999996</v>
      </c>
      <c r="R1257" s="172"/>
    </row>
    <row r="1258" spans="1:18" x14ac:dyDescent="0.3">
      <c r="A1258" s="168" t="s">
        <v>1300</v>
      </c>
      <c r="B1258" s="168" t="s">
        <v>1365</v>
      </c>
      <c r="C1258" s="168">
        <v>118883</v>
      </c>
      <c r="D1258" s="171">
        <v>44015</v>
      </c>
      <c r="E1258" s="172">
        <v>98.97</v>
      </c>
      <c r="F1258" s="172">
        <v>0.4874</v>
      </c>
      <c r="G1258" s="172">
        <v>2.2206000000000001</v>
      </c>
      <c r="H1258" s="172">
        <v>1.6745000000000001</v>
      </c>
      <c r="I1258" s="172">
        <v>2.8687</v>
      </c>
      <c r="J1258" s="172">
        <v>4.8632999999999997</v>
      </c>
      <c r="K1258" s="172">
        <v>25.469100000000001</v>
      </c>
      <c r="L1258" s="172">
        <v>-15.2944</v>
      </c>
      <c r="M1258" s="172">
        <v>-10.1906</v>
      </c>
      <c r="N1258" s="172">
        <v>-16.3398</v>
      </c>
      <c r="O1258" s="172">
        <v>-3.8290000000000002</v>
      </c>
      <c r="P1258" s="172">
        <v>0.43969999999999998</v>
      </c>
      <c r="Q1258" s="172">
        <v>5.9747000000000003</v>
      </c>
      <c r="R1258" s="172">
        <v>-6.4919000000000002</v>
      </c>
    </row>
    <row r="1259" spans="1:18" x14ac:dyDescent="0.3">
      <c r="A1259" s="168" t="s">
        <v>1300</v>
      </c>
      <c r="B1259" s="168" t="s">
        <v>1366</v>
      </c>
      <c r="C1259" s="168">
        <v>100476</v>
      </c>
      <c r="D1259" s="171">
        <v>44015</v>
      </c>
      <c r="E1259" s="172">
        <v>95.38</v>
      </c>
      <c r="F1259" s="172">
        <v>0.48459999999999998</v>
      </c>
      <c r="G1259" s="172">
        <v>2.2183999999999999</v>
      </c>
      <c r="H1259" s="172">
        <v>1.6628000000000001</v>
      </c>
      <c r="I1259" s="172">
        <v>2.8578000000000001</v>
      </c>
      <c r="J1259" s="172">
        <v>4.8361999999999998</v>
      </c>
      <c r="K1259" s="172">
        <v>25.384499999999999</v>
      </c>
      <c r="L1259" s="172">
        <v>-15.3833</v>
      </c>
      <c r="M1259" s="172">
        <v>-10.3066</v>
      </c>
      <c r="N1259" s="172">
        <v>-16.457899999999999</v>
      </c>
      <c r="O1259" s="172">
        <v>-3.9619</v>
      </c>
      <c r="P1259" s="172">
        <v>-0.13769999999999999</v>
      </c>
      <c r="Q1259" s="172">
        <v>8.9027999999999992</v>
      </c>
      <c r="R1259" s="172">
        <v>-6.6227999999999998</v>
      </c>
    </row>
    <row r="1260" spans="1:18" x14ac:dyDescent="0.3">
      <c r="A1260" s="168" t="s">
        <v>1300</v>
      </c>
      <c r="B1260" s="168" t="s">
        <v>1367</v>
      </c>
      <c r="C1260" s="168">
        <v>119292</v>
      </c>
      <c r="D1260" s="171">
        <v>44015</v>
      </c>
      <c r="E1260" s="172">
        <v>19.989999999999998</v>
      </c>
      <c r="F1260" s="172">
        <v>0.70530000000000004</v>
      </c>
      <c r="G1260" s="172">
        <v>2.6181000000000001</v>
      </c>
      <c r="H1260" s="172">
        <v>1.6785000000000001</v>
      </c>
      <c r="I1260" s="172">
        <v>2.6707999999999998</v>
      </c>
      <c r="J1260" s="172">
        <v>5.3769</v>
      </c>
      <c r="K1260" s="172">
        <v>28.884599999999999</v>
      </c>
      <c r="L1260" s="172">
        <v>-8.6798000000000002</v>
      </c>
      <c r="M1260" s="172">
        <v>-2.1537000000000002</v>
      </c>
      <c r="N1260" s="172">
        <v>-4.7641999999999998</v>
      </c>
      <c r="O1260" s="172">
        <v>3.4009999999999998</v>
      </c>
      <c r="P1260" s="172">
        <v>4.0339</v>
      </c>
      <c r="Q1260" s="172">
        <v>8.4274000000000004</v>
      </c>
      <c r="R1260" s="172">
        <v>1.1951000000000001</v>
      </c>
    </row>
    <row r="1261" spans="1:18" x14ac:dyDescent="0.3">
      <c r="A1261" s="168" t="s">
        <v>1300</v>
      </c>
      <c r="B1261" s="168" t="s">
        <v>1368</v>
      </c>
      <c r="C1261" s="168">
        <v>115270</v>
      </c>
      <c r="D1261" s="171">
        <v>44015</v>
      </c>
      <c r="E1261" s="172">
        <v>18.940000000000001</v>
      </c>
      <c r="F1261" s="172">
        <v>0.69110000000000005</v>
      </c>
      <c r="G1261" s="172">
        <v>2.6002000000000001</v>
      </c>
      <c r="H1261" s="172">
        <v>1.6639999999999999</v>
      </c>
      <c r="I1261" s="172">
        <v>2.6558000000000002</v>
      </c>
      <c r="J1261" s="172">
        <v>5.2807000000000004</v>
      </c>
      <c r="K1261" s="172">
        <v>28.581099999999999</v>
      </c>
      <c r="L1261" s="172">
        <v>-8.9861000000000004</v>
      </c>
      <c r="M1261" s="172">
        <v>-2.7221000000000002</v>
      </c>
      <c r="N1261" s="172">
        <v>-5.4417999999999997</v>
      </c>
      <c r="O1261" s="172">
        <v>2.7858999999999998</v>
      </c>
      <c r="P1261" s="172">
        <v>3.2732000000000001</v>
      </c>
      <c r="Q1261" s="172">
        <v>7.2946</v>
      </c>
      <c r="R1261" s="172">
        <v>0.55830000000000002</v>
      </c>
    </row>
    <row r="1262" spans="1:18" x14ac:dyDescent="0.3">
      <c r="A1262" s="168" t="s">
        <v>1300</v>
      </c>
      <c r="B1262" s="168" t="s">
        <v>1369</v>
      </c>
      <c r="C1262" s="168">
        <v>120663</v>
      </c>
      <c r="D1262" s="171">
        <v>44015</v>
      </c>
      <c r="E1262" s="172">
        <v>126.169206706339</v>
      </c>
      <c r="F1262" s="172">
        <v>0.31709999999999999</v>
      </c>
      <c r="G1262" s="172">
        <v>1.8971</v>
      </c>
      <c r="H1262" s="172">
        <v>1.0511999999999999</v>
      </c>
      <c r="I1262" s="172">
        <v>3.306</v>
      </c>
      <c r="J1262" s="172">
        <v>4.1578999999999997</v>
      </c>
      <c r="K1262" s="172">
        <v>26.001000000000001</v>
      </c>
      <c r="L1262" s="172">
        <v>-8.5312000000000001</v>
      </c>
      <c r="M1262" s="172">
        <v>-2.0000000000000001E-4</v>
      </c>
      <c r="N1262" s="172">
        <v>-2.2566000000000002</v>
      </c>
      <c r="O1262" s="172">
        <v>5.5072999999999999</v>
      </c>
      <c r="P1262" s="172">
        <v>6.5747</v>
      </c>
      <c r="Q1262" s="172">
        <v>11.4213</v>
      </c>
      <c r="R1262" s="172">
        <v>8.5500000000000007E-2</v>
      </c>
    </row>
    <row r="1263" spans="1:18" x14ac:dyDescent="0.3">
      <c r="A1263" s="168" t="s">
        <v>1300</v>
      </c>
      <c r="B1263" s="168" t="s">
        <v>1370</v>
      </c>
      <c r="C1263" s="168">
        <v>100668</v>
      </c>
      <c r="D1263" s="171">
        <v>44015</v>
      </c>
      <c r="E1263" s="172">
        <v>222.81483023634399</v>
      </c>
      <c r="F1263" s="172">
        <v>0.3155</v>
      </c>
      <c r="G1263" s="172">
        <v>1.8916999999999999</v>
      </c>
      <c r="H1263" s="172">
        <v>1.0391999999999999</v>
      </c>
      <c r="I1263" s="172">
        <v>3.2827999999999999</v>
      </c>
      <c r="J1263" s="172">
        <v>4.1071999999999997</v>
      </c>
      <c r="K1263" s="172">
        <v>25.818999999999999</v>
      </c>
      <c r="L1263" s="172">
        <v>-8.8101000000000003</v>
      </c>
      <c r="M1263" s="172">
        <v>-0.43219999999999997</v>
      </c>
      <c r="N1263" s="172">
        <v>-2.8386999999999998</v>
      </c>
      <c r="O1263" s="172">
        <v>4.9535</v>
      </c>
      <c r="P1263" s="172">
        <v>6.0457000000000001</v>
      </c>
      <c r="Q1263" s="172">
        <v>11.6587</v>
      </c>
      <c r="R1263" s="172">
        <v>-0.47</v>
      </c>
    </row>
    <row r="1264" spans="1:18" x14ac:dyDescent="0.3">
      <c r="A1264" s="173" t="s">
        <v>27</v>
      </c>
      <c r="B1264" s="168"/>
      <c r="C1264" s="168"/>
      <c r="D1264" s="168"/>
      <c r="E1264" s="168"/>
      <c r="F1264" s="174">
        <v>0.5307536231884058</v>
      </c>
      <c r="G1264" s="174">
        <v>2.0266260869565218</v>
      </c>
      <c r="H1264" s="174">
        <v>1.3878485294117646</v>
      </c>
      <c r="I1264" s="174">
        <v>2.9806720588235298</v>
      </c>
      <c r="J1264" s="174">
        <v>4.9604147058823509</v>
      </c>
      <c r="K1264" s="174">
        <v>26.614883823529404</v>
      </c>
      <c r="L1264" s="174">
        <v>-11.537495588235291</v>
      </c>
      <c r="M1264" s="174">
        <v>-5.5221911764705878</v>
      </c>
      <c r="N1264" s="174">
        <v>-8.478284848484849</v>
      </c>
      <c r="O1264" s="174">
        <v>1.5437035714285716</v>
      </c>
      <c r="P1264" s="174">
        <v>5.063524074074075</v>
      </c>
      <c r="Q1264" s="174">
        <v>9.3210362318840563</v>
      </c>
      <c r="R1264" s="174">
        <v>-1.1673775862068969</v>
      </c>
    </row>
    <row r="1265" spans="1:18" x14ac:dyDescent="0.3">
      <c r="A1265" s="173" t="s">
        <v>409</v>
      </c>
      <c r="B1265" s="168"/>
      <c r="C1265" s="168"/>
      <c r="D1265" s="168"/>
      <c r="E1265" s="168"/>
      <c r="F1265" s="174">
        <v>0.54169999999999996</v>
      </c>
      <c r="G1265" s="174">
        <v>2.0863999999999998</v>
      </c>
      <c r="H1265" s="174">
        <v>1.4412499999999999</v>
      </c>
      <c r="I1265" s="174">
        <v>2.9972500000000002</v>
      </c>
      <c r="J1265" s="174">
        <v>5.1219999999999999</v>
      </c>
      <c r="K1265" s="174">
        <v>25.79505</v>
      </c>
      <c r="L1265" s="174">
        <v>-12.00595</v>
      </c>
      <c r="M1265" s="174">
        <v>-5.63605</v>
      </c>
      <c r="N1265" s="174">
        <v>-9.6770500000000013</v>
      </c>
      <c r="O1265" s="174">
        <v>1.0951</v>
      </c>
      <c r="P1265" s="174">
        <v>5.4567499999999995</v>
      </c>
      <c r="Q1265" s="174">
        <v>10.929</v>
      </c>
      <c r="R1265" s="174">
        <v>-2.0229499999999998</v>
      </c>
    </row>
    <row r="1266" spans="1:18" x14ac:dyDescent="0.3">
      <c r="A1266" s="117"/>
      <c r="B1266" s="117"/>
      <c r="C1266" s="117"/>
      <c r="D1266" s="117"/>
      <c r="E1266" s="117"/>
      <c r="F1266" s="117"/>
      <c r="G1266" s="117"/>
      <c r="H1266" s="117"/>
      <c r="I1266" s="117"/>
      <c r="J1266" s="117"/>
      <c r="K1266" s="117"/>
      <c r="L1266" s="117"/>
      <c r="M1266" s="117"/>
      <c r="N1266" s="117"/>
      <c r="O1266" s="117"/>
      <c r="P1266" s="117"/>
      <c r="Q1266" s="117"/>
      <c r="R1266" s="117"/>
    </row>
    <row r="1267" spans="1:18" x14ac:dyDescent="0.3">
      <c r="A1267" s="170" t="s">
        <v>1371</v>
      </c>
      <c r="B1267" s="170"/>
      <c r="C1267" s="170"/>
      <c r="D1267" s="170"/>
      <c r="E1267" s="170"/>
      <c r="F1267" s="170"/>
      <c r="G1267" s="170"/>
      <c r="H1267" s="170"/>
      <c r="I1267" s="170"/>
      <c r="J1267" s="170"/>
      <c r="K1267" s="170"/>
      <c r="L1267" s="170"/>
      <c r="M1267" s="170"/>
      <c r="N1267" s="170"/>
      <c r="O1267" s="170"/>
      <c r="P1267" s="170"/>
      <c r="Q1267" s="170"/>
      <c r="R1267" s="170"/>
    </row>
    <row r="1268" spans="1:18" x14ac:dyDescent="0.3">
      <c r="A1268" s="168" t="s">
        <v>1372</v>
      </c>
      <c r="B1268" s="168" t="s">
        <v>1373</v>
      </c>
      <c r="C1268" s="168">
        <v>145486</v>
      </c>
      <c r="D1268" s="171">
        <v>44017</v>
      </c>
      <c r="E1268" s="172">
        <v>1088.4676999999999</v>
      </c>
      <c r="F1268" s="172">
        <v>3.0752999999999999</v>
      </c>
      <c r="G1268" s="172">
        <v>3.0634999999999999</v>
      </c>
      <c r="H1268" s="172">
        <v>3.0489999999999999</v>
      </c>
      <c r="I1268" s="172">
        <v>2.8477000000000001</v>
      </c>
      <c r="J1268" s="172">
        <v>2.9197000000000002</v>
      </c>
      <c r="K1268" s="172">
        <v>2.9668999999999999</v>
      </c>
      <c r="L1268" s="172">
        <v>3.6711999999999998</v>
      </c>
      <c r="M1268" s="172">
        <v>4.0717999999999996</v>
      </c>
      <c r="N1268" s="172">
        <v>4.4409999999999998</v>
      </c>
      <c r="O1268" s="172"/>
      <c r="P1268" s="172"/>
      <c r="Q1268" s="172">
        <v>5.1858000000000004</v>
      </c>
      <c r="R1268" s="172"/>
    </row>
    <row r="1269" spans="1:18" x14ac:dyDescent="0.3">
      <c r="A1269" s="168" t="s">
        <v>1372</v>
      </c>
      <c r="B1269" s="168" t="s">
        <v>1374</v>
      </c>
      <c r="C1269" s="168">
        <v>145481</v>
      </c>
      <c r="D1269" s="171">
        <v>44017</v>
      </c>
      <c r="E1269" s="172">
        <v>1086.0890999999999</v>
      </c>
      <c r="F1269" s="172">
        <v>2.9542999999999999</v>
      </c>
      <c r="G1269" s="172">
        <v>2.9434999999999998</v>
      </c>
      <c r="H1269" s="172">
        <v>2.9287999999999998</v>
      </c>
      <c r="I1269" s="172">
        <v>2.7273999999999998</v>
      </c>
      <c r="J1269" s="172">
        <v>2.7993999999999999</v>
      </c>
      <c r="K1269" s="172">
        <v>2.8454999999999999</v>
      </c>
      <c r="L1269" s="172">
        <v>3.5470000000000002</v>
      </c>
      <c r="M1269" s="172">
        <v>3.9426999999999999</v>
      </c>
      <c r="N1269" s="172">
        <v>4.3094000000000001</v>
      </c>
      <c r="O1269" s="172"/>
      <c r="P1269" s="172"/>
      <c r="Q1269" s="172">
        <v>5.0486000000000004</v>
      </c>
      <c r="R1269" s="172"/>
    </row>
    <row r="1270" spans="1:18" x14ac:dyDescent="0.3">
      <c r="A1270" s="168" t="s">
        <v>1372</v>
      </c>
      <c r="B1270" s="168" t="s">
        <v>1375</v>
      </c>
      <c r="C1270" s="168">
        <v>146675</v>
      </c>
      <c r="D1270" s="171">
        <v>44017</v>
      </c>
      <c r="E1270" s="172">
        <v>1063.8311000000001</v>
      </c>
      <c r="F1270" s="172">
        <v>3.0743999999999998</v>
      </c>
      <c r="G1270" s="172">
        <v>3.0531999999999999</v>
      </c>
      <c r="H1270" s="172">
        <v>3.0072999999999999</v>
      </c>
      <c r="I1270" s="172">
        <v>2.9222999999999999</v>
      </c>
      <c r="J1270" s="172">
        <v>2.9607000000000001</v>
      </c>
      <c r="K1270" s="172">
        <v>3.0636999999999999</v>
      </c>
      <c r="L1270" s="172">
        <v>3.6945000000000001</v>
      </c>
      <c r="M1270" s="172">
        <v>4.0873999999999997</v>
      </c>
      <c r="N1270" s="172">
        <v>4.4463999999999997</v>
      </c>
      <c r="O1270" s="172"/>
      <c r="P1270" s="172"/>
      <c r="Q1270" s="172">
        <v>4.8383000000000003</v>
      </c>
      <c r="R1270" s="172"/>
    </row>
    <row r="1271" spans="1:18" x14ac:dyDescent="0.3">
      <c r="A1271" s="168" t="s">
        <v>1372</v>
      </c>
      <c r="B1271" s="168" t="s">
        <v>1376</v>
      </c>
      <c r="C1271" s="168">
        <v>146678</v>
      </c>
      <c r="D1271" s="171">
        <v>44017</v>
      </c>
      <c r="E1271" s="172">
        <v>1062.9485999999999</v>
      </c>
      <c r="F1271" s="172">
        <v>3.0219999999999998</v>
      </c>
      <c r="G1271" s="172">
        <v>3.0030999999999999</v>
      </c>
      <c r="H1271" s="172">
        <v>2.9571999999999998</v>
      </c>
      <c r="I1271" s="172">
        <v>2.8723999999999998</v>
      </c>
      <c r="J1271" s="172">
        <v>2.9106000000000001</v>
      </c>
      <c r="K1271" s="172">
        <v>3.0133000000000001</v>
      </c>
      <c r="L1271" s="172">
        <v>3.6438000000000001</v>
      </c>
      <c r="M1271" s="172">
        <v>4.0361000000000002</v>
      </c>
      <c r="N1271" s="172">
        <v>4.3943000000000003</v>
      </c>
      <c r="O1271" s="172"/>
      <c r="P1271" s="172"/>
      <c r="Q1271" s="172">
        <v>4.7718999999999996</v>
      </c>
      <c r="R1271" s="172"/>
    </row>
    <row r="1272" spans="1:18" x14ac:dyDescent="0.3">
      <c r="A1272" s="168" t="s">
        <v>1372</v>
      </c>
      <c r="B1272" s="168" t="s">
        <v>1377</v>
      </c>
      <c r="C1272" s="168">
        <v>147196</v>
      </c>
      <c r="D1272" s="171">
        <v>44017</v>
      </c>
      <c r="E1272" s="172">
        <v>1056.8964000000001</v>
      </c>
      <c r="F1272" s="172">
        <v>2.9529999999999998</v>
      </c>
      <c r="G1272" s="172">
        <v>2.9396</v>
      </c>
      <c r="H1272" s="172">
        <v>2.907</v>
      </c>
      <c r="I1272" s="172">
        <v>2.8117000000000001</v>
      </c>
      <c r="J1272" s="172">
        <v>2.9346000000000001</v>
      </c>
      <c r="K1272" s="172">
        <v>3.0817000000000001</v>
      </c>
      <c r="L1272" s="172">
        <v>3.766</v>
      </c>
      <c r="M1272" s="172">
        <v>4.1440000000000001</v>
      </c>
      <c r="N1272" s="172">
        <v>4.4843999999999999</v>
      </c>
      <c r="O1272" s="172"/>
      <c r="P1272" s="172"/>
      <c r="Q1272" s="172">
        <v>4.7154999999999996</v>
      </c>
      <c r="R1272" s="172"/>
    </row>
    <row r="1273" spans="1:18" x14ac:dyDescent="0.3">
      <c r="A1273" s="168" t="s">
        <v>1372</v>
      </c>
      <c r="B1273" s="168" t="s">
        <v>1378</v>
      </c>
      <c r="C1273" s="168">
        <v>147193</v>
      </c>
      <c r="D1273" s="171">
        <v>44017</v>
      </c>
      <c r="E1273" s="172">
        <v>1056.2660000000001</v>
      </c>
      <c r="F1273" s="172">
        <v>2.9028999999999998</v>
      </c>
      <c r="G1273" s="172">
        <v>2.8895</v>
      </c>
      <c r="H1273" s="172">
        <v>2.8573</v>
      </c>
      <c r="I1273" s="172">
        <v>2.7616999999999998</v>
      </c>
      <c r="J1273" s="172">
        <v>2.8845000000000001</v>
      </c>
      <c r="K1273" s="172">
        <v>3.0312999999999999</v>
      </c>
      <c r="L1273" s="172">
        <v>3.7153999999999998</v>
      </c>
      <c r="M1273" s="172">
        <v>4.0928000000000004</v>
      </c>
      <c r="N1273" s="172">
        <v>4.4325000000000001</v>
      </c>
      <c r="O1273" s="172"/>
      <c r="P1273" s="172"/>
      <c r="Q1273" s="172">
        <v>4.6634000000000002</v>
      </c>
      <c r="R1273" s="172"/>
    </row>
    <row r="1274" spans="1:18" x14ac:dyDescent="0.3">
      <c r="A1274" s="168" t="s">
        <v>1372</v>
      </c>
      <c r="B1274" s="168" t="s">
        <v>1379</v>
      </c>
      <c r="C1274" s="168">
        <v>147125</v>
      </c>
      <c r="D1274" s="171">
        <v>44017</v>
      </c>
      <c r="E1274" s="172">
        <v>1059.2775999999999</v>
      </c>
      <c r="F1274" s="172">
        <v>3.0240999999999998</v>
      </c>
      <c r="G1274" s="172">
        <v>3.0238</v>
      </c>
      <c r="H1274" s="172">
        <v>2.9788000000000001</v>
      </c>
      <c r="I1274" s="172">
        <v>2.8957000000000002</v>
      </c>
      <c r="J1274" s="172">
        <v>2.9201000000000001</v>
      </c>
      <c r="K1274" s="172">
        <v>3.0838999999999999</v>
      </c>
      <c r="L1274" s="172">
        <v>3.7462</v>
      </c>
      <c r="M1274" s="172">
        <v>4.1264000000000003</v>
      </c>
      <c r="N1274" s="172">
        <v>4.4778000000000002</v>
      </c>
      <c r="O1274" s="172"/>
      <c r="P1274" s="172"/>
      <c r="Q1274" s="172">
        <v>4.7632000000000003</v>
      </c>
      <c r="R1274" s="172"/>
    </row>
    <row r="1275" spans="1:18" x14ac:dyDescent="0.3">
      <c r="A1275" s="168" t="s">
        <v>1372</v>
      </c>
      <c r="B1275" s="168" t="s">
        <v>1380</v>
      </c>
      <c r="C1275" s="168">
        <v>147124</v>
      </c>
      <c r="D1275" s="171">
        <v>44017</v>
      </c>
      <c r="E1275" s="172">
        <v>1057.7750000000001</v>
      </c>
      <c r="F1275" s="172">
        <v>2.9249000000000001</v>
      </c>
      <c r="G1275" s="172">
        <v>2.9234</v>
      </c>
      <c r="H1275" s="172">
        <v>2.8769999999999998</v>
      </c>
      <c r="I1275" s="172">
        <v>2.7951000000000001</v>
      </c>
      <c r="J1275" s="172">
        <v>2.8203999999999998</v>
      </c>
      <c r="K1275" s="172">
        <v>2.9826000000000001</v>
      </c>
      <c r="L1275" s="172">
        <v>3.6414</v>
      </c>
      <c r="M1275" s="172">
        <v>4.0133000000000001</v>
      </c>
      <c r="N1275" s="172">
        <v>4.3598999999999997</v>
      </c>
      <c r="O1275" s="172"/>
      <c r="P1275" s="172"/>
      <c r="Q1275" s="172">
        <v>4.6429</v>
      </c>
      <c r="R1275" s="172"/>
    </row>
    <row r="1276" spans="1:18" x14ac:dyDescent="0.3">
      <c r="A1276" s="168" t="s">
        <v>1372</v>
      </c>
      <c r="B1276" s="168" t="s">
        <v>1381</v>
      </c>
      <c r="C1276" s="168">
        <v>147951</v>
      </c>
      <c r="D1276" s="171">
        <v>44017</v>
      </c>
      <c r="E1276" s="172">
        <v>1017.1431</v>
      </c>
      <c r="F1276" s="172">
        <v>3.1545000000000001</v>
      </c>
      <c r="G1276" s="172">
        <v>3.1539000000000001</v>
      </c>
      <c r="H1276" s="172">
        <v>3.07</v>
      </c>
      <c r="I1276" s="172">
        <v>3.0055000000000001</v>
      </c>
      <c r="J1276" s="172">
        <v>3.0670999999999999</v>
      </c>
      <c r="K1276" s="172">
        <v>3.4283000000000001</v>
      </c>
      <c r="L1276" s="172"/>
      <c r="M1276" s="172"/>
      <c r="N1276" s="172"/>
      <c r="O1276" s="172"/>
      <c r="P1276" s="172"/>
      <c r="Q1276" s="172">
        <v>3.9055</v>
      </c>
      <c r="R1276" s="172"/>
    </row>
    <row r="1277" spans="1:18" x14ac:dyDescent="0.3">
      <c r="A1277" s="168" t="s">
        <v>1372</v>
      </c>
      <c r="B1277" s="168" t="s">
        <v>1382</v>
      </c>
      <c r="C1277" s="168">
        <v>147936</v>
      </c>
      <c r="D1277" s="171">
        <v>44017</v>
      </c>
      <c r="E1277" s="172">
        <v>1016.7127</v>
      </c>
      <c r="F1277" s="172">
        <v>3.0589</v>
      </c>
      <c r="G1277" s="172">
        <v>3.0594999999999999</v>
      </c>
      <c r="H1277" s="172">
        <v>2.9767999999999999</v>
      </c>
      <c r="I1277" s="172">
        <v>2.9137</v>
      </c>
      <c r="J1277" s="172">
        <v>2.9748999999999999</v>
      </c>
      <c r="K1277" s="172">
        <v>3.3313999999999999</v>
      </c>
      <c r="L1277" s="172"/>
      <c r="M1277" s="172"/>
      <c r="N1277" s="172"/>
      <c r="O1277" s="172"/>
      <c r="P1277" s="172"/>
      <c r="Q1277" s="172">
        <v>3.8073999999999999</v>
      </c>
      <c r="R1277" s="172"/>
    </row>
    <row r="1278" spans="1:18" x14ac:dyDescent="0.3">
      <c r="A1278" s="168" t="s">
        <v>1372</v>
      </c>
      <c r="B1278" s="168" t="s">
        <v>1383</v>
      </c>
      <c r="C1278" s="168">
        <v>147531</v>
      </c>
      <c r="D1278" s="171">
        <v>44017</v>
      </c>
      <c r="E1278" s="172">
        <v>1042.373</v>
      </c>
      <c r="F1278" s="172">
        <v>3.0257000000000001</v>
      </c>
      <c r="G1278" s="172">
        <v>3.0261999999999998</v>
      </c>
      <c r="H1278" s="172">
        <v>3.1434000000000002</v>
      </c>
      <c r="I1278" s="172">
        <v>3.0348999999999999</v>
      </c>
      <c r="J1278" s="172">
        <v>2.9937</v>
      </c>
      <c r="K1278" s="172">
        <v>3.157</v>
      </c>
      <c r="L1278" s="172">
        <v>3.8052999999999999</v>
      </c>
      <c r="M1278" s="172">
        <v>4.1616</v>
      </c>
      <c r="N1278" s="172"/>
      <c r="O1278" s="172"/>
      <c r="P1278" s="172"/>
      <c r="Q1278" s="172">
        <v>4.4443000000000001</v>
      </c>
      <c r="R1278" s="172"/>
    </row>
    <row r="1279" spans="1:18" x14ac:dyDescent="0.3">
      <c r="A1279" s="168" t="s">
        <v>1372</v>
      </c>
      <c r="B1279" s="168" t="s">
        <v>1384</v>
      </c>
      <c r="C1279" s="168">
        <v>147534</v>
      </c>
      <c r="D1279" s="171">
        <v>44017</v>
      </c>
      <c r="E1279" s="172">
        <v>1042.0051000000001</v>
      </c>
      <c r="F1279" s="172">
        <v>3.0057</v>
      </c>
      <c r="G1279" s="172">
        <v>3.0062000000000002</v>
      </c>
      <c r="H1279" s="172">
        <v>3.1223999999999998</v>
      </c>
      <c r="I1279" s="172">
        <v>3.0144000000000002</v>
      </c>
      <c r="J1279" s="172">
        <v>2.9729999999999999</v>
      </c>
      <c r="K1279" s="172">
        <v>3.1446999999999998</v>
      </c>
      <c r="L1279" s="172">
        <v>3.786</v>
      </c>
      <c r="M1279" s="172">
        <v>4.1323999999999996</v>
      </c>
      <c r="N1279" s="172"/>
      <c r="O1279" s="172"/>
      <c r="P1279" s="172"/>
      <c r="Q1279" s="172">
        <v>4.4057000000000004</v>
      </c>
      <c r="R1279" s="172"/>
    </row>
    <row r="1280" spans="1:18" x14ac:dyDescent="0.3">
      <c r="A1280" s="168" t="s">
        <v>1372</v>
      </c>
      <c r="B1280" s="168" t="s">
        <v>1385</v>
      </c>
      <c r="C1280" s="168">
        <v>146062</v>
      </c>
      <c r="D1280" s="171">
        <v>44017</v>
      </c>
      <c r="E1280" s="172">
        <v>1077.7940000000001</v>
      </c>
      <c r="F1280" s="172">
        <v>3.1482999999999999</v>
      </c>
      <c r="G1280" s="172">
        <v>3.1187</v>
      </c>
      <c r="H1280" s="172">
        <v>3.0448</v>
      </c>
      <c r="I1280" s="172">
        <v>2.9499</v>
      </c>
      <c r="J1280" s="172">
        <v>2.9893000000000001</v>
      </c>
      <c r="K1280" s="172">
        <v>3.2652999999999999</v>
      </c>
      <c r="L1280" s="172">
        <v>3.9209000000000001</v>
      </c>
      <c r="M1280" s="172">
        <v>4.2671999999999999</v>
      </c>
      <c r="N1280" s="172">
        <v>4.6002000000000001</v>
      </c>
      <c r="O1280" s="172"/>
      <c r="P1280" s="172"/>
      <c r="Q1280" s="172">
        <v>5.1521999999999997</v>
      </c>
      <c r="R1280" s="172"/>
    </row>
    <row r="1281" spans="1:18" x14ac:dyDescent="0.3">
      <c r="A1281" s="168" t="s">
        <v>1372</v>
      </c>
      <c r="B1281" s="168" t="s">
        <v>1386</v>
      </c>
      <c r="C1281" s="168">
        <v>146061</v>
      </c>
      <c r="D1281" s="171">
        <v>44017</v>
      </c>
      <c r="E1281" s="172">
        <v>1076.2795000000001</v>
      </c>
      <c r="F1281" s="172">
        <v>3.0798000000000001</v>
      </c>
      <c r="G1281" s="172">
        <v>3.0495999999999999</v>
      </c>
      <c r="H1281" s="172">
        <v>2.9754</v>
      </c>
      <c r="I1281" s="172">
        <v>2.8797000000000001</v>
      </c>
      <c r="J1281" s="172">
        <v>2.9190999999999998</v>
      </c>
      <c r="K1281" s="172">
        <v>3.1947000000000001</v>
      </c>
      <c r="L1281" s="172">
        <v>3.8359999999999999</v>
      </c>
      <c r="M1281" s="172">
        <v>4.1755000000000004</v>
      </c>
      <c r="N1281" s="172">
        <v>4.5044000000000004</v>
      </c>
      <c r="O1281" s="172"/>
      <c r="P1281" s="172"/>
      <c r="Q1281" s="172">
        <v>5.0529999999999999</v>
      </c>
      <c r="R1281" s="172"/>
    </row>
    <row r="1282" spans="1:18" x14ac:dyDescent="0.3">
      <c r="A1282" s="168" t="s">
        <v>1372</v>
      </c>
      <c r="B1282" s="168" t="s">
        <v>1387</v>
      </c>
      <c r="C1282" s="168">
        <v>147570</v>
      </c>
      <c r="D1282" s="171">
        <v>44017</v>
      </c>
      <c r="E1282" s="172">
        <v>1043.6297999999999</v>
      </c>
      <c r="F1282" s="172">
        <v>3.1478999999999999</v>
      </c>
      <c r="G1282" s="172">
        <v>3.1496</v>
      </c>
      <c r="H1282" s="172">
        <v>3.0870000000000002</v>
      </c>
      <c r="I1282" s="172">
        <v>2.9742000000000002</v>
      </c>
      <c r="J1282" s="172">
        <v>3.0190000000000001</v>
      </c>
      <c r="K1282" s="172">
        <v>3.2570999999999999</v>
      </c>
      <c r="L1282" s="172">
        <v>3.9550000000000001</v>
      </c>
      <c r="M1282" s="172">
        <v>4.3308</v>
      </c>
      <c r="N1282" s="172"/>
      <c r="O1282" s="172"/>
      <c r="P1282" s="172"/>
      <c r="Q1282" s="172">
        <v>4.5761000000000003</v>
      </c>
      <c r="R1282" s="172"/>
    </row>
    <row r="1283" spans="1:18" x14ac:dyDescent="0.3">
      <c r="A1283" s="168" t="s">
        <v>1372</v>
      </c>
      <c r="B1283" s="168" t="s">
        <v>1388</v>
      </c>
      <c r="C1283" s="168">
        <v>147569</v>
      </c>
      <c r="D1283" s="171">
        <v>44017</v>
      </c>
      <c r="E1283" s="172">
        <v>1042.8313000000001</v>
      </c>
      <c r="F1283" s="172">
        <v>3.0977999999999999</v>
      </c>
      <c r="G1283" s="172">
        <v>3.0983999999999998</v>
      </c>
      <c r="H1283" s="172">
        <v>3.0367999999999999</v>
      </c>
      <c r="I1283" s="172">
        <v>2.9238</v>
      </c>
      <c r="J1283" s="172">
        <v>2.9685999999999999</v>
      </c>
      <c r="K1283" s="172">
        <v>3.2023000000000001</v>
      </c>
      <c r="L1283" s="172">
        <v>3.8815</v>
      </c>
      <c r="M1283" s="172">
        <v>4.2504999999999997</v>
      </c>
      <c r="N1283" s="172"/>
      <c r="O1283" s="172"/>
      <c r="P1283" s="172"/>
      <c r="Q1283" s="172">
        <v>4.4923999999999999</v>
      </c>
      <c r="R1283" s="172"/>
    </row>
    <row r="1284" spans="1:18" x14ac:dyDescent="0.3">
      <c r="A1284" s="168" t="s">
        <v>1372</v>
      </c>
      <c r="B1284" s="168" t="s">
        <v>1389</v>
      </c>
      <c r="C1284" s="168">
        <v>147213</v>
      </c>
      <c r="D1284" s="171">
        <v>44017</v>
      </c>
      <c r="E1284" s="172">
        <v>1051.5250000000001</v>
      </c>
      <c r="F1284" s="172">
        <v>2.9127999999999998</v>
      </c>
      <c r="G1284" s="172">
        <v>2.9083999999999999</v>
      </c>
      <c r="H1284" s="172">
        <v>3.0306000000000002</v>
      </c>
      <c r="I1284" s="172">
        <v>2.6957</v>
      </c>
      <c r="J1284" s="172">
        <v>2.7511000000000001</v>
      </c>
      <c r="K1284" s="172">
        <v>2.6778</v>
      </c>
      <c r="L1284" s="172">
        <v>3.3925000000000001</v>
      </c>
      <c r="M1284" s="172">
        <v>3.8313999999999999</v>
      </c>
      <c r="N1284" s="172">
        <v>4.2102000000000004</v>
      </c>
      <c r="O1284" s="172"/>
      <c r="P1284" s="172"/>
      <c r="Q1284" s="172">
        <v>4.4199000000000002</v>
      </c>
      <c r="R1284" s="172"/>
    </row>
    <row r="1285" spans="1:18" x14ac:dyDescent="0.3">
      <c r="A1285" s="168" t="s">
        <v>1372</v>
      </c>
      <c r="B1285" s="168" t="s">
        <v>1390</v>
      </c>
      <c r="C1285" s="168">
        <v>147214</v>
      </c>
      <c r="D1285" s="171">
        <v>44017</v>
      </c>
      <c r="E1285" s="172">
        <v>1052.2907</v>
      </c>
      <c r="F1285" s="172">
        <v>2.9626999999999999</v>
      </c>
      <c r="G1285" s="172">
        <v>2.9582999999999999</v>
      </c>
      <c r="H1285" s="172">
        <v>3.081</v>
      </c>
      <c r="I1285" s="172">
        <v>2.7488000000000001</v>
      </c>
      <c r="J1285" s="172">
        <v>2.8241999999999998</v>
      </c>
      <c r="K1285" s="172">
        <v>2.7629999999999999</v>
      </c>
      <c r="L1285" s="172">
        <v>3.4689999999999999</v>
      </c>
      <c r="M1285" s="172">
        <v>3.9003000000000001</v>
      </c>
      <c r="N1285" s="172">
        <v>4.2766000000000002</v>
      </c>
      <c r="O1285" s="172"/>
      <c r="P1285" s="172"/>
      <c r="Q1285" s="172">
        <v>4.4854000000000003</v>
      </c>
      <c r="R1285" s="172"/>
    </row>
    <row r="1286" spans="1:18" x14ac:dyDescent="0.3">
      <c r="A1286" s="168" t="s">
        <v>1372</v>
      </c>
      <c r="B1286" s="168" t="s">
        <v>1391</v>
      </c>
      <c r="C1286" s="168">
        <v>101996</v>
      </c>
      <c r="D1286" s="171">
        <v>44017</v>
      </c>
      <c r="E1286" s="172">
        <v>2976.2190000000001</v>
      </c>
      <c r="F1286" s="172">
        <v>2.9855</v>
      </c>
      <c r="G1286" s="172">
        <v>2.9428000000000001</v>
      </c>
      <c r="H1286" s="172">
        <v>2.8797000000000001</v>
      </c>
      <c r="I1286" s="172">
        <v>2.6640000000000001</v>
      </c>
      <c r="J1286" s="172">
        <v>2.7490000000000001</v>
      </c>
      <c r="K1286" s="172">
        <v>2.8014999999999999</v>
      </c>
      <c r="L1286" s="172">
        <v>3.5007000000000001</v>
      </c>
      <c r="M1286" s="172">
        <v>3.9117000000000002</v>
      </c>
      <c r="N1286" s="172">
        <v>4.2786999999999997</v>
      </c>
      <c r="O1286" s="172">
        <v>5.4451000000000001</v>
      </c>
      <c r="P1286" s="172">
        <v>5.8282999999999996</v>
      </c>
      <c r="Q1286" s="172">
        <v>6.0991999999999997</v>
      </c>
      <c r="R1286" s="172">
        <v>5.2115</v>
      </c>
    </row>
    <row r="1287" spans="1:18" x14ac:dyDescent="0.3">
      <c r="A1287" s="168" t="s">
        <v>1372</v>
      </c>
      <c r="B1287" s="168" t="s">
        <v>1392</v>
      </c>
      <c r="C1287" s="168">
        <v>119110</v>
      </c>
      <c r="D1287" s="171">
        <v>44017</v>
      </c>
      <c r="E1287" s="172">
        <v>2991.3851</v>
      </c>
      <c r="F1287" s="172">
        <v>3.0857000000000001</v>
      </c>
      <c r="G1287" s="172">
        <v>3.0421999999999998</v>
      </c>
      <c r="H1287" s="172">
        <v>2.9794</v>
      </c>
      <c r="I1287" s="172">
        <v>2.7639999999999998</v>
      </c>
      <c r="J1287" s="172">
        <v>2.8492000000000002</v>
      </c>
      <c r="K1287" s="172">
        <v>2.9028</v>
      </c>
      <c r="L1287" s="172">
        <v>3.6044999999999998</v>
      </c>
      <c r="M1287" s="172">
        <v>4.016</v>
      </c>
      <c r="N1287" s="172">
        <v>4.3840000000000003</v>
      </c>
      <c r="O1287" s="172">
        <v>5.5305999999999997</v>
      </c>
      <c r="P1287" s="172">
        <v>5.9088000000000003</v>
      </c>
      <c r="Q1287" s="172">
        <v>6.6459000000000001</v>
      </c>
      <c r="R1287" s="172">
        <v>5.3139000000000003</v>
      </c>
    </row>
    <row r="1288" spans="1:18" x14ac:dyDescent="0.3">
      <c r="A1288" s="168" t="s">
        <v>1372</v>
      </c>
      <c r="B1288" s="168" t="s">
        <v>1393</v>
      </c>
      <c r="C1288" s="168">
        <v>147287</v>
      </c>
      <c r="D1288" s="171">
        <v>44017</v>
      </c>
      <c r="E1288" s="172">
        <v>1051.9885999999999</v>
      </c>
      <c r="F1288" s="172">
        <v>3.1423000000000001</v>
      </c>
      <c r="G1288" s="172">
        <v>3.1316000000000002</v>
      </c>
      <c r="H1288" s="172">
        <v>3.0253000000000001</v>
      </c>
      <c r="I1288" s="172">
        <v>2.9426000000000001</v>
      </c>
      <c r="J1288" s="172">
        <v>2.9864000000000002</v>
      </c>
      <c r="K1288" s="172">
        <v>3.0916999999999999</v>
      </c>
      <c r="L1288" s="172">
        <v>3.7195999999999998</v>
      </c>
      <c r="M1288" s="172">
        <v>4.1135000000000002</v>
      </c>
      <c r="N1288" s="172">
        <v>4.4561999999999999</v>
      </c>
      <c r="O1288" s="172"/>
      <c r="P1288" s="172"/>
      <c r="Q1288" s="172">
        <v>4.6003999999999996</v>
      </c>
      <c r="R1288" s="172"/>
    </row>
    <row r="1289" spans="1:18" x14ac:dyDescent="0.3">
      <c r="A1289" s="168" t="s">
        <v>1372</v>
      </c>
      <c r="B1289" s="168" t="s">
        <v>1394</v>
      </c>
      <c r="C1289" s="168">
        <v>147290</v>
      </c>
      <c r="D1289" s="171">
        <v>44017</v>
      </c>
      <c r="E1289" s="172">
        <v>1050.2058</v>
      </c>
      <c r="F1289" s="172">
        <v>2.9929000000000001</v>
      </c>
      <c r="G1289" s="172">
        <v>2.9815999999999998</v>
      </c>
      <c r="H1289" s="172">
        <v>2.8753000000000002</v>
      </c>
      <c r="I1289" s="172">
        <v>2.7923</v>
      </c>
      <c r="J1289" s="172">
        <v>2.8359999999999999</v>
      </c>
      <c r="K1289" s="172">
        <v>2.9403999999999999</v>
      </c>
      <c r="L1289" s="172">
        <v>3.5666000000000002</v>
      </c>
      <c r="M1289" s="172">
        <v>3.9580000000000002</v>
      </c>
      <c r="N1289" s="172">
        <v>4.2988</v>
      </c>
      <c r="O1289" s="172"/>
      <c r="P1289" s="172"/>
      <c r="Q1289" s="172">
        <v>4.4428999999999998</v>
      </c>
      <c r="R1289" s="172"/>
    </row>
    <row r="1290" spans="1:18" x14ac:dyDescent="0.3">
      <c r="A1290" s="168" t="s">
        <v>1372</v>
      </c>
      <c r="B1290" s="168" t="s">
        <v>1395</v>
      </c>
      <c r="C1290" s="168">
        <v>145535</v>
      </c>
      <c r="D1290" s="171">
        <v>44017</v>
      </c>
      <c r="E1290" s="172">
        <v>108.3747</v>
      </c>
      <c r="F1290" s="172">
        <v>2.8969</v>
      </c>
      <c r="G1290" s="172">
        <v>2.8971</v>
      </c>
      <c r="H1290" s="172">
        <v>2.8546999999999998</v>
      </c>
      <c r="I1290" s="172">
        <v>2.6779000000000002</v>
      </c>
      <c r="J1290" s="172">
        <v>2.7646000000000002</v>
      </c>
      <c r="K1290" s="172">
        <v>2.7894000000000001</v>
      </c>
      <c r="L1290" s="172">
        <v>3.5160999999999998</v>
      </c>
      <c r="M1290" s="172">
        <v>3.9245000000000001</v>
      </c>
      <c r="N1290" s="172">
        <v>4.2938000000000001</v>
      </c>
      <c r="O1290" s="172"/>
      <c r="P1290" s="172"/>
      <c r="Q1290" s="172">
        <v>5.0213000000000001</v>
      </c>
      <c r="R1290" s="172"/>
    </row>
    <row r="1291" spans="1:18" x14ac:dyDescent="0.3">
      <c r="A1291" s="168" t="s">
        <v>1372</v>
      </c>
      <c r="B1291" s="168" t="s">
        <v>1396</v>
      </c>
      <c r="C1291" s="168">
        <v>145536</v>
      </c>
      <c r="D1291" s="171">
        <v>44017</v>
      </c>
      <c r="E1291" s="172">
        <v>108.5526</v>
      </c>
      <c r="F1291" s="172">
        <v>3.0099</v>
      </c>
      <c r="G1291" s="172">
        <v>3.0045000000000002</v>
      </c>
      <c r="H1291" s="172">
        <v>2.9558</v>
      </c>
      <c r="I1291" s="172">
        <v>2.7793999999999999</v>
      </c>
      <c r="J1291" s="172">
        <v>2.8647999999999998</v>
      </c>
      <c r="K1291" s="172">
        <v>2.8904000000000001</v>
      </c>
      <c r="L1291" s="172">
        <v>3.6179000000000001</v>
      </c>
      <c r="M1291" s="172">
        <v>4.0274999999999999</v>
      </c>
      <c r="N1291" s="172">
        <v>4.3982000000000001</v>
      </c>
      <c r="O1291" s="172"/>
      <c r="P1291" s="172"/>
      <c r="Q1291" s="172">
        <v>5.1262999999999996</v>
      </c>
      <c r="R1291" s="172"/>
    </row>
    <row r="1292" spans="1:18" x14ac:dyDescent="0.3">
      <c r="A1292" s="168" t="s">
        <v>1372</v>
      </c>
      <c r="B1292" s="168" t="s">
        <v>1397</v>
      </c>
      <c r="C1292" s="168">
        <v>146191</v>
      </c>
      <c r="D1292" s="171">
        <v>44017</v>
      </c>
      <c r="E1292" s="172">
        <v>1073.7891</v>
      </c>
      <c r="F1292" s="172">
        <v>2.9201000000000001</v>
      </c>
      <c r="G1292" s="172">
        <v>2.9195000000000002</v>
      </c>
      <c r="H1292" s="172">
        <v>2.871</v>
      </c>
      <c r="I1292" s="172">
        <v>2.6993</v>
      </c>
      <c r="J1292" s="172">
        <v>2.8401999999999998</v>
      </c>
      <c r="K1292" s="172">
        <v>2.9643999999999999</v>
      </c>
      <c r="L1292" s="172">
        <v>3.6055000000000001</v>
      </c>
      <c r="M1292" s="172">
        <v>4.0342000000000002</v>
      </c>
      <c r="N1292" s="172">
        <v>4.4169999999999998</v>
      </c>
      <c r="O1292" s="172"/>
      <c r="P1292" s="172"/>
      <c r="Q1292" s="172">
        <v>4.9866000000000001</v>
      </c>
      <c r="R1292" s="172"/>
    </row>
    <row r="1293" spans="1:18" x14ac:dyDescent="0.3">
      <c r="A1293" s="168" t="s">
        <v>1372</v>
      </c>
      <c r="B1293" s="168" t="s">
        <v>1398</v>
      </c>
      <c r="C1293" s="168">
        <v>146187</v>
      </c>
      <c r="D1293" s="171">
        <v>44017</v>
      </c>
      <c r="E1293" s="172">
        <v>1071.8335999999999</v>
      </c>
      <c r="F1293" s="172">
        <v>2.7892000000000001</v>
      </c>
      <c r="G1293" s="172">
        <v>2.7896000000000001</v>
      </c>
      <c r="H1293" s="172">
        <v>2.7408000000000001</v>
      </c>
      <c r="I1293" s="172">
        <v>2.5687000000000002</v>
      </c>
      <c r="J1293" s="172">
        <v>2.7097000000000002</v>
      </c>
      <c r="K1293" s="172">
        <v>2.8325</v>
      </c>
      <c r="L1293" s="172">
        <v>3.4704999999999999</v>
      </c>
      <c r="M1293" s="172">
        <v>3.8971</v>
      </c>
      <c r="N1293" s="172">
        <v>4.2778</v>
      </c>
      <c r="O1293" s="172"/>
      <c r="P1293" s="172"/>
      <c r="Q1293" s="172">
        <v>4.8559000000000001</v>
      </c>
      <c r="R1293" s="172"/>
    </row>
    <row r="1294" spans="1:18" x14ac:dyDescent="0.3">
      <c r="A1294" s="168" t="s">
        <v>1372</v>
      </c>
      <c r="B1294" s="168" t="s">
        <v>1399</v>
      </c>
      <c r="C1294" s="168">
        <v>147450</v>
      </c>
      <c r="D1294" s="171">
        <v>44017</v>
      </c>
      <c r="E1294" s="172">
        <v>1044.2021999999999</v>
      </c>
      <c r="F1294" s="172">
        <v>2.9819</v>
      </c>
      <c r="G1294" s="172">
        <v>2.9836</v>
      </c>
      <c r="H1294" s="172">
        <v>2.8929</v>
      </c>
      <c r="I1294" s="172">
        <v>2.7698999999999998</v>
      </c>
      <c r="J1294" s="172">
        <v>2.8393999999999999</v>
      </c>
      <c r="K1294" s="172">
        <v>2.8778999999999999</v>
      </c>
      <c r="L1294" s="172">
        <v>3.5952999999999999</v>
      </c>
      <c r="M1294" s="172">
        <v>4.0057999999999998</v>
      </c>
      <c r="N1294" s="172"/>
      <c r="O1294" s="172"/>
      <c r="P1294" s="172"/>
      <c r="Q1294" s="172">
        <v>4.4446000000000003</v>
      </c>
      <c r="R1294" s="172"/>
    </row>
    <row r="1295" spans="1:18" x14ac:dyDescent="0.3">
      <c r="A1295" s="168" t="s">
        <v>1372</v>
      </c>
      <c r="B1295" s="168" t="s">
        <v>1400</v>
      </c>
      <c r="C1295" s="168">
        <v>147454</v>
      </c>
      <c r="D1295" s="171">
        <v>44017</v>
      </c>
      <c r="E1295" s="172">
        <v>1043.1545000000001</v>
      </c>
      <c r="F1295" s="172">
        <v>2.8834</v>
      </c>
      <c r="G1295" s="172">
        <v>2.8839000000000001</v>
      </c>
      <c r="H1295" s="172">
        <v>2.7932000000000001</v>
      </c>
      <c r="I1295" s="172">
        <v>2.6697000000000002</v>
      </c>
      <c r="J1295" s="172">
        <v>2.7395</v>
      </c>
      <c r="K1295" s="172">
        <v>2.7772999999999999</v>
      </c>
      <c r="L1295" s="172">
        <v>3.4927999999999999</v>
      </c>
      <c r="M1295" s="172">
        <v>3.9022000000000001</v>
      </c>
      <c r="N1295" s="172"/>
      <c r="O1295" s="172"/>
      <c r="P1295" s="172"/>
      <c r="Q1295" s="172">
        <v>4.3391999999999999</v>
      </c>
      <c r="R1295" s="172"/>
    </row>
    <row r="1296" spans="1:18" x14ac:dyDescent="0.3">
      <c r="A1296" s="168" t="s">
        <v>1372</v>
      </c>
      <c r="B1296" s="168" t="s">
        <v>1401</v>
      </c>
      <c r="C1296" s="168">
        <v>147883</v>
      </c>
      <c r="D1296" s="171">
        <v>44017</v>
      </c>
      <c r="E1296" s="172">
        <v>1017.6965</v>
      </c>
      <c r="F1296" s="172">
        <v>2.9699</v>
      </c>
      <c r="G1296" s="172">
        <v>2.9716</v>
      </c>
      <c r="H1296" s="172">
        <v>2.8913000000000002</v>
      </c>
      <c r="I1296" s="172">
        <v>2.7633000000000001</v>
      </c>
      <c r="J1296" s="172">
        <v>2.8557999999999999</v>
      </c>
      <c r="K1296" s="172">
        <v>2.9148999999999998</v>
      </c>
      <c r="L1296" s="172"/>
      <c r="M1296" s="172"/>
      <c r="N1296" s="172"/>
      <c r="O1296" s="172"/>
      <c r="P1296" s="172"/>
      <c r="Q1296" s="172">
        <v>3.6084999999999998</v>
      </c>
      <c r="R1296" s="172"/>
    </row>
    <row r="1297" spans="1:18" x14ac:dyDescent="0.3">
      <c r="A1297" s="168" t="s">
        <v>1372</v>
      </c>
      <c r="B1297" s="168" t="s">
        <v>1402</v>
      </c>
      <c r="C1297" s="168">
        <v>147878</v>
      </c>
      <c r="D1297" s="171">
        <v>44017</v>
      </c>
      <c r="E1297" s="172">
        <v>1017.3942</v>
      </c>
      <c r="F1297" s="172">
        <v>2.9134000000000002</v>
      </c>
      <c r="G1297" s="172">
        <v>2.9114</v>
      </c>
      <c r="H1297" s="172">
        <v>2.8311000000000002</v>
      </c>
      <c r="I1297" s="172">
        <v>2.7031999999999998</v>
      </c>
      <c r="J1297" s="172">
        <v>2.7957999999999998</v>
      </c>
      <c r="K1297" s="172">
        <v>2.8542000000000001</v>
      </c>
      <c r="L1297" s="172"/>
      <c r="M1297" s="172"/>
      <c r="N1297" s="172"/>
      <c r="O1297" s="172"/>
      <c r="P1297" s="172"/>
      <c r="Q1297" s="172">
        <v>3.5468999999999999</v>
      </c>
      <c r="R1297" s="172"/>
    </row>
    <row r="1298" spans="1:18" x14ac:dyDescent="0.3">
      <c r="A1298" s="168" t="s">
        <v>1372</v>
      </c>
      <c r="B1298" s="168" t="s">
        <v>1403</v>
      </c>
      <c r="C1298" s="168">
        <v>147713</v>
      </c>
      <c r="D1298" s="171">
        <v>44017</v>
      </c>
      <c r="E1298" s="172">
        <v>1027.9558</v>
      </c>
      <c r="F1298" s="172">
        <v>3.0076999999999998</v>
      </c>
      <c r="G1298" s="172">
        <v>3.0057999999999998</v>
      </c>
      <c r="H1298" s="172">
        <v>2.9929999999999999</v>
      </c>
      <c r="I1298" s="172">
        <v>2.8258999999999999</v>
      </c>
      <c r="J1298" s="172">
        <v>2.8807999999999998</v>
      </c>
      <c r="K1298" s="172">
        <v>2.9445999999999999</v>
      </c>
      <c r="L1298" s="172">
        <v>3.6217000000000001</v>
      </c>
      <c r="M1298" s="172"/>
      <c r="N1298" s="172"/>
      <c r="O1298" s="172"/>
      <c r="P1298" s="172"/>
      <c r="Q1298" s="172">
        <v>4.0015000000000001</v>
      </c>
      <c r="R1298" s="172"/>
    </row>
    <row r="1299" spans="1:18" x14ac:dyDescent="0.3">
      <c r="A1299" s="168" t="s">
        <v>1372</v>
      </c>
      <c r="B1299" s="168" t="s">
        <v>1404</v>
      </c>
      <c r="C1299" s="168">
        <v>147714</v>
      </c>
      <c r="D1299" s="171">
        <v>44017</v>
      </c>
      <c r="E1299" s="172">
        <v>1027.2415000000001</v>
      </c>
      <c r="F1299" s="172">
        <v>2.9068000000000001</v>
      </c>
      <c r="G1299" s="172">
        <v>2.9060000000000001</v>
      </c>
      <c r="H1299" s="172">
        <v>2.8948999999999998</v>
      </c>
      <c r="I1299" s="172">
        <v>2.7334999999999998</v>
      </c>
      <c r="J1299" s="172">
        <v>2.7841</v>
      </c>
      <c r="K1299" s="172">
        <v>2.8454999999999999</v>
      </c>
      <c r="L1299" s="172">
        <v>3.5209999999999999</v>
      </c>
      <c r="M1299" s="172"/>
      <c r="N1299" s="172"/>
      <c r="O1299" s="172"/>
      <c r="P1299" s="172"/>
      <c r="Q1299" s="172">
        <v>3.8993000000000002</v>
      </c>
      <c r="R1299" s="172"/>
    </row>
    <row r="1300" spans="1:18" x14ac:dyDescent="0.3">
      <c r="A1300" s="168" t="s">
        <v>1372</v>
      </c>
      <c r="B1300" s="168" t="s">
        <v>1405</v>
      </c>
      <c r="C1300" s="168">
        <v>147837</v>
      </c>
      <c r="D1300" s="171">
        <v>44017</v>
      </c>
      <c r="E1300" s="172">
        <v>1022.7824000000001</v>
      </c>
      <c r="F1300" s="172">
        <v>3.0194000000000001</v>
      </c>
      <c r="G1300" s="172">
        <v>3.0186999999999999</v>
      </c>
      <c r="H1300" s="172">
        <v>2.9821</v>
      </c>
      <c r="I1300" s="172">
        <v>2.8363999999999998</v>
      </c>
      <c r="J1300" s="172">
        <v>2.8936000000000002</v>
      </c>
      <c r="K1300" s="172">
        <v>3.0156000000000001</v>
      </c>
      <c r="L1300" s="172">
        <v>3.7092000000000001</v>
      </c>
      <c r="M1300" s="172"/>
      <c r="N1300" s="172"/>
      <c r="O1300" s="172"/>
      <c r="P1300" s="172"/>
      <c r="Q1300" s="172">
        <v>3.8677000000000001</v>
      </c>
      <c r="R1300" s="172"/>
    </row>
    <row r="1301" spans="1:18" x14ac:dyDescent="0.3">
      <c r="A1301" s="168" t="s">
        <v>1372</v>
      </c>
      <c r="B1301" s="168" t="s">
        <v>1406</v>
      </c>
      <c r="C1301" s="168">
        <v>147836</v>
      </c>
      <c r="D1301" s="171">
        <v>44017</v>
      </c>
      <c r="E1301" s="172">
        <v>1022.3705</v>
      </c>
      <c r="F1301" s="172">
        <v>2.9491999999999998</v>
      </c>
      <c r="G1301" s="172">
        <v>2.9485000000000001</v>
      </c>
      <c r="H1301" s="172">
        <v>2.9123000000000001</v>
      </c>
      <c r="I1301" s="172">
        <v>2.766</v>
      </c>
      <c r="J1301" s="172">
        <v>2.8231000000000002</v>
      </c>
      <c r="K1301" s="172">
        <v>2.9449999999999998</v>
      </c>
      <c r="L1301" s="172">
        <v>3.6381000000000001</v>
      </c>
      <c r="M1301" s="172"/>
      <c r="N1301" s="172"/>
      <c r="O1301" s="172"/>
      <c r="P1301" s="172"/>
      <c r="Q1301" s="172">
        <v>3.7978000000000001</v>
      </c>
      <c r="R1301" s="172"/>
    </row>
    <row r="1302" spans="1:18" x14ac:dyDescent="0.3">
      <c r="A1302" s="168" t="s">
        <v>1372</v>
      </c>
      <c r="B1302" s="168" t="s">
        <v>1407</v>
      </c>
      <c r="C1302" s="168">
        <v>146141</v>
      </c>
      <c r="D1302" s="171">
        <v>44017</v>
      </c>
      <c r="E1302" s="172">
        <v>1073.856</v>
      </c>
      <c r="F1302" s="172">
        <v>2.9678</v>
      </c>
      <c r="G1302" s="172">
        <v>2.9601000000000002</v>
      </c>
      <c r="H1302" s="172">
        <v>2.9218000000000002</v>
      </c>
      <c r="I1302" s="172">
        <v>2.7103000000000002</v>
      </c>
      <c r="J1302" s="172">
        <v>2.8300999999999998</v>
      </c>
      <c r="K1302" s="172">
        <v>2.9062000000000001</v>
      </c>
      <c r="L1302" s="172">
        <v>3.6219000000000001</v>
      </c>
      <c r="M1302" s="172">
        <v>4.0422000000000002</v>
      </c>
      <c r="N1302" s="172">
        <v>4.4074999999999998</v>
      </c>
      <c r="O1302" s="172"/>
      <c r="P1302" s="172"/>
      <c r="Q1302" s="172">
        <v>4.9625000000000004</v>
      </c>
      <c r="R1302" s="172"/>
    </row>
    <row r="1303" spans="1:18" x14ac:dyDescent="0.3">
      <c r="A1303" s="168" t="s">
        <v>1372</v>
      </c>
      <c r="B1303" s="168" t="s">
        <v>1408</v>
      </c>
      <c r="C1303" s="168">
        <v>146142</v>
      </c>
      <c r="D1303" s="171">
        <v>44017</v>
      </c>
      <c r="E1303" s="172">
        <v>1072.9338</v>
      </c>
      <c r="F1303" s="172">
        <v>2.8647999999999998</v>
      </c>
      <c r="G1303" s="172">
        <v>2.8582999999999998</v>
      </c>
      <c r="H1303" s="172">
        <v>2.8212000000000002</v>
      </c>
      <c r="I1303" s="172">
        <v>2.6097000000000001</v>
      </c>
      <c r="J1303" s="172">
        <v>2.7294</v>
      </c>
      <c r="K1303" s="172">
        <v>2.8115999999999999</v>
      </c>
      <c r="L1303" s="172">
        <v>3.5480999999999998</v>
      </c>
      <c r="M1303" s="172">
        <v>3.9750000000000001</v>
      </c>
      <c r="N1303" s="172">
        <v>4.343</v>
      </c>
      <c r="O1303" s="172"/>
      <c r="P1303" s="172"/>
      <c r="Q1303" s="172">
        <v>4.9012000000000002</v>
      </c>
      <c r="R1303" s="172"/>
    </row>
    <row r="1304" spans="1:18" x14ac:dyDescent="0.3">
      <c r="A1304" s="168" t="s">
        <v>1372</v>
      </c>
      <c r="B1304" s="168" t="s">
        <v>1409</v>
      </c>
      <c r="C1304" s="168">
        <v>119283</v>
      </c>
      <c r="D1304" s="171">
        <v>44017</v>
      </c>
      <c r="E1304" s="172">
        <v>2617.31633333333</v>
      </c>
      <c r="F1304" s="172">
        <v>3.1055000000000001</v>
      </c>
      <c r="G1304" s="172">
        <v>3.1059999999999999</v>
      </c>
      <c r="H1304" s="172">
        <v>3.0253000000000001</v>
      </c>
      <c r="I1304" s="172">
        <v>2.8993000000000002</v>
      </c>
      <c r="J1304" s="172">
        <v>2.9177</v>
      </c>
      <c r="K1304" s="172">
        <v>3.0202</v>
      </c>
      <c r="L1304" s="172">
        <v>3.6968999999999999</v>
      </c>
      <c r="M1304" s="172">
        <v>4.1022999999999996</v>
      </c>
      <c r="N1304" s="172">
        <v>4.4509999999999996</v>
      </c>
      <c r="O1304" s="172">
        <v>5.6744000000000003</v>
      </c>
      <c r="P1304" s="172">
        <v>6.2651000000000003</v>
      </c>
      <c r="Q1304" s="172">
        <v>7.1079999999999997</v>
      </c>
      <c r="R1304" s="172">
        <v>5.3635999999999999</v>
      </c>
    </row>
    <row r="1305" spans="1:18" x14ac:dyDescent="0.3">
      <c r="A1305" s="168" t="s">
        <v>1372</v>
      </c>
      <c r="B1305" s="168" t="s">
        <v>1410</v>
      </c>
      <c r="C1305" s="168">
        <v>118058</v>
      </c>
      <c r="D1305" s="171">
        <v>44017</v>
      </c>
      <c r="E1305" s="172">
        <v>2494.4776666666698</v>
      </c>
      <c r="F1305" s="172">
        <v>3.0047999999999999</v>
      </c>
      <c r="G1305" s="172">
        <v>3.0068999999999999</v>
      </c>
      <c r="H1305" s="172">
        <v>2.9257</v>
      </c>
      <c r="I1305" s="172">
        <v>2.7993000000000001</v>
      </c>
      <c r="J1305" s="172">
        <v>2.8176000000000001</v>
      </c>
      <c r="K1305" s="172">
        <v>2.8992</v>
      </c>
      <c r="L1305" s="172">
        <v>3.2692000000000001</v>
      </c>
      <c r="M1305" s="172">
        <v>3.5621999999999998</v>
      </c>
      <c r="N1305" s="172">
        <v>3.8513000000000002</v>
      </c>
      <c r="O1305" s="172">
        <v>4.9276999999999997</v>
      </c>
      <c r="P1305" s="172">
        <v>5.4737999999999998</v>
      </c>
      <c r="Q1305" s="172">
        <v>6.9450000000000003</v>
      </c>
      <c r="R1305" s="172">
        <v>4.6688999999999998</v>
      </c>
    </row>
    <row r="1306" spans="1:18" x14ac:dyDescent="0.3">
      <c r="A1306" s="168" t="s">
        <v>1372</v>
      </c>
      <c r="B1306" s="168" t="s">
        <v>1411</v>
      </c>
      <c r="C1306" s="168">
        <v>147515</v>
      </c>
      <c r="D1306" s="171">
        <v>44017</v>
      </c>
      <c r="E1306" s="172">
        <v>1043.1936000000001</v>
      </c>
      <c r="F1306" s="172">
        <v>2.9918</v>
      </c>
      <c r="G1306" s="172">
        <v>2.9910999999999999</v>
      </c>
      <c r="H1306" s="172">
        <v>2.9087000000000001</v>
      </c>
      <c r="I1306" s="172">
        <v>2.7431999999999999</v>
      </c>
      <c r="J1306" s="172">
        <v>2.8643999999999998</v>
      </c>
      <c r="K1306" s="172">
        <v>2.9049999999999998</v>
      </c>
      <c r="L1306" s="172">
        <v>3.6827999999999999</v>
      </c>
      <c r="M1306" s="172">
        <v>4.1020000000000003</v>
      </c>
      <c r="N1306" s="172"/>
      <c r="O1306" s="172"/>
      <c r="P1306" s="172"/>
      <c r="Q1306" s="172">
        <v>4.4066000000000001</v>
      </c>
      <c r="R1306" s="172"/>
    </row>
    <row r="1307" spans="1:18" x14ac:dyDescent="0.3">
      <c r="A1307" s="168" t="s">
        <v>1372</v>
      </c>
      <c r="B1307" s="168" t="s">
        <v>1412</v>
      </c>
      <c r="C1307" s="168">
        <v>147519</v>
      </c>
      <c r="D1307" s="171">
        <v>44017</v>
      </c>
      <c r="E1307" s="172">
        <v>1041.8803</v>
      </c>
      <c r="F1307" s="172">
        <v>2.8624000000000001</v>
      </c>
      <c r="G1307" s="172">
        <v>2.8616999999999999</v>
      </c>
      <c r="H1307" s="172">
        <v>2.7776000000000001</v>
      </c>
      <c r="I1307" s="172">
        <v>2.6126</v>
      </c>
      <c r="J1307" s="172">
        <v>2.7336999999999998</v>
      </c>
      <c r="K1307" s="172">
        <v>2.7738999999999998</v>
      </c>
      <c r="L1307" s="172">
        <v>3.5503999999999998</v>
      </c>
      <c r="M1307" s="172">
        <v>3.9681999999999999</v>
      </c>
      <c r="N1307" s="172"/>
      <c r="O1307" s="172"/>
      <c r="P1307" s="172"/>
      <c r="Q1307" s="172">
        <v>4.2712000000000003</v>
      </c>
      <c r="R1307" s="172"/>
    </row>
    <row r="1308" spans="1:18" x14ac:dyDescent="0.3">
      <c r="A1308" s="168" t="s">
        <v>1372</v>
      </c>
      <c r="B1308" s="168" t="s">
        <v>1413</v>
      </c>
      <c r="C1308" s="168">
        <v>147564</v>
      </c>
      <c r="D1308" s="171">
        <v>44017</v>
      </c>
      <c r="E1308" s="172">
        <v>1041.1577</v>
      </c>
      <c r="F1308" s="172">
        <v>3.1484000000000001</v>
      </c>
      <c r="G1308" s="172">
        <v>3.1488999999999998</v>
      </c>
      <c r="H1308" s="172">
        <v>3.0573000000000001</v>
      </c>
      <c r="I1308" s="172">
        <v>2.9009</v>
      </c>
      <c r="J1308" s="172">
        <v>2.9668999999999999</v>
      </c>
      <c r="K1308" s="172">
        <v>3.0165000000000002</v>
      </c>
      <c r="L1308" s="172">
        <v>3.6414</v>
      </c>
      <c r="M1308" s="172">
        <v>4.0327999999999999</v>
      </c>
      <c r="N1308" s="172"/>
      <c r="O1308" s="172"/>
      <c r="P1308" s="172"/>
      <c r="Q1308" s="172">
        <v>4.3167999999999997</v>
      </c>
      <c r="R1308" s="172"/>
    </row>
    <row r="1309" spans="1:18" x14ac:dyDescent="0.3">
      <c r="A1309" s="168" t="s">
        <v>1372</v>
      </c>
      <c r="B1309" s="168" t="s">
        <v>1414</v>
      </c>
      <c r="C1309" s="168">
        <v>147565</v>
      </c>
      <c r="D1309" s="171">
        <v>44017</v>
      </c>
      <c r="E1309" s="172">
        <v>1040.1413</v>
      </c>
      <c r="F1309" s="172">
        <v>3.0497000000000001</v>
      </c>
      <c r="G1309" s="172">
        <v>3.0489999999999999</v>
      </c>
      <c r="H1309" s="172">
        <v>2.9579</v>
      </c>
      <c r="I1309" s="172">
        <v>2.8010000000000002</v>
      </c>
      <c r="J1309" s="172">
        <v>2.8666</v>
      </c>
      <c r="K1309" s="172">
        <v>2.9148000000000001</v>
      </c>
      <c r="L1309" s="172">
        <v>3.5350999999999999</v>
      </c>
      <c r="M1309" s="172">
        <v>3.9268000000000001</v>
      </c>
      <c r="N1309" s="172"/>
      <c r="O1309" s="172"/>
      <c r="P1309" s="172"/>
      <c r="Q1309" s="172">
        <v>4.2102000000000004</v>
      </c>
      <c r="R1309" s="172"/>
    </row>
    <row r="1310" spans="1:18" x14ac:dyDescent="0.3">
      <c r="A1310" s="168" t="s">
        <v>1372</v>
      </c>
      <c r="B1310" s="168" t="s">
        <v>1415</v>
      </c>
      <c r="C1310" s="168">
        <v>147736</v>
      </c>
      <c r="D1310" s="171">
        <v>44017</v>
      </c>
      <c r="E1310" s="172">
        <v>1030.4833000000001</v>
      </c>
      <c r="F1310" s="172">
        <v>3.1459000000000001</v>
      </c>
      <c r="G1310" s="172">
        <v>3.1473</v>
      </c>
      <c r="H1310" s="172">
        <v>3.0615999999999999</v>
      </c>
      <c r="I1310" s="172">
        <v>2.9058999999999999</v>
      </c>
      <c r="J1310" s="172">
        <v>3.0059999999999998</v>
      </c>
      <c r="K1310" s="172">
        <v>3.1640000000000001</v>
      </c>
      <c r="L1310" s="172">
        <v>3.8732000000000002</v>
      </c>
      <c r="M1310" s="172"/>
      <c r="N1310" s="172"/>
      <c r="O1310" s="172"/>
      <c r="P1310" s="172"/>
      <c r="Q1310" s="172">
        <v>4.2145000000000001</v>
      </c>
      <c r="R1310" s="172"/>
    </row>
    <row r="1311" spans="1:18" x14ac:dyDescent="0.3">
      <c r="A1311" s="168" t="s">
        <v>1372</v>
      </c>
      <c r="B1311" s="168" t="s">
        <v>1416</v>
      </c>
      <c r="C1311" s="168">
        <v>147739</v>
      </c>
      <c r="D1311" s="171">
        <v>44017</v>
      </c>
      <c r="E1311" s="172">
        <v>1029.7058</v>
      </c>
      <c r="F1311" s="172">
        <v>3.0507</v>
      </c>
      <c r="G1311" s="172">
        <v>3.0503999999999998</v>
      </c>
      <c r="H1311" s="172">
        <v>2.9666000000000001</v>
      </c>
      <c r="I1311" s="172">
        <v>2.8096999999999999</v>
      </c>
      <c r="J1311" s="172">
        <v>2.9281999999999999</v>
      </c>
      <c r="K1311" s="172">
        <v>3.0682</v>
      </c>
      <c r="L1311" s="172">
        <v>3.7696000000000001</v>
      </c>
      <c r="M1311" s="172"/>
      <c r="N1311" s="172"/>
      <c r="O1311" s="172"/>
      <c r="P1311" s="172"/>
      <c r="Q1311" s="172">
        <v>4.1071</v>
      </c>
      <c r="R1311" s="172"/>
    </row>
    <row r="1312" spans="1:18" x14ac:dyDescent="0.3">
      <c r="A1312" s="168" t="s">
        <v>1372</v>
      </c>
      <c r="B1312" s="168" t="s">
        <v>1417</v>
      </c>
      <c r="C1312" s="168">
        <v>145810</v>
      </c>
      <c r="D1312" s="171">
        <v>44017</v>
      </c>
      <c r="E1312" s="172">
        <v>108.0428</v>
      </c>
      <c r="F1312" s="172">
        <v>3.1086</v>
      </c>
      <c r="G1312" s="172">
        <v>3.1200999999999999</v>
      </c>
      <c r="H1312" s="172">
        <v>3.0470999999999999</v>
      </c>
      <c r="I1312" s="172">
        <v>2.8456999999999999</v>
      </c>
      <c r="J1312" s="172">
        <v>2.9190999999999998</v>
      </c>
      <c r="K1312" s="172">
        <v>3.0834000000000001</v>
      </c>
      <c r="L1312" s="172">
        <v>3.7435</v>
      </c>
      <c r="M1312" s="172">
        <v>4.1395</v>
      </c>
      <c r="N1312" s="172">
        <v>4.492</v>
      </c>
      <c r="O1312" s="172"/>
      <c r="P1312" s="172"/>
      <c r="Q1312" s="172">
        <v>5.1243999999999996</v>
      </c>
      <c r="R1312" s="172"/>
    </row>
    <row r="1313" spans="1:18" x14ac:dyDescent="0.3">
      <c r="A1313" s="168" t="s">
        <v>1372</v>
      </c>
      <c r="B1313" s="168" t="s">
        <v>1418</v>
      </c>
      <c r="C1313" s="168">
        <v>145811</v>
      </c>
      <c r="D1313" s="171">
        <v>44017</v>
      </c>
      <c r="E1313" s="172">
        <v>107.8755</v>
      </c>
      <c r="F1313" s="172">
        <v>3.0118</v>
      </c>
      <c r="G1313" s="172">
        <v>3.0121000000000002</v>
      </c>
      <c r="H1313" s="172">
        <v>2.9453</v>
      </c>
      <c r="I1313" s="172">
        <v>2.746</v>
      </c>
      <c r="J1313" s="172">
        <v>2.8193999999999999</v>
      </c>
      <c r="K1313" s="172">
        <v>2.9828999999999999</v>
      </c>
      <c r="L1313" s="172">
        <v>3.6417999999999999</v>
      </c>
      <c r="M1313" s="172">
        <v>4.0365000000000002</v>
      </c>
      <c r="N1313" s="172">
        <v>4.3879000000000001</v>
      </c>
      <c r="O1313" s="172"/>
      <c r="P1313" s="172"/>
      <c r="Q1313" s="172">
        <v>5.0191999999999997</v>
      </c>
      <c r="R1313" s="172"/>
    </row>
    <row r="1314" spans="1:18" x14ac:dyDescent="0.3">
      <c r="A1314" s="168" t="s">
        <v>1372</v>
      </c>
      <c r="B1314" s="168" t="s">
        <v>1419</v>
      </c>
      <c r="C1314" s="168">
        <v>147606</v>
      </c>
      <c r="D1314" s="171">
        <v>44017</v>
      </c>
      <c r="E1314" s="172">
        <v>1038.2641000000001</v>
      </c>
      <c r="F1314" s="172">
        <v>3.1465999999999998</v>
      </c>
      <c r="G1314" s="172">
        <v>3.1084999999999998</v>
      </c>
      <c r="H1314" s="172">
        <v>3.0236000000000001</v>
      </c>
      <c r="I1314" s="172">
        <v>2.9824999999999999</v>
      </c>
      <c r="J1314" s="172">
        <v>3.0238</v>
      </c>
      <c r="K1314" s="172">
        <v>3.2675999999999998</v>
      </c>
      <c r="L1314" s="172">
        <v>3.9569999999999999</v>
      </c>
      <c r="M1314" s="172">
        <v>4.3042999999999996</v>
      </c>
      <c r="N1314" s="172"/>
      <c r="O1314" s="172"/>
      <c r="P1314" s="172"/>
      <c r="Q1314" s="172">
        <v>4.4621000000000004</v>
      </c>
      <c r="R1314" s="172"/>
    </row>
    <row r="1315" spans="1:18" x14ac:dyDescent="0.3">
      <c r="A1315" s="168" t="s">
        <v>1372</v>
      </c>
      <c r="B1315" s="168" t="s">
        <v>1420</v>
      </c>
      <c r="C1315" s="168">
        <v>147600</v>
      </c>
      <c r="D1315" s="171">
        <v>44017</v>
      </c>
      <c r="E1315" s="172">
        <v>1037.2668000000001</v>
      </c>
      <c r="F1315" s="172">
        <v>3.0440999999999998</v>
      </c>
      <c r="G1315" s="172">
        <v>3.0070000000000001</v>
      </c>
      <c r="H1315" s="172">
        <v>2.9198</v>
      </c>
      <c r="I1315" s="172">
        <v>2.8755999999999999</v>
      </c>
      <c r="J1315" s="172">
        <v>2.9150999999999998</v>
      </c>
      <c r="K1315" s="172">
        <v>3.1572</v>
      </c>
      <c r="L1315" s="172">
        <v>3.8452000000000002</v>
      </c>
      <c r="M1315" s="172">
        <v>4.1901999999999999</v>
      </c>
      <c r="N1315" s="172"/>
      <c r="O1315" s="172"/>
      <c r="P1315" s="172"/>
      <c r="Q1315" s="172">
        <v>4.3457999999999997</v>
      </c>
      <c r="R1315" s="172"/>
    </row>
    <row r="1316" spans="1:18" x14ac:dyDescent="0.3">
      <c r="A1316" s="168" t="s">
        <v>1372</v>
      </c>
      <c r="B1316" s="168" t="s">
        <v>1421</v>
      </c>
      <c r="C1316" s="168">
        <v>119833</v>
      </c>
      <c r="D1316" s="171">
        <v>44017</v>
      </c>
      <c r="E1316" s="172">
        <v>3278.5023000000001</v>
      </c>
      <c r="F1316" s="172">
        <v>3.0886</v>
      </c>
      <c r="G1316" s="172">
        <v>3.0787</v>
      </c>
      <c r="H1316" s="172">
        <v>3.0110000000000001</v>
      </c>
      <c r="I1316" s="172">
        <v>2.8056000000000001</v>
      </c>
      <c r="J1316" s="172">
        <v>2.8877999999999999</v>
      </c>
      <c r="K1316" s="172">
        <v>2.9651000000000001</v>
      </c>
      <c r="L1316" s="172">
        <v>3.6536</v>
      </c>
      <c r="M1316" s="172">
        <v>4.0502000000000002</v>
      </c>
      <c r="N1316" s="172">
        <v>4.4139999999999997</v>
      </c>
      <c r="O1316" s="172">
        <v>5.569</v>
      </c>
      <c r="P1316" s="172">
        <v>6.0434000000000001</v>
      </c>
      <c r="Q1316" s="172">
        <v>6.9846000000000004</v>
      </c>
      <c r="R1316" s="172">
        <v>5.3434999999999997</v>
      </c>
    </row>
    <row r="1317" spans="1:18" x14ac:dyDescent="0.3">
      <c r="A1317" s="168" t="s">
        <v>1372</v>
      </c>
      <c r="B1317" s="168" t="s">
        <v>1422</v>
      </c>
      <c r="C1317" s="168">
        <v>101206</v>
      </c>
      <c r="D1317" s="171">
        <v>44017</v>
      </c>
      <c r="E1317" s="172">
        <v>3248.4818</v>
      </c>
      <c r="F1317" s="172">
        <v>3.0194000000000001</v>
      </c>
      <c r="G1317" s="172">
        <v>3.0089999999999999</v>
      </c>
      <c r="H1317" s="172">
        <v>2.9411999999999998</v>
      </c>
      <c r="I1317" s="172">
        <v>2.7355</v>
      </c>
      <c r="J1317" s="172">
        <v>2.8178000000000001</v>
      </c>
      <c r="K1317" s="172">
        <v>2.8946000000000001</v>
      </c>
      <c r="L1317" s="172">
        <v>3.5821000000000001</v>
      </c>
      <c r="M1317" s="172">
        <v>3.9777999999999998</v>
      </c>
      <c r="N1317" s="172">
        <v>4.3407</v>
      </c>
      <c r="O1317" s="172">
        <v>5.4919000000000002</v>
      </c>
      <c r="P1317" s="172">
        <v>5.9356</v>
      </c>
      <c r="Q1317" s="172">
        <v>6.8463000000000003</v>
      </c>
      <c r="R1317" s="172">
        <v>5.2750000000000004</v>
      </c>
    </row>
    <row r="1318" spans="1:18" x14ac:dyDescent="0.3">
      <c r="A1318" s="168" t="s">
        <v>1372</v>
      </c>
      <c r="B1318" s="168" t="s">
        <v>1423</v>
      </c>
      <c r="C1318" s="168">
        <v>146963</v>
      </c>
      <c r="D1318" s="171">
        <v>44017</v>
      </c>
      <c r="E1318" s="172">
        <v>1070.6265000000001</v>
      </c>
      <c r="F1318" s="172">
        <v>2.9356</v>
      </c>
      <c r="G1318" s="172">
        <v>2.9291999999999998</v>
      </c>
      <c r="H1318" s="172">
        <v>2.8262999999999998</v>
      </c>
      <c r="I1318" s="172">
        <v>2.66</v>
      </c>
      <c r="J1318" s="172">
        <v>2.7867000000000002</v>
      </c>
      <c r="K1318" s="172">
        <v>3.0297000000000001</v>
      </c>
      <c r="L1318" s="172">
        <v>3.7549999999999999</v>
      </c>
      <c r="M1318" s="172">
        <v>4.1675000000000004</v>
      </c>
      <c r="N1318" s="172">
        <v>4.5499000000000001</v>
      </c>
      <c r="O1318" s="172"/>
      <c r="P1318" s="172"/>
      <c r="Q1318" s="172">
        <v>5.4073000000000002</v>
      </c>
      <c r="R1318" s="172"/>
    </row>
    <row r="1319" spans="1:18" x14ac:dyDescent="0.3">
      <c r="A1319" s="168" t="s">
        <v>1372</v>
      </c>
      <c r="B1319" s="168" t="s">
        <v>1424</v>
      </c>
      <c r="C1319" s="168">
        <v>146959</v>
      </c>
      <c r="D1319" s="171">
        <v>44017</v>
      </c>
      <c r="E1319" s="172">
        <v>1069.1913</v>
      </c>
      <c r="F1319" s="172">
        <v>2.8336999999999999</v>
      </c>
      <c r="G1319" s="172">
        <v>2.8296000000000001</v>
      </c>
      <c r="H1319" s="172">
        <v>2.7265999999999999</v>
      </c>
      <c r="I1319" s="172">
        <v>2.5602</v>
      </c>
      <c r="J1319" s="172">
        <v>2.6865000000000001</v>
      </c>
      <c r="K1319" s="172">
        <v>2.9211999999999998</v>
      </c>
      <c r="L1319" s="172">
        <v>3.6488</v>
      </c>
      <c r="M1319" s="172">
        <v>4.0589000000000004</v>
      </c>
      <c r="N1319" s="172">
        <v>4.4405000000000001</v>
      </c>
      <c r="O1319" s="172"/>
      <c r="P1319" s="172"/>
      <c r="Q1319" s="172">
        <v>5.2983000000000002</v>
      </c>
      <c r="R1319" s="172"/>
    </row>
    <row r="1320" spans="1:18" x14ac:dyDescent="0.3">
      <c r="A1320" s="168" t="s">
        <v>1372</v>
      </c>
      <c r="B1320" s="168" t="s">
        <v>1425</v>
      </c>
      <c r="C1320" s="168">
        <v>146980</v>
      </c>
      <c r="D1320" s="171">
        <v>44017</v>
      </c>
      <c r="E1320" s="172">
        <v>1061.7850000000001</v>
      </c>
      <c r="F1320" s="172">
        <v>3.0322</v>
      </c>
      <c r="G1320" s="172">
        <v>3.0339</v>
      </c>
      <c r="H1320" s="172">
        <v>2.9733000000000001</v>
      </c>
      <c r="I1320" s="172">
        <v>2.8273000000000001</v>
      </c>
      <c r="J1320" s="172">
        <v>2.9077999999999999</v>
      </c>
      <c r="K1320" s="172">
        <v>3.0034999999999998</v>
      </c>
      <c r="L1320" s="172">
        <v>3.6629</v>
      </c>
      <c r="M1320" s="172">
        <v>4.0727000000000002</v>
      </c>
      <c r="N1320" s="172">
        <v>4.4436</v>
      </c>
      <c r="O1320" s="172"/>
      <c r="P1320" s="172"/>
      <c r="Q1320" s="172">
        <v>4.7803000000000004</v>
      </c>
      <c r="R1320" s="172"/>
    </row>
    <row r="1321" spans="1:18" x14ac:dyDescent="0.3">
      <c r="A1321" s="168" t="s">
        <v>1372</v>
      </c>
      <c r="B1321" s="168" t="s">
        <v>1426</v>
      </c>
      <c r="C1321" s="168">
        <v>146977</v>
      </c>
      <c r="D1321" s="171">
        <v>44017</v>
      </c>
      <c r="E1321" s="172">
        <v>1060.394</v>
      </c>
      <c r="F1321" s="172">
        <v>2.9329000000000001</v>
      </c>
      <c r="G1321" s="172">
        <v>2.9333999999999998</v>
      </c>
      <c r="H1321" s="172">
        <v>2.8727999999999998</v>
      </c>
      <c r="I1321" s="172">
        <v>2.7275</v>
      </c>
      <c r="J1321" s="172">
        <v>2.8079999999999998</v>
      </c>
      <c r="K1321" s="172">
        <v>2.9024999999999999</v>
      </c>
      <c r="L1321" s="172">
        <v>3.5575999999999999</v>
      </c>
      <c r="M1321" s="172">
        <v>3.9678</v>
      </c>
      <c r="N1321" s="172">
        <v>4.3365999999999998</v>
      </c>
      <c r="O1321" s="172"/>
      <c r="P1321" s="172"/>
      <c r="Q1321" s="172">
        <v>4.673</v>
      </c>
      <c r="R1321" s="172"/>
    </row>
    <row r="1322" spans="1:18" x14ac:dyDescent="0.3">
      <c r="A1322" s="168" t="s">
        <v>1372</v>
      </c>
      <c r="B1322" s="168" t="s">
        <v>1427</v>
      </c>
      <c r="C1322" s="168">
        <v>147003</v>
      </c>
      <c r="D1322" s="171">
        <v>44017</v>
      </c>
      <c r="E1322" s="172">
        <v>1060.0264999999999</v>
      </c>
      <c r="F1322" s="172">
        <v>2.9958999999999998</v>
      </c>
      <c r="G1322" s="172">
        <v>2.9735</v>
      </c>
      <c r="H1322" s="172">
        <v>3.0377999999999998</v>
      </c>
      <c r="I1322" s="172">
        <v>2.7677</v>
      </c>
      <c r="J1322" s="172">
        <v>2.8475999999999999</v>
      </c>
      <c r="K1322" s="172">
        <v>2.8973</v>
      </c>
      <c r="L1322" s="172">
        <v>3.5604</v>
      </c>
      <c r="M1322" s="172">
        <v>3.9809999999999999</v>
      </c>
      <c r="N1322" s="172">
        <v>4.3207000000000004</v>
      </c>
      <c r="O1322" s="172"/>
      <c r="P1322" s="172"/>
      <c r="Q1322" s="172">
        <v>4.6584000000000003</v>
      </c>
      <c r="R1322" s="172"/>
    </row>
    <row r="1323" spans="1:18" x14ac:dyDescent="0.3">
      <c r="A1323" s="168" t="s">
        <v>1372</v>
      </c>
      <c r="B1323" s="168" t="s">
        <v>1428</v>
      </c>
      <c r="C1323" s="168">
        <v>146997</v>
      </c>
      <c r="D1323" s="171">
        <v>44017</v>
      </c>
      <c r="E1323" s="172">
        <v>1058.6728000000001</v>
      </c>
      <c r="F1323" s="172">
        <v>2.8963000000000001</v>
      </c>
      <c r="G1323" s="172">
        <v>2.8725999999999998</v>
      </c>
      <c r="H1323" s="172">
        <v>2.9371</v>
      </c>
      <c r="I1323" s="172">
        <v>2.6574</v>
      </c>
      <c r="J1323" s="172">
        <v>2.7427000000000001</v>
      </c>
      <c r="K1323" s="172">
        <v>2.7949000000000002</v>
      </c>
      <c r="L1323" s="172">
        <v>3.4578000000000002</v>
      </c>
      <c r="M1323" s="172">
        <v>3.8776000000000002</v>
      </c>
      <c r="N1323" s="172">
        <v>4.2164000000000001</v>
      </c>
      <c r="O1323" s="172"/>
      <c r="P1323" s="172"/>
      <c r="Q1323" s="172">
        <v>4.5540000000000003</v>
      </c>
      <c r="R1323" s="172"/>
    </row>
    <row r="1324" spans="1:18" x14ac:dyDescent="0.3">
      <c r="A1324" s="168" t="s">
        <v>1372</v>
      </c>
      <c r="B1324" s="168" t="s">
        <v>1429</v>
      </c>
      <c r="C1324" s="168">
        <v>120785</v>
      </c>
      <c r="D1324" s="171">
        <v>44017</v>
      </c>
      <c r="E1324" s="172">
        <v>2755.5363000000002</v>
      </c>
      <c r="F1324" s="172">
        <v>3.0853000000000002</v>
      </c>
      <c r="G1324" s="172">
        <v>3.0743</v>
      </c>
      <c r="H1324" s="172">
        <v>2.9798</v>
      </c>
      <c r="I1324" s="172">
        <v>2.8548</v>
      </c>
      <c r="J1324" s="172">
        <v>2.9285000000000001</v>
      </c>
      <c r="K1324" s="172">
        <v>3.0476999999999999</v>
      </c>
      <c r="L1324" s="172">
        <v>3.7172000000000001</v>
      </c>
      <c r="M1324" s="172">
        <v>4.1082000000000001</v>
      </c>
      <c r="N1324" s="172">
        <v>4.4702999999999999</v>
      </c>
      <c r="O1324" s="172">
        <v>5.3231000000000002</v>
      </c>
      <c r="P1324" s="172">
        <v>6.3384</v>
      </c>
      <c r="Q1324" s="172">
        <v>7.0987</v>
      </c>
      <c r="R1324" s="172">
        <v>5.3956999999999997</v>
      </c>
    </row>
    <row r="1325" spans="1:18" x14ac:dyDescent="0.3">
      <c r="A1325" s="168" t="s">
        <v>1372</v>
      </c>
      <c r="B1325" s="168" t="s">
        <v>1430</v>
      </c>
      <c r="C1325" s="168">
        <v>100814</v>
      </c>
      <c r="D1325" s="171">
        <v>44017</v>
      </c>
      <c r="E1325" s="172">
        <v>2733.2334999999998</v>
      </c>
      <c r="F1325" s="172">
        <v>3.0143</v>
      </c>
      <c r="G1325" s="172">
        <v>3.0041000000000002</v>
      </c>
      <c r="H1325" s="172">
        <v>2.9094000000000002</v>
      </c>
      <c r="I1325" s="172">
        <v>2.7846000000000002</v>
      </c>
      <c r="J1325" s="172">
        <v>2.8582000000000001</v>
      </c>
      <c r="K1325" s="172">
        <v>2.976</v>
      </c>
      <c r="L1325" s="172">
        <v>3.6408999999999998</v>
      </c>
      <c r="M1325" s="172">
        <v>4.0326000000000004</v>
      </c>
      <c r="N1325" s="172">
        <v>4.3817000000000004</v>
      </c>
      <c r="O1325" s="172">
        <v>5.2259000000000002</v>
      </c>
      <c r="P1325" s="172">
        <v>6.2121000000000004</v>
      </c>
      <c r="Q1325" s="172">
        <v>6.2507000000000001</v>
      </c>
      <c r="R1325" s="172">
        <v>5.3212999999999999</v>
      </c>
    </row>
    <row r="1326" spans="1:18" x14ac:dyDescent="0.3">
      <c r="A1326" s="168" t="s">
        <v>1372</v>
      </c>
      <c r="B1326" s="168" t="s">
        <v>1431</v>
      </c>
      <c r="C1326" s="168">
        <v>147593</v>
      </c>
      <c r="D1326" s="171">
        <v>44017</v>
      </c>
      <c r="E1326" s="172">
        <v>1036.6556</v>
      </c>
      <c r="F1326" s="172">
        <v>2.8647</v>
      </c>
      <c r="G1326" s="172">
        <v>2.8666999999999998</v>
      </c>
      <c r="H1326" s="172">
        <v>2.7604000000000002</v>
      </c>
      <c r="I1326" s="172">
        <v>2.532</v>
      </c>
      <c r="J1326" s="172">
        <v>2.6724000000000001</v>
      </c>
      <c r="K1326" s="172">
        <v>2.7092000000000001</v>
      </c>
      <c r="L1326" s="172">
        <v>3.5491000000000001</v>
      </c>
      <c r="M1326" s="172">
        <v>4.0582000000000003</v>
      </c>
      <c r="N1326" s="172"/>
      <c r="O1326" s="172"/>
      <c r="P1326" s="172"/>
      <c r="Q1326" s="172">
        <v>4.2206000000000001</v>
      </c>
      <c r="R1326" s="172"/>
    </row>
    <row r="1327" spans="1:18" x14ac:dyDescent="0.3">
      <c r="A1327" s="168" t="s">
        <v>1372</v>
      </c>
      <c r="B1327" s="168" t="s">
        <v>1432</v>
      </c>
      <c r="C1327" s="168">
        <v>147590</v>
      </c>
      <c r="D1327" s="171">
        <v>44017</v>
      </c>
      <c r="E1327" s="172">
        <v>1036.1251</v>
      </c>
      <c r="F1327" s="172">
        <v>2.8010000000000002</v>
      </c>
      <c r="G1327" s="172">
        <v>2.8</v>
      </c>
      <c r="H1327" s="172">
        <v>2.6958000000000002</v>
      </c>
      <c r="I1327" s="172">
        <v>2.4655</v>
      </c>
      <c r="J1327" s="172">
        <v>2.5973999999999999</v>
      </c>
      <c r="K1327" s="172">
        <v>2.6419999999999999</v>
      </c>
      <c r="L1327" s="172">
        <v>3.4861</v>
      </c>
      <c r="M1327" s="172">
        <v>4.0004</v>
      </c>
      <c r="N1327" s="172"/>
      <c r="O1327" s="172"/>
      <c r="P1327" s="172"/>
      <c r="Q1327" s="172">
        <v>4.1595000000000004</v>
      </c>
      <c r="R1327" s="172"/>
    </row>
    <row r="1328" spans="1:18" x14ac:dyDescent="0.3">
      <c r="A1328" s="173" t="s">
        <v>27</v>
      </c>
      <c r="B1328" s="168"/>
      <c r="C1328" s="168"/>
      <c r="D1328" s="168"/>
      <c r="E1328" s="168"/>
      <c r="F1328" s="174">
        <v>2.9996999999999985</v>
      </c>
      <c r="G1328" s="174">
        <v>2.9923199999999999</v>
      </c>
      <c r="H1328" s="174">
        <v>2.9422400000000004</v>
      </c>
      <c r="I1328" s="174">
        <v>2.7891750000000006</v>
      </c>
      <c r="J1328" s="174">
        <v>2.8620233333333336</v>
      </c>
      <c r="K1328" s="174">
        <v>2.9772166666666657</v>
      </c>
      <c r="L1328" s="174">
        <v>3.6481928571428566</v>
      </c>
      <c r="M1328" s="174">
        <v>4.0417920000000001</v>
      </c>
      <c r="N1328" s="174">
        <v>4.3774638888888884</v>
      </c>
      <c r="O1328" s="174">
        <v>5.3984624999999999</v>
      </c>
      <c r="P1328" s="174">
        <v>6.0006875000000006</v>
      </c>
      <c r="Q1328" s="174">
        <v>4.833029999999999</v>
      </c>
      <c r="R1328" s="174">
        <v>5.236675</v>
      </c>
    </row>
    <row r="1329" spans="1:18" x14ac:dyDescent="0.3">
      <c r="A1329" s="173" t="s">
        <v>409</v>
      </c>
      <c r="B1329" s="168"/>
      <c r="C1329" s="168"/>
      <c r="D1329" s="168"/>
      <c r="E1329" s="168"/>
      <c r="F1329" s="174">
        <v>3.0066999999999999</v>
      </c>
      <c r="G1329" s="174">
        <v>3.0043000000000002</v>
      </c>
      <c r="H1329" s="174">
        <v>2.9505499999999998</v>
      </c>
      <c r="I1329" s="174">
        <v>2.7884500000000001</v>
      </c>
      <c r="J1329" s="174">
        <v>2.8613</v>
      </c>
      <c r="K1329" s="174">
        <v>2.96475</v>
      </c>
      <c r="L1329" s="174">
        <v>3.6414</v>
      </c>
      <c r="M1329" s="174">
        <v>4.0363000000000007</v>
      </c>
      <c r="N1329" s="174">
        <v>4.3962500000000002</v>
      </c>
      <c r="O1329" s="174">
        <v>5.4685000000000006</v>
      </c>
      <c r="P1329" s="174">
        <v>5.9894999999999996</v>
      </c>
      <c r="Q1329" s="174">
        <v>4.6506500000000006</v>
      </c>
      <c r="R1329" s="174">
        <v>5.3176000000000005</v>
      </c>
    </row>
    <row r="1330" spans="1:18" x14ac:dyDescent="0.3">
      <c r="A1330" s="117"/>
      <c r="B1330" s="117"/>
      <c r="C1330" s="117"/>
      <c r="D1330" s="117"/>
      <c r="E1330" s="117"/>
      <c r="F1330" s="117"/>
      <c r="G1330" s="117"/>
      <c r="H1330" s="117"/>
      <c r="I1330" s="117"/>
      <c r="J1330" s="117"/>
      <c r="K1330" s="117"/>
      <c r="L1330" s="117"/>
      <c r="M1330" s="117"/>
      <c r="N1330" s="117"/>
      <c r="O1330" s="117"/>
      <c r="P1330" s="117"/>
      <c r="Q1330" s="117"/>
      <c r="R1330" s="117"/>
    </row>
    <row r="1331" spans="1:18" x14ac:dyDescent="0.3">
      <c r="A1331" s="170" t="s">
        <v>1433</v>
      </c>
      <c r="B1331" s="170"/>
      <c r="C1331" s="170"/>
      <c r="D1331" s="170"/>
      <c r="E1331" s="170"/>
      <c r="F1331" s="170"/>
      <c r="G1331" s="170"/>
      <c r="H1331" s="170"/>
      <c r="I1331" s="170"/>
      <c r="J1331" s="170"/>
      <c r="K1331" s="170"/>
      <c r="L1331" s="170"/>
      <c r="M1331" s="170"/>
      <c r="N1331" s="170"/>
      <c r="O1331" s="170"/>
      <c r="P1331" s="170"/>
      <c r="Q1331" s="170"/>
      <c r="R1331" s="170"/>
    </row>
    <row r="1332" spans="1:18" x14ac:dyDescent="0.3">
      <c r="A1332" s="168" t="s">
        <v>1434</v>
      </c>
      <c r="B1332" s="168" t="s">
        <v>1435</v>
      </c>
      <c r="C1332" s="168">
        <v>100058</v>
      </c>
      <c r="D1332" s="171">
        <v>44015</v>
      </c>
      <c r="E1332" s="172">
        <v>61.917400000000001</v>
      </c>
      <c r="F1332" s="172">
        <v>-12.610799999999999</v>
      </c>
      <c r="G1332" s="172">
        <v>22.856300000000001</v>
      </c>
      <c r="H1332" s="172">
        <v>25.7102</v>
      </c>
      <c r="I1332" s="172">
        <v>12.770099999999999</v>
      </c>
      <c r="J1332" s="172">
        <v>9.1883999999999997</v>
      </c>
      <c r="K1332" s="172">
        <v>25.121300000000002</v>
      </c>
      <c r="L1332" s="172">
        <v>16.9557</v>
      </c>
      <c r="M1332" s="172">
        <v>12.9406</v>
      </c>
      <c r="N1332" s="172">
        <v>13.036</v>
      </c>
      <c r="O1332" s="172">
        <v>8.6251999999999995</v>
      </c>
      <c r="P1332" s="172">
        <v>10.321999999999999</v>
      </c>
      <c r="Q1332" s="172">
        <v>9.1875999999999998</v>
      </c>
      <c r="R1332" s="172">
        <v>13.3832</v>
      </c>
    </row>
    <row r="1333" spans="1:18" x14ac:dyDescent="0.3">
      <c r="A1333" s="168" t="s">
        <v>1434</v>
      </c>
      <c r="B1333" s="168" t="s">
        <v>1436</v>
      </c>
      <c r="C1333" s="168"/>
      <c r="D1333" s="171">
        <v>44015</v>
      </c>
      <c r="E1333" s="172">
        <v>64.417299999999997</v>
      </c>
      <c r="F1333" s="172">
        <v>-12.0083</v>
      </c>
      <c r="G1333" s="172">
        <v>23.465399999999999</v>
      </c>
      <c r="H1333" s="172">
        <v>26.309799999999999</v>
      </c>
      <c r="I1333" s="172">
        <v>13.371600000000001</v>
      </c>
      <c r="J1333" s="172">
        <v>9.7937999999999992</v>
      </c>
      <c r="K1333" s="172">
        <v>25.753399999999999</v>
      </c>
      <c r="L1333" s="172">
        <v>17.603300000000001</v>
      </c>
      <c r="M1333" s="172">
        <v>13.5966</v>
      </c>
      <c r="N1333" s="172">
        <v>13.7134</v>
      </c>
      <c r="O1333" s="172">
        <v>9.2538999999999998</v>
      </c>
      <c r="P1333" s="172">
        <v>10.9305</v>
      </c>
      <c r="Q1333" s="172">
        <v>10.633699999999999</v>
      </c>
      <c r="R1333" s="172">
        <v>14.063000000000001</v>
      </c>
    </row>
    <row r="1334" spans="1:18" x14ac:dyDescent="0.3">
      <c r="A1334" s="168" t="s">
        <v>1434</v>
      </c>
      <c r="B1334" s="168" t="s">
        <v>1437</v>
      </c>
      <c r="C1334" s="168">
        <v>120447</v>
      </c>
      <c r="D1334" s="171">
        <v>44015</v>
      </c>
      <c r="E1334" s="172">
        <v>19.819400000000002</v>
      </c>
      <c r="F1334" s="172">
        <v>-28.155200000000001</v>
      </c>
      <c r="G1334" s="172">
        <v>23.4954</v>
      </c>
      <c r="H1334" s="172">
        <v>20.893799999999999</v>
      </c>
      <c r="I1334" s="172">
        <v>5.4837999999999996</v>
      </c>
      <c r="J1334" s="172">
        <v>3.2252000000000001</v>
      </c>
      <c r="K1334" s="172">
        <v>19.758800000000001</v>
      </c>
      <c r="L1334" s="172">
        <v>16.798400000000001</v>
      </c>
      <c r="M1334" s="172">
        <v>13.1257</v>
      </c>
      <c r="N1334" s="172">
        <v>14.3018</v>
      </c>
      <c r="O1334" s="172">
        <v>8.8324999999999996</v>
      </c>
      <c r="P1334" s="172">
        <v>9.4551999999999996</v>
      </c>
      <c r="Q1334" s="172">
        <v>8.577</v>
      </c>
      <c r="R1334" s="172">
        <v>13.9594</v>
      </c>
    </row>
    <row r="1335" spans="1:18" x14ac:dyDescent="0.3">
      <c r="A1335" s="168" t="s">
        <v>1434</v>
      </c>
      <c r="B1335" s="168" t="s">
        <v>1438</v>
      </c>
      <c r="C1335" s="168">
        <v>116471</v>
      </c>
      <c r="D1335" s="171">
        <v>44015</v>
      </c>
      <c r="E1335" s="172">
        <v>19.083100000000002</v>
      </c>
      <c r="F1335" s="172">
        <v>-28.6678</v>
      </c>
      <c r="G1335" s="172">
        <v>23.0596</v>
      </c>
      <c r="H1335" s="172">
        <v>20.436199999999999</v>
      </c>
      <c r="I1335" s="172">
        <v>5.0236000000000001</v>
      </c>
      <c r="J1335" s="172">
        <v>2.7669000000000001</v>
      </c>
      <c r="K1335" s="172">
        <v>19.2773</v>
      </c>
      <c r="L1335" s="172">
        <v>16.307099999999998</v>
      </c>
      <c r="M1335" s="172">
        <v>12.6282</v>
      </c>
      <c r="N1335" s="172">
        <v>13.7872</v>
      </c>
      <c r="O1335" s="172">
        <v>8.3018000000000001</v>
      </c>
      <c r="P1335" s="172">
        <v>8.9108999999999998</v>
      </c>
      <c r="Q1335" s="172">
        <v>7.9481999999999999</v>
      </c>
      <c r="R1335" s="172">
        <v>13.429399999999999</v>
      </c>
    </row>
    <row r="1336" spans="1:18" x14ac:dyDescent="0.3">
      <c r="A1336" s="168" t="s">
        <v>1434</v>
      </c>
      <c r="B1336" s="168" t="s">
        <v>1439</v>
      </c>
      <c r="C1336" s="168">
        <v>101187</v>
      </c>
      <c r="D1336" s="171">
        <v>44015</v>
      </c>
      <c r="E1336" s="172">
        <v>32.640900000000002</v>
      </c>
      <c r="F1336" s="172">
        <v>-18.888300000000001</v>
      </c>
      <c r="G1336" s="172">
        <v>16.011700000000001</v>
      </c>
      <c r="H1336" s="172">
        <v>21.446000000000002</v>
      </c>
      <c r="I1336" s="172">
        <v>11.5528</v>
      </c>
      <c r="J1336" s="172">
        <v>10.2049</v>
      </c>
      <c r="K1336" s="172">
        <v>17.958400000000001</v>
      </c>
      <c r="L1336" s="172">
        <v>13.3626</v>
      </c>
      <c r="M1336" s="172">
        <v>10.0405</v>
      </c>
      <c r="N1336" s="172">
        <v>9.9535999999999998</v>
      </c>
      <c r="O1336" s="172">
        <v>7.2683</v>
      </c>
      <c r="P1336" s="172">
        <v>8.0983000000000001</v>
      </c>
      <c r="Q1336" s="172">
        <v>6.6783999999999999</v>
      </c>
      <c r="R1336" s="172">
        <v>11.436</v>
      </c>
    </row>
    <row r="1337" spans="1:18" x14ac:dyDescent="0.3">
      <c r="A1337" s="168" t="s">
        <v>1434</v>
      </c>
      <c r="B1337" s="168" t="s">
        <v>1440</v>
      </c>
      <c r="C1337" s="168">
        <v>119341</v>
      </c>
      <c r="D1337" s="171">
        <v>44015</v>
      </c>
      <c r="E1337" s="172">
        <v>34.845300000000002</v>
      </c>
      <c r="F1337" s="172">
        <v>-18.007899999999999</v>
      </c>
      <c r="G1337" s="172">
        <v>16.782900000000001</v>
      </c>
      <c r="H1337" s="172">
        <v>22.226199999999999</v>
      </c>
      <c r="I1337" s="172">
        <v>12.321</v>
      </c>
      <c r="J1337" s="172">
        <v>10.974500000000001</v>
      </c>
      <c r="K1337" s="172">
        <v>18.7821</v>
      </c>
      <c r="L1337" s="172">
        <v>14.2178</v>
      </c>
      <c r="M1337" s="172">
        <v>10.913600000000001</v>
      </c>
      <c r="N1337" s="172">
        <v>10.8261</v>
      </c>
      <c r="O1337" s="172">
        <v>8.1216000000000008</v>
      </c>
      <c r="P1337" s="172">
        <v>8.9466000000000001</v>
      </c>
      <c r="Q1337" s="172">
        <v>9.1902000000000008</v>
      </c>
      <c r="R1337" s="172">
        <v>12.305</v>
      </c>
    </row>
    <row r="1338" spans="1:18" x14ac:dyDescent="0.3">
      <c r="A1338" s="168" t="s">
        <v>1434</v>
      </c>
      <c r="B1338" s="168" t="s">
        <v>1441</v>
      </c>
      <c r="C1338" s="168">
        <v>118299</v>
      </c>
      <c r="D1338" s="171">
        <v>44015</v>
      </c>
      <c r="E1338" s="172">
        <v>61.264699999999998</v>
      </c>
      <c r="F1338" s="172">
        <v>-25.064900000000002</v>
      </c>
      <c r="G1338" s="172">
        <v>28.0062</v>
      </c>
      <c r="H1338" s="172">
        <v>24.498799999999999</v>
      </c>
      <c r="I1338" s="172">
        <v>10.785399999999999</v>
      </c>
      <c r="J1338" s="172">
        <v>9.4704999999999995</v>
      </c>
      <c r="K1338" s="172">
        <v>20.709399999999999</v>
      </c>
      <c r="L1338" s="172">
        <v>15.646699999999999</v>
      </c>
      <c r="M1338" s="172">
        <v>11.362299999999999</v>
      </c>
      <c r="N1338" s="172">
        <v>11.524900000000001</v>
      </c>
      <c r="O1338" s="172">
        <v>7.8807999999999998</v>
      </c>
      <c r="P1338" s="172">
        <v>9.9074000000000009</v>
      </c>
      <c r="Q1338" s="172">
        <v>9.7570999999999994</v>
      </c>
      <c r="R1338" s="172">
        <v>12.0181</v>
      </c>
    </row>
    <row r="1339" spans="1:18" x14ac:dyDescent="0.3">
      <c r="A1339" s="168" t="s">
        <v>1434</v>
      </c>
      <c r="B1339" s="168" t="s">
        <v>1442</v>
      </c>
      <c r="C1339" s="168">
        <v>100597</v>
      </c>
      <c r="D1339" s="171">
        <v>44015</v>
      </c>
      <c r="E1339" s="172">
        <v>58.945799999999998</v>
      </c>
      <c r="F1339" s="172">
        <v>-25.741099999999999</v>
      </c>
      <c r="G1339" s="172">
        <v>27.347999999999999</v>
      </c>
      <c r="H1339" s="172">
        <v>23.850999999999999</v>
      </c>
      <c r="I1339" s="172">
        <v>10.1279</v>
      </c>
      <c r="J1339" s="172">
        <v>8.8129000000000008</v>
      </c>
      <c r="K1339" s="172">
        <v>20.0869</v>
      </c>
      <c r="L1339" s="172">
        <v>14.9756</v>
      </c>
      <c r="M1339" s="172">
        <v>10.6729</v>
      </c>
      <c r="N1339" s="172">
        <v>10.8133</v>
      </c>
      <c r="O1339" s="172">
        <v>7.1999000000000004</v>
      </c>
      <c r="P1339" s="172">
        <v>9.2377000000000002</v>
      </c>
      <c r="Q1339" s="172">
        <v>9.0273000000000003</v>
      </c>
      <c r="R1339" s="172">
        <v>11.3005</v>
      </c>
    </row>
    <row r="1340" spans="1:18" x14ac:dyDescent="0.3">
      <c r="A1340" s="168" t="s">
        <v>1434</v>
      </c>
      <c r="B1340" s="168" t="s">
        <v>1443</v>
      </c>
      <c r="C1340" s="168">
        <v>119099</v>
      </c>
      <c r="D1340" s="171">
        <v>44015</v>
      </c>
      <c r="E1340" s="172">
        <v>74.1995</v>
      </c>
      <c r="F1340" s="172">
        <v>-14.7515</v>
      </c>
      <c r="G1340" s="172">
        <v>23.2135</v>
      </c>
      <c r="H1340" s="172">
        <v>22.698499999999999</v>
      </c>
      <c r="I1340" s="172">
        <v>9.2314000000000007</v>
      </c>
      <c r="J1340" s="172">
        <v>8.7896999999999998</v>
      </c>
      <c r="K1340" s="172">
        <v>22.460799999999999</v>
      </c>
      <c r="L1340" s="172">
        <v>18.918800000000001</v>
      </c>
      <c r="M1340" s="172">
        <v>14.116400000000001</v>
      </c>
      <c r="N1340" s="172">
        <v>15.5305</v>
      </c>
      <c r="O1340" s="172">
        <v>10.109500000000001</v>
      </c>
      <c r="P1340" s="172">
        <v>10.5639</v>
      </c>
      <c r="Q1340" s="172">
        <v>9.5592000000000006</v>
      </c>
      <c r="R1340" s="172">
        <v>15.0854</v>
      </c>
    </row>
    <row r="1341" spans="1:18" x14ac:dyDescent="0.3">
      <c r="A1341" s="168" t="s">
        <v>1434</v>
      </c>
      <c r="B1341" s="168" t="s">
        <v>1444</v>
      </c>
      <c r="C1341" s="168">
        <v>100084</v>
      </c>
      <c r="D1341" s="171">
        <v>44015</v>
      </c>
      <c r="E1341" s="172">
        <v>71.591999999999999</v>
      </c>
      <c r="F1341" s="172">
        <v>-15.2377</v>
      </c>
      <c r="G1341" s="172">
        <v>22.695900000000002</v>
      </c>
      <c r="H1341" s="172">
        <v>22.169699999999999</v>
      </c>
      <c r="I1341" s="172">
        <v>8.6997</v>
      </c>
      <c r="J1341" s="172">
        <v>8.2554999999999996</v>
      </c>
      <c r="K1341" s="172">
        <v>21.8916</v>
      </c>
      <c r="L1341" s="172">
        <v>18.253399999999999</v>
      </c>
      <c r="M1341" s="172">
        <v>13.456200000000001</v>
      </c>
      <c r="N1341" s="172">
        <v>14.867000000000001</v>
      </c>
      <c r="O1341" s="172">
        <v>9.3285</v>
      </c>
      <c r="P1341" s="172">
        <v>9.9167000000000005</v>
      </c>
      <c r="Q1341" s="172">
        <v>9.9393999999999991</v>
      </c>
      <c r="R1341" s="172">
        <v>14.3263</v>
      </c>
    </row>
    <row r="1342" spans="1:18" x14ac:dyDescent="0.3">
      <c r="A1342" s="168" t="s">
        <v>1434</v>
      </c>
      <c r="B1342" s="168" t="s">
        <v>1445</v>
      </c>
      <c r="C1342" s="168">
        <v>140298</v>
      </c>
      <c r="D1342" s="171">
        <v>44015</v>
      </c>
      <c r="E1342" s="172">
        <v>18.733000000000001</v>
      </c>
      <c r="F1342" s="172">
        <v>-7.9867999999999997</v>
      </c>
      <c r="G1342" s="172">
        <v>16.9099</v>
      </c>
      <c r="H1342" s="172">
        <v>22.307200000000002</v>
      </c>
      <c r="I1342" s="172">
        <v>12.7829</v>
      </c>
      <c r="J1342" s="172">
        <v>11.1555</v>
      </c>
      <c r="K1342" s="172">
        <v>20.509899999999998</v>
      </c>
      <c r="L1342" s="172">
        <v>16.863299999999999</v>
      </c>
      <c r="M1342" s="172">
        <v>11.642099999999999</v>
      </c>
      <c r="N1342" s="172">
        <v>11.920400000000001</v>
      </c>
      <c r="O1342" s="172">
        <v>9.9276999999999997</v>
      </c>
      <c r="P1342" s="172">
        <v>9.7834000000000003</v>
      </c>
      <c r="Q1342" s="172">
        <v>10.323499999999999</v>
      </c>
      <c r="R1342" s="172">
        <v>13.207100000000001</v>
      </c>
    </row>
    <row r="1343" spans="1:18" x14ac:dyDescent="0.3">
      <c r="A1343" s="168" t="s">
        <v>1434</v>
      </c>
      <c r="B1343" s="168" t="s">
        <v>1446</v>
      </c>
      <c r="C1343" s="168">
        <v>140297</v>
      </c>
      <c r="D1343" s="171">
        <v>44015</v>
      </c>
      <c r="E1343" s="172">
        <v>18.1876</v>
      </c>
      <c r="F1343" s="172">
        <v>-8.4268999999999998</v>
      </c>
      <c r="G1343" s="172">
        <v>16.4115</v>
      </c>
      <c r="H1343" s="172">
        <v>21.793500000000002</v>
      </c>
      <c r="I1343" s="172">
        <v>12.2851</v>
      </c>
      <c r="J1343" s="172">
        <v>10.6553</v>
      </c>
      <c r="K1343" s="172">
        <v>20.036100000000001</v>
      </c>
      <c r="L1343" s="172">
        <v>16.4404</v>
      </c>
      <c r="M1343" s="172">
        <v>11.178800000000001</v>
      </c>
      <c r="N1343" s="172">
        <v>11.423299999999999</v>
      </c>
      <c r="O1343" s="172">
        <v>9.4154</v>
      </c>
      <c r="P1343" s="172">
        <v>9.2576999999999998</v>
      </c>
      <c r="Q1343" s="172">
        <v>9.8145000000000007</v>
      </c>
      <c r="R1343" s="172">
        <v>12.696899999999999</v>
      </c>
    </row>
    <row r="1344" spans="1:18" x14ac:dyDescent="0.3">
      <c r="A1344" s="168" t="s">
        <v>1434</v>
      </c>
      <c r="B1344" s="168" t="s">
        <v>1447</v>
      </c>
      <c r="C1344" s="168">
        <v>100493</v>
      </c>
      <c r="D1344" s="171">
        <v>44015</v>
      </c>
      <c r="E1344" s="172">
        <v>46.8566</v>
      </c>
      <c r="F1344" s="172">
        <v>-35.875300000000003</v>
      </c>
      <c r="G1344" s="172">
        <v>5.8451000000000004</v>
      </c>
      <c r="H1344" s="172">
        <v>6.6855000000000002</v>
      </c>
      <c r="I1344" s="172">
        <v>3.3650000000000002</v>
      </c>
      <c r="J1344" s="172">
        <v>4.6525999999999996</v>
      </c>
      <c r="K1344" s="172">
        <v>14.690300000000001</v>
      </c>
      <c r="L1344" s="172">
        <v>12.973100000000001</v>
      </c>
      <c r="M1344" s="172">
        <v>9.8620000000000001</v>
      </c>
      <c r="N1344" s="172">
        <v>8.8773999999999997</v>
      </c>
      <c r="O1344" s="172">
        <v>5.4188000000000001</v>
      </c>
      <c r="P1344" s="172">
        <v>7.4611999999999998</v>
      </c>
      <c r="Q1344" s="172">
        <v>8.6662999999999997</v>
      </c>
      <c r="R1344" s="172">
        <v>10.993600000000001</v>
      </c>
    </row>
    <row r="1345" spans="1:18" x14ac:dyDescent="0.3">
      <c r="A1345" s="168" t="s">
        <v>1434</v>
      </c>
      <c r="B1345" s="168" t="s">
        <v>1448</v>
      </c>
      <c r="C1345" s="168">
        <v>118498</v>
      </c>
      <c r="D1345" s="171">
        <v>44015</v>
      </c>
      <c r="E1345" s="172">
        <v>50.131999999999998</v>
      </c>
      <c r="F1345" s="172">
        <v>-35.423000000000002</v>
      </c>
      <c r="G1345" s="172">
        <v>6.3132999999999999</v>
      </c>
      <c r="H1345" s="172">
        <v>7.1448999999999998</v>
      </c>
      <c r="I1345" s="172">
        <v>3.8540999999999999</v>
      </c>
      <c r="J1345" s="172">
        <v>5.1864999999999997</v>
      </c>
      <c r="K1345" s="172">
        <v>15.268700000000001</v>
      </c>
      <c r="L1345" s="172">
        <v>13.5656</v>
      </c>
      <c r="M1345" s="172">
        <v>10.4397</v>
      </c>
      <c r="N1345" s="172">
        <v>9.4247999999999994</v>
      </c>
      <c r="O1345" s="172">
        <v>6.2438000000000002</v>
      </c>
      <c r="P1345" s="172">
        <v>8.4147999999999996</v>
      </c>
      <c r="Q1345" s="172">
        <v>8.6868999999999996</v>
      </c>
      <c r="R1345" s="172">
        <v>11.7507</v>
      </c>
    </row>
    <row r="1346" spans="1:18" x14ac:dyDescent="0.3">
      <c r="A1346" s="168" t="s">
        <v>1434</v>
      </c>
      <c r="B1346" s="168" t="s">
        <v>1449</v>
      </c>
      <c r="C1346" s="168">
        <v>101083</v>
      </c>
      <c r="D1346" s="171">
        <v>44015</v>
      </c>
      <c r="E1346" s="172">
        <v>42.579799999999999</v>
      </c>
      <c r="F1346" s="172">
        <v>-12.082700000000001</v>
      </c>
      <c r="G1346" s="172">
        <v>21.0381</v>
      </c>
      <c r="H1346" s="172">
        <v>24.941199999999998</v>
      </c>
      <c r="I1346" s="172">
        <v>14.728899999999999</v>
      </c>
      <c r="J1346" s="172">
        <v>13.3371</v>
      </c>
      <c r="K1346" s="172">
        <v>18.380099999999999</v>
      </c>
      <c r="L1346" s="172">
        <v>14.027699999999999</v>
      </c>
      <c r="M1346" s="172">
        <v>11.0457</v>
      </c>
      <c r="N1346" s="172">
        <v>11.0227</v>
      </c>
      <c r="O1346" s="172">
        <v>6.8944000000000001</v>
      </c>
      <c r="P1346" s="172">
        <v>8.5853999999999999</v>
      </c>
      <c r="Q1346" s="172">
        <v>7.9436999999999998</v>
      </c>
      <c r="R1346" s="172">
        <v>10.648300000000001</v>
      </c>
    </row>
    <row r="1347" spans="1:18" x14ac:dyDescent="0.3">
      <c r="A1347" s="168" t="s">
        <v>1434</v>
      </c>
      <c r="B1347" s="168" t="s">
        <v>1450</v>
      </c>
      <c r="C1347" s="168">
        <v>119116</v>
      </c>
      <c r="D1347" s="171">
        <v>44015</v>
      </c>
      <c r="E1347" s="172">
        <v>43.854900000000001</v>
      </c>
      <c r="F1347" s="172">
        <v>-11.648300000000001</v>
      </c>
      <c r="G1347" s="172">
        <v>21.4832</v>
      </c>
      <c r="H1347" s="172">
        <v>25.353000000000002</v>
      </c>
      <c r="I1347" s="172">
        <v>15.14</v>
      </c>
      <c r="J1347" s="172">
        <v>13.7448</v>
      </c>
      <c r="K1347" s="172">
        <v>18.806000000000001</v>
      </c>
      <c r="L1347" s="172">
        <v>14.485900000000001</v>
      </c>
      <c r="M1347" s="172">
        <v>11.505800000000001</v>
      </c>
      <c r="N1347" s="172">
        <v>11.473800000000001</v>
      </c>
      <c r="O1347" s="172">
        <v>7.3045</v>
      </c>
      <c r="P1347" s="172">
        <v>9.0417000000000005</v>
      </c>
      <c r="Q1347" s="172">
        <v>9.0756999999999994</v>
      </c>
      <c r="R1347" s="172">
        <v>11.0671</v>
      </c>
    </row>
    <row r="1348" spans="1:18" x14ac:dyDescent="0.3">
      <c r="A1348" s="168" t="s">
        <v>1434</v>
      </c>
      <c r="B1348" s="168" t="s">
        <v>1451</v>
      </c>
      <c r="C1348" s="168">
        <v>100369</v>
      </c>
      <c r="D1348" s="171">
        <v>44015</v>
      </c>
      <c r="E1348" s="172">
        <v>75.724800000000002</v>
      </c>
      <c r="F1348" s="172">
        <v>5.5922000000000001</v>
      </c>
      <c r="G1348" s="172">
        <v>33.107399999999998</v>
      </c>
      <c r="H1348" s="172">
        <v>31.5548</v>
      </c>
      <c r="I1348" s="172">
        <v>13.507300000000001</v>
      </c>
      <c r="J1348" s="172">
        <v>8.6357999999999997</v>
      </c>
      <c r="K1348" s="172">
        <v>25.751999999999999</v>
      </c>
      <c r="L1348" s="172">
        <v>18.1524</v>
      </c>
      <c r="M1348" s="172">
        <v>13.9076</v>
      </c>
      <c r="N1348" s="172">
        <v>14.398300000000001</v>
      </c>
      <c r="O1348" s="172">
        <v>8.5088000000000008</v>
      </c>
      <c r="P1348" s="172">
        <v>10.0909</v>
      </c>
      <c r="Q1348" s="172">
        <v>10.1777</v>
      </c>
      <c r="R1348" s="172">
        <v>12.7447</v>
      </c>
    </row>
    <row r="1349" spans="1:18" x14ac:dyDescent="0.3">
      <c r="A1349" s="168" t="s">
        <v>1434</v>
      </c>
      <c r="B1349" s="168" t="s">
        <v>1452</v>
      </c>
      <c r="C1349" s="168">
        <v>120590</v>
      </c>
      <c r="D1349" s="171">
        <v>44015</v>
      </c>
      <c r="E1349" s="172">
        <v>79.3369</v>
      </c>
      <c r="F1349" s="172">
        <v>6.2119</v>
      </c>
      <c r="G1349" s="172">
        <v>33.708399999999997</v>
      </c>
      <c r="H1349" s="172">
        <v>32.164999999999999</v>
      </c>
      <c r="I1349" s="172">
        <v>14.117800000000001</v>
      </c>
      <c r="J1349" s="172">
        <v>9.1654999999999998</v>
      </c>
      <c r="K1349" s="172">
        <v>26.127300000000002</v>
      </c>
      <c r="L1349" s="172">
        <v>18.5749</v>
      </c>
      <c r="M1349" s="172">
        <v>14.3698</v>
      </c>
      <c r="N1349" s="172">
        <v>14.91</v>
      </c>
      <c r="O1349" s="172">
        <v>9.0624000000000002</v>
      </c>
      <c r="P1349" s="172">
        <v>10.7044</v>
      </c>
      <c r="Q1349" s="172">
        <v>9.9297000000000004</v>
      </c>
      <c r="R1349" s="172">
        <v>13.289899999999999</v>
      </c>
    </row>
    <row r="1350" spans="1:18" x14ac:dyDescent="0.3">
      <c r="A1350" s="168" t="s">
        <v>1434</v>
      </c>
      <c r="B1350" s="168" t="s">
        <v>1453</v>
      </c>
      <c r="C1350" s="168">
        <v>118030</v>
      </c>
      <c r="D1350" s="171">
        <v>44015</v>
      </c>
      <c r="E1350" s="172">
        <v>16.887</v>
      </c>
      <c r="F1350" s="172">
        <v>-11.667999999999999</v>
      </c>
      <c r="G1350" s="172">
        <v>26.498999999999999</v>
      </c>
      <c r="H1350" s="172">
        <v>26.597000000000001</v>
      </c>
      <c r="I1350" s="172">
        <v>5.8489000000000004</v>
      </c>
      <c r="J1350" s="172">
        <v>7.2694999999999999</v>
      </c>
      <c r="K1350" s="172">
        <v>13.2117</v>
      </c>
      <c r="L1350" s="172">
        <v>11.950699999999999</v>
      </c>
      <c r="M1350" s="172">
        <v>9.1790000000000003</v>
      </c>
      <c r="N1350" s="172">
        <v>8.3064</v>
      </c>
      <c r="O1350" s="172">
        <v>5.4577</v>
      </c>
      <c r="P1350" s="172">
        <v>6.5266999999999999</v>
      </c>
      <c r="Q1350" s="172">
        <v>7.1992000000000003</v>
      </c>
      <c r="R1350" s="172">
        <v>10.3407</v>
      </c>
    </row>
    <row r="1351" spans="1:18" x14ac:dyDescent="0.3">
      <c r="A1351" s="168" t="s">
        <v>1434</v>
      </c>
      <c r="B1351" s="168" t="s">
        <v>1454</v>
      </c>
      <c r="C1351" s="168">
        <v>118341</v>
      </c>
      <c r="D1351" s="171">
        <v>44015</v>
      </c>
      <c r="E1351" s="172">
        <v>17.749199999999998</v>
      </c>
      <c r="F1351" s="172">
        <v>-10.895799999999999</v>
      </c>
      <c r="G1351" s="172">
        <v>27.2744</v>
      </c>
      <c r="H1351" s="172">
        <v>27.4651</v>
      </c>
      <c r="I1351" s="172">
        <v>6.7301000000000002</v>
      </c>
      <c r="J1351" s="172">
        <v>8.1636000000000006</v>
      </c>
      <c r="K1351" s="172">
        <v>14.1713</v>
      </c>
      <c r="L1351" s="172">
        <v>12.946199999999999</v>
      </c>
      <c r="M1351" s="172">
        <v>10.176600000000001</v>
      </c>
      <c r="N1351" s="172">
        <v>9.2576000000000001</v>
      </c>
      <c r="O1351" s="172">
        <v>6.3955000000000002</v>
      </c>
      <c r="P1351" s="172">
        <v>7.4436999999999998</v>
      </c>
      <c r="Q1351" s="172">
        <v>7.8559000000000001</v>
      </c>
      <c r="R1351" s="172">
        <v>11.2074</v>
      </c>
    </row>
    <row r="1352" spans="1:18" x14ac:dyDescent="0.3">
      <c r="A1352" s="168" t="s">
        <v>1434</v>
      </c>
      <c r="B1352" s="168" t="s">
        <v>1455</v>
      </c>
      <c r="C1352" s="168">
        <v>118464</v>
      </c>
      <c r="D1352" s="171">
        <v>44015</v>
      </c>
      <c r="E1352" s="172">
        <v>28.3263</v>
      </c>
      <c r="F1352" s="172">
        <v>-14.1686</v>
      </c>
      <c r="G1352" s="172">
        <v>20.5657</v>
      </c>
      <c r="H1352" s="172">
        <v>27.907699999999998</v>
      </c>
      <c r="I1352" s="172">
        <v>16.095199999999998</v>
      </c>
      <c r="J1352" s="172">
        <v>17.798100000000002</v>
      </c>
      <c r="K1352" s="172">
        <v>25.464600000000001</v>
      </c>
      <c r="L1352" s="172">
        <v>19.802399999999999</v>
      </c>
      <c r="M1352" s="172">
        <v>16.166399999999999</v>
      </c>
      <c r="N1352" s="172">
        <v>16.0413</v>
      </c>
      <c r="O1352" s="172">
        <v>10.506</v>
      </c>
      <c r="P1352" s="172">
        <v>10.9758</v>
      </c>
      <c r="Q1352" s="172">
        <v>10.773099999999999</v>
      </c>
      <c r="R1352" s="172">
        <v>16.180700000000002</v>
      </c>
    </row>
    <row r="1353" spans="1:18" x14ac:dyDescent="0.3">
      <c r="A1353" s="168" t="s">
        <v>1434</v>
      </c>
      <c r="B1353" s="168" t="s">
        <v>1456</v>
      </c>
      <c r="C1353" s="168">
        <v>111525</v>
      </c>
      <c r="D1353" s="171">
        <v>44015</v>
      </c>
      <c r="E1353" s="172">
        <v>27.031700000000001</v>
      </c>
      <c r="F1353" s="172">
        <v>-14.8469</v>
      </c>
      <c r="G1353" s="172">
        <v>19.926500000000001</v>
      </c>
      <c r="H1353" s="172">
        <v>27.282399999999999</v>
      </c>
      <c r="I1353" s="172">
        <v>15.4649</v>
      </c>
      <c r="J1353" s="172">
        <v>17.171299999999999</v>
      </c>
      <c r="K1353" s="172">
        <v>24.817599999999999</v>
      </c>
      <c r="L1353" s="172">
        <v>19.139299999999999</v>
      </c>
      <c r="M1353" s="172">
        <v>15.498900000000001</v>
      </c>
      <c r="N1353" s="172">
        <v>15.3636</v>
      </c>
      <c r="O1353" s="172">
        <v>9.8561999999999994</v>
      </c>
      <c r="P1353" s="172">
        <v>10.311</v>
      </c>
      <c r="Q1353" s="172">
        <v>8.9678000000000004</v>
      </c>
      <c r="R1353" s="172">
        <v>15.5093</v>
      </c>
    </row>
    <row r="1354" spans="1:18" x14ac:dyDescent="0.3">
      <c r="A1354" s="168" t="s">
        <v>1434</v>
      </c>
      <c r="B1354" s="168" t="s">
        <v>1457</v>
      </c>
      <c r="C1354" s="168">
        <v>107477</v>
      </c>
      <c r="D1354" s="171">
        <v>44015</v>
      </c>
      <c r="E1354" s="172">
        <v>2228.6945000000001</v>
      </c>
      <c r="F1354" s="172">
        <v>2.5861999999999998</v>
      </c>
      <c r="G1354" s="172">
        <v>24.5367</v>
      </c>
      <c r="H1354" s="172">
        <v>24.215299999999999</v>
      </c>
      <c r="I1354" s="172">
        <v>10.091900000000001</v>
      </c>
      <c r="J1354" s="172">
        <v>9.6125000000000007</v>
      </c>
      <c r="K1354" s="172">
        <v>16.927499999999998</v>
      </c>
      <c r="L1354" s="172">
        <v>12.2621</v>
      </c>
      <c r="M1354" s="172">
        <v>8.6881000000000004</v>
      </c>
      <c r="N1354" s="172">
        <v>9.3028999999999993</v>
      </c>
      <c r="O1354" s="172">
        <v>6.6677</v>
      </c>
      <c r="P1354" s="172">
        <v>8.5108999999999995</v>
      </c>
      <c r="Q1354" s="172">
        <v>6.6734</v>
      </c>
      <c r="R1354" s="172">
        <v>11.439</v>
      </c>
    </row>
    <row r="1355" spans="1:18" x14ac:dyDescent="0.3">
      <c r="A1355" s="168" t="s">
        <v>1434</v>
      </c>
      <c r="B1355" s="168" t="s">
        <v>1458</v>
      </c>
      <c r="C1355" s="168">
        <v>120520</v>
      </c>
      <c r="D1355" s="171">
        <v>44015</v>
      </c>
      <c r="E1355" s="172">
        <v>2372.6025</v>
      </c>
      <c r="F1355" s="172">
        <v>3.1770999999999998</v>
      </c>
      <c r="G1355" s="172">
        <v>25.248100000000001</v>
      </c>
      <c r="H1355" s="172">
        <v>24.9634</v>
      </c>
      <c r="I1355" s="172">
        <v>10.864100000000001</v>
      </c>
      <c r="J1355" s="172">
        <v>10.388400000000001</v>
      </c>
      <c r="K1355" s="172">
        <v>17.890499999999999</v>
      </c>
      <c r="L1355" s="172">
        <v>13.230499999999999</v>
      </c>
      <c r="M1355" s="172">
        <v>9.6030999999999995</v>
      </c>
      <c r="N1355" s="172">
        <v>10.2133</v>
      </c>
      <c r="O1355" s="172">
        <v>7.4984999999999999</v>
      </c>
      <c r="P1355" s="172">
        <v>9.3476999999999997</v>
      </c>
      <c r="Q1355" s="172">
        <v>8.9687999999999999</v>
      </c>
      <c r="R1355" s="172">
        <v>12.321400000000001</v>
      </c>
    </row>
    <row r="1356" spans="1:18" x14ac:dyDescent="0.3">
      <c r="A1356" s="168" t="s">
        <v>1434</v>
      </c>
      <c r="B1356" s="168" t="s">
        <v>1459</v>
      </c>
      <c r="C1356" s="168">
        <v>119757</v>
      </c>
      <c r="D1356" s="171">
        <v>44015</v>
      </c>
      <c r="E1356" s="172">
        <v>81.628</v>
      </c>
      <c r="F1356" s="172">
        <v>-19.53</v>
      </c>
      <c r="G1356" s="172">
        <v>31.441199999999998</v>
      </c>
      <c r="H1356" s="172">
        <v>28.0136</v>
      </c>
      <c r="I1356" s="172">
        <v>8.8483999999999998</v>
      </c>
      <c r="J1356" s="172">
        <v>7.4019000000000004</v>
      </c>
      <c r="K1356" s="172">
        <v>22.128900000000002</v>
      </c>
      <c r="L1356" s="172">
        <v>19.0991</v>
      </c>
      <c r="M1356" s="172">
        <v>13.656000000000001</v>
      </c>
      <c r="N1356" s="172">
        <v>13.924799999999999</v>
      </c>
      <c r="O1356" s="172">
        <v>9.1751000000000005</v>
      </c>
      <c r="P1356" s="172">
        <v>10.516500000000001</v>
      </c>
      <c r="Q1356" s="172">
        <v>9.6954999999999991</v>
      </c>
      <c r="R1356" s="172">
        <v>14.0855</v>
      </c>
    </row>
    <row r="1357" spans="1:18" x14ac:dyDescent="0.3">
      <c r="A1357" s="168" t="s">
        <v>1434</v>
      </c>
      <c r="B1357" s="168" t="s">
        <v>1460</v>
      </c>
      <c r="C1357" s="168">
        <v>100265</v>
      </c>
      <c r="D1357" s="171">
        <v>44015</v>
      </c>
      <c r="E1357" s="172">
        <v>73.9619</v>
      </c>
      <c r="F1357" s="172">
        <v>-20.517900000000001</v>
      </c>
      <c r="G1357" s="172">
        <v>30.425999999999998</v>
      </c>
      <c r="H1357" s="172">
        <v>26.9923</v>
      </c>
      <c r="I1357" s="172">
        <v>7.8312999999999997</v>
      </c>
      <c r="J1357" s="172">
        <v>6.3863000000000003</v>
      </c>
      <c r="K1357" s="172">
        <v>21.067799999999998</v>
      </c>
      <c r="L1357" s="172">
        <v>18</v>
      </c>
      <c r="M1357" s="172">
        <v>12.5509</v>
      </c>
      <c r="N1357" s="172">
        <v>12.766999999999999</v>
      </c>
      <c r="O1357" s="172">
        <v>8.0675000000000008</v>
      </c>
      <c r="P1357" s="172">
        <v>9.2918000000000003</v>
      </c>
      <c r="Q1357" s="172">
        <v>9.7413000000000007</v>
      </c>
      <c r="R1357" s="172">
        <v>12.9213</v>
      </c>
    </row>
    <row r="1358" spans="1:18" x14ac:dyDescent="0.3">
      <c r="A1358" s="168" t="s">
        <v>1434</v>
      </c>
      <c r="B1358" s="168" t="s">
        <v>1461</v>
      </c>
      <c r="C1358" s="168">
        <v>119425</v>
      </c>
      <c r="D1358" s="171">
        <v>44015</v>
      </c>
      <c r="E1358" s="172">
        <v>56.933500000000002</v>
      </c>
      <c r="F1358" s="172">
        <v>4.6806000000000001</v>
      </c>
      <c r="G1358" s="172">
        <v>32.784100000000002</v>
      </c>
      <c r="H1358" s="172">
        <v>32.522100000000002</v>
      </c>
      <c r="I1358" s="172">
        <v>16.729399999999998</v>
      </c>
      <c r="J1358" s="172">
        <v>14.0815</v>
      </c>
      <c r="K1358" s="172">
        <v>21.1708</v>
      </c>
      <c r="L1358" s="172">
        <v>16.1434</v>
      </c>
      <c r="M1358" s="172">
        <v>12.5944</v>
      </c>
      <c r="N1358" s="172">
        <v>12.385300000000001</v>
      </c>
      <c r="O1358" s="172">
        <v>8.7043999999999997</v>
      </c>
      <c r="P1358" s="172">
        <v>10.1036</v>
      </c>
      <c r="Q1358" s="172">
        <v>10.6608</v>
      </c>
      <c r="R1358" s="172">
        <v>12.527200000000001</v>
      </c>
    </row>
    <row r="1359" spans="1:18" x14ac:dyDescent="0.3">
      <c r="A1359" s="168" t="s">
        <v>1434</v>
      </c>
      <c r="B1359" s="168" t="s">
        <v>1462</v>
      </c>
      <c r="C1359" s="168">
        <v>112429</v>
      </c>
      <c r="D1359" s="171">
        <v>44015</v>
      </c>
      <c r="E1359" s="172">
        <v>52.722900000000003</v>
      </c>
      <c r="F1359" s="172">
        <v>3.4618000000000002</v>
      </c>
      <c r="G1359" s="172">
        <v>31.581399999999999</v>
      </c>
      <c r="H1359" s="172">
        <v>31.310700000000001</v>
      </c>
      <c r="I1359" s="172">
        <v>15.520200000000001</v>
      </c>
      <c r="J1359" s="172">
        <v>12.866</v>
      </c>
      <c r="K1359" s="172">
        <v>19.898900000000001</v>
      </c>
      <c r="L1359" s="172">
        <v>14.8193</v>
      </c>
      <c r="M1359" s="172">
        <v>11.2479</v>
      </c>
      <c r="N1359" s="172">
        <v>11.000999999999999</v>
      </c>
      <c r="O1359" s="172">
        <v>7.2785000000000002</v>
      </c>
      <c r="P1359" s="172">
        <v>8.6591000000000005</v>
      </c>
      <c r="Q1359" s="172">
        <v>8.5443999999999996</v>
      </c>
      <c r="R1359" s="172">
        <v>11.128399999999999</v>
      </c>
    </row>
    <row r="1360" spans="1:18" x14ac:dyDescent="0.3">
      <c r="A1360" s="168" t="s">
        <v>1434</v>
      </c>
      <c r="B1360" s="168" t="s">
        <v>1463</v>
      </c>
      <c r="C1360" s="168">
        <v>120282</v>
      </c>
      <c r="D1360" s="171">
        <v>44015</v>
      </c>
      <c r="E1360" s="172">
        <v>49.889000000000003</v>
      </c>
      <c r="F1360" s="172">
        <v>-6.2908999999999997</v>
      </c>
      <c r="G1360" s="172">
        <v>19.565799999999999</v>
      </c>
      <c r="H1360" s="172">
        <v>25.4588</v>
      </c>
      <c r="I1360" s="172">
        <v>14.9529</v>
      </c>
      <c r="J1360" s="172">
        <v>13.63</v>
      </c>
      <c r="K1360" s="172">
        <v>19.452500000000001</v>
      </c>
      <c r="L1360" s="172">
        <v>16.1341</v>
      </c>
      <c r="M1360" s="172">
        <v>12.484400000000001</v>
      </c>
      <c r="N1360" s="172">
        <v>13.167400000000001</v>
      </c>
      <c r="O1360" s="172">
        <v>9.3664000000000005</v>
      </c>
      <c r="P1360" s="172">
        <v>9.8492999999999995</v>
      </c>
      <c r="Q1360" s="172">
        <v>8.9863999999999997</v>
      </c>
      <c r="R1360" s="172">
        <v>13.9755</v>
      </c>
    </row>
    <row r="1361" spans="1:18" x14ac:dyDescent="0.3">
      <c r="A1361" s="168" t="s">
        <v>1434</v>
      </c>
      <c r="B1361" s="168" t="s">
        <v>1464</v>
      </c>
      <c r="C1361" s="168">
        <v>100317</v>
      </c>
      <c r="D1361" s="171">
        <v>44015</v>
      </c>
      <c r="E1361" s="172">
        <v>46.942300000000003</v>
      </c>
      <c r="F1361" s="172">
        <v>-7.0743</v>
      </c>
      <c r="G1361" s="172">
        <v>18.8459</v>
      </c>
      <c r="H1361" s="172">
        <v>24.675699999999999</v>
      </c>
      <c r="I1361" s="172">
        <v>14.099500000000001</v>
      </c>
      <c r="J1361" s="172">
        <v>12.7254</v>
      </c>
      <c r="K1361" s="172">
        <v>18.494599999999998</v>
      </c>
      <c r="L1361" s="172">
        <v>15.153600000000001</v>
      </c>
      <c r="M1361" s="172">
        <v>11.811400000000001</v>
      </c>
      <c r="N1361" s="172">
        <v>12.3887</v>
      </c>
      <c r="O1361" s="172">
        <v>8.4466999999999999</v>
      </c>
      <c r="P1361" s="172">
        <v>8.8331</v>
      </c>
      <c r="Q1361" s="172">
        <v>7.7922000000000002</v>
      </c>
      <c r="R1361" s="172">
        <v>13.0593</v>
      </c>
    </row>
    <row r="1362" spans="1:18" x14ac:dyDescent="0.3">
      <c r="A1362" s="168" t="s">
        <v>1434</v>
      </c>
      <c r="B1362" s="168" t="s">
        <v>1465</v>
      </c>
      <c r="C1362" s="168">
        <v>109720</v>
      </c>
      <c r="D1362" s="171">
        <v>44015</v>
      </c>
      <c r="E1362" s="172">
        <v>29.646999999999998</v>
      </c>
      <c r="F1362" s="172">
        <v>-22.516200000000001</v>
      </c>
      <c r="G1362" s="172">
        <v>21.047999999999998</v>
      </c>
      <c r="H1362" s="172">
        <v>25.61</v>
      </c>
      <c r="I1362" s="172">
        <v>14.271100000000001</v>
      </c>
      <c r="J1362" s="172">
        <v>12.7851</v>
      </c>
      <c r="K1362" s="172">
        <v>20.916399999999999</v>
      </c>
      <c r="L1362" s="172">
        <v>16.084399999999999</v>
      </c>
      <c r="M1362" s="172">
        <v>12.752599999999999</v>
      </c>
      <c r="N1362" s="172">
        <v>13.2996</v>
      </c>
      <c r="O1362" s="172">
        <v>9.3975000000000009</v>
      </c>
      <c r="P1362" s="172">
        <v>10.5467</v>
      </c>
      <c r="Q1362" s="172">
        <v>9.5868000000000002</v>
      </c>
      <c r="R1362" s="172">
        <v>14.087999999999999</v>
      </c>
    </row>
    <row r="1363" spans="1:18" x14ac:dyDescent="0.3">
      <c r="A1363" s="168" t="s">
        <v>1434</v>
      </c>
      <c r="B1363" s="168" t="s">
        <v>1466</v>
      </c>
      <c r="C1363" s="168">
        <v>118673</v>
      </c>
      <c r="D1363" s="171">
        <v>44015</v>
      </c>
      <c r="E1363" s="172">
        <v>32.0762</v>
      </c>
      <c r="F1363" s="172">
        <v>-21.4939</v>
      </c>
      <c r="G1363" s="172">
        <v>22.0015</v>
      </c>
      <c r="H1363" s="172">
        <v>26.599699999999999</v>
      </c>
      <c r="I1363" s="172">
        <v>15.247299999999999</v>
      </c>
      <c r="J1363" s="172">
        <v>13.767300000000001</v>
      </c>
      <c r="K1363" s="172">
        <v>21.9405</v>
      </c>
      <c r="L1363" s="172">
        <v>17.0976</v>
      </c>
      <c r="M1363" s="172">
        <v>13.767200000000001</v>
      </c>
      <c r="N1363" s="172">
        <v>14.344099999999999</v>
      </c>
      <c r="O1363" s="172">
        <v>10.4657</v>
      </c>
      <c r="P1363" s="172">
        <v>11.823499999999999</v>
      </c>
      <c r="Q1363" s="172">
        <v>11.7333</v>
      </c>
      <c r="R1363" s="172">
        <v>15.132199999999999</v>
      </c>
    </row>
    <row r="1364" spans="1:18" x14ac:dyDescent="0.3">
      <c r="A1364" s="168" t="s">
        <v>1434</v>
      </c>
      <c r="B1364" s="168" t="s">
        <v>1467</v>
      </c>
      <c r="C1364" s="168">
        <v>138470</v>
      </c>
      <c r="D1364" s="171">
        <v>44015</v>
      </c>
      <c r="E1364" s="172">
        <v>23.338899999999999</v>
      </c>
      <c r="F1364" s="172">
        <v>-23.4436</v>
      </c>
      <c r="G1364" s="172">
        <v>20.888000000000002</v>
      </c>
      <c r="H1364" s="172">
        <v>23.880299999999998</v>
      </c>
      <c r="I1364" s="172">
        <v>9.5074000000000005</v>
      </c>
      <c r="J1364" s="172">
        <v>7.8331999999999997</v>
      </c>
      <c r="K1364" s="172">
        <v>16.991299999999999</v>
      </c>
      <c r="L1364" s="172">
        <v>12.5045</v>
      </c>
      <c r="M1364" s="172">
        <v>9.8478999999999992</v>
      </c>
      <c r="N1364" s="172">
        <v>9.6422000000000008</v>
      </c>
      <c r="O1364" s="172">
        <v>7.9626999999999999</v>
      </c>
      <c r="P1364" s="172">
        <v>8.5669000000000004</v>
      </c>
      <c r="Q1364" s="172">
        <v>7.5190999999999999</v>
      </c>
      <c r="R1364" s="172">
        <v>11.1915</v>
      </c>
    </row>
    <row r="1365" spans="1:18" x14ac:dyDescent="0.3">
      <c r="A1365" s="168" t="s">
        <v>1434</v>
      </c>
      <c r="B1365" s="168" t="s">
        <v>1468</v>
      </c>
      <c r="C1365" s="168">
        <v>138472</v>
      </c>
      <c r="D1365" s="171">
        <v>44015</v>
      </c>
      <c r="E1365" s="172">
        <v>23.940200000000001</v>
      </c>
      <c r="F1365" s="172">
        <v>-22.246099999999998</v>
      </c>
      <c r="G1365" s="172">
        <v>22.198399999999999</v>
      </c>
      <c r="H1365" s="172">
        <v>24.6187</v>
      </c>
      <c r="I1365" s="172">
        <v>10.0138</v>
      </c>
      <c r="J1365" s="172">
        <v>8.2220999999999993</v>
      </c>
      <c r="K1365" s="172">
        <v>17.444400000000002</v>
      </c>
      <c r="L1365" s="172">
        <v>12.954599999999999</v>
      </c>
      <c r="M1365" s="172">
        <v>10.346399999999999</v>
      </c>
      <c r="N1365" s="172">
        <v>10.1389</v>
      </c>
      <c r="O1365" s="172">
        <v>8.5</v>
      </c>
      <c r="P1365" s="172">
        <v>8.9891000000000005</v>
      </c>
      <c r="Q1365" s="172">
        <v>8.8333999999999993</v>
      </c>
      <c r="R1365" s="172">
        <v>11.776899999999999</v>
      </c>
    </row>
    <row r="1366" spans="1:18" x14ac:dyDescent="0.3">
      <c r="A1366" s="168" t="s">
        <v>1434</v>
      </c>
      <c r="B1366" s="168" t="s">
        <v>1469</v>
      </c>
      <c r="C1366" s="168">
        <v>119707</v>
      </c>
      <c r="D1366" s="171">
        <v>44015</v>
      </c>
      <c r="E1366" s="172">
        <v>50.725200000000001</v>
      </c>
      <c r="F1366" s="172">
        <v>-19.8492</v>
      </c>
      <c r="G1366" s="172">
        <v>29.622</v>
      </c>
      <c r="H1366" s="172">
        <v>27.518699999999999</v>
      </c>
      <c r="I1366" s="172">
        <v>10.6051</v>
      </c>
      <c r="J1366" s="172">
        <v>8.4654000000000007</v>
      </c>
      <c r="K1366" s="172">
        <v>21.542300000000001</v>
      </c>
      <c r="L1366" s="172">
        <v>17.228100000000001</v>
      </c>
      <c r="M1366" s="172">
        <v>14.035500000000001</v>
      </c>
      <c r="N1366" s="172">
        <v>14.1173</v>
      </c>
      <c r="O1366" s="172">
        <v>9.2745999999999995</v>
      </c>
      <c r="P1366" s="172">
        <v>10.717499999999999</v>
      </c>
      <c r="Q1366" s="172">
        <v>11.0366</v>
      </c>
      <c r="R1366" s="172">
        <v>14.142799999999999</v>
      </c>
    </row>
    <row r="1367" spans="1:18" x14ac:dyDescent="0.3">
      <c r="A1367" s="168" t="s">
        <v>1434</v>
      </c>
      <c r="B1367" s="168" t="s">
        <v>1470</v>
      </c>
      <c r="C1367" s="168">
        <v>101001</v>
      </c>
      <c r="D1367" s="171">
        <v>44015</v>
      </c>
      <c r="E1367" s="172">
        <v>49.0565</v>
      </c>
      <c r="F1367" s="172">
        <v>-20.226700000000001</v>
      </c>
      <c r="G1367" s="172">
        <v>29.186599999999999</v>
      </c>
      <c r="H1367" s="172">
        <v>27.074100000000001</v>
      </c>
      <c r="I1367" s="172">
        <v>10.1584</v>
      </c>
      <c r="J1367" s="172">
        <v>8.0137</v>
      </c>
      <c r="K1367" s="172">
        <v>21.065899999999999</v>
      </c>
      <c r="L1367" s="172">
        <v>16.741399999999999</v>
      </c>
      <c r="M1367" s="172">
        <v>13.540100000000001</v>
      </c>
      <c r="N1367" s="172">
        <v>13.606199999999999</v>
      </c>
      <c r="O1367" s="172">
        <v>8.7036999999999995</v>
      </c>
      <c r="P1367" s="172">
        <v>10.1333</v>
      </c>
      <c r="Q1367" s="172">
        <v>8.4796999999999993</v>
      </c>
      <c r="R1367" s="172">
        <v>13.588699999999999</v>
      </c>
    </row>
    <row r="1368" spans="1:18" x14ac:dyDescent="0.3">
      <c r="A1368" s="168" t="s">
        <v>1434</v>
      </c>
      <c r="B1368" s="168" t="s">
        <v>1471</v>
      </c>
      <c r="C1368" s="168">
        <v>119953</v>
      </c>
      <c r="D1368" s="171">
        <v>44015</v>
      </c>
      <c r="E1368" s="172">
        <v>65.191699999999997</v>
      </c>
      <c r="F1368" s="172">
        <v>6.4958</v>
      </c>
      <c r="G1368" s="172">
        <v>38.454799999999999</v>
      </c>
      <c r="H1368" s="172">
        <v>33.235900000000001</v>
      </c>
      <c r="I1368" s="172">
        <v>16.7881</v>
      </c>
      <c r="J1368" s="172">
        <v>10.9445</v>
      </c>
      <c r="K1368" s="172">
        <v>18.7514</v>
      </c>
      <c r="L1368" s="172">
        <v>14.542299999999999</v>
      </c>
      <c r="M1368" s="172">
        <v>10.68</v>
      </c>
      <c r="N1368" s="172">
        <v>11.016999999999999</v>
      </c>
      <c r="O1368" s="172">
        <v>7.7892000000000001</v>
      </c>
      <c r="P1368" s="172">
        <v>9.2172999999999998</v>
      </c>
      <c r="Q1368" s="172">
        <v>9.7067999999999994</v>
      </c>
      <c r="R1368" s="172">
        <v>13.0252</v>
      </c>
    </row>
    <row r="1369" spans="1:18" x14ac:dyDescent="0.3">
      <c r="A1369" s="168" t="s">
        <v>1434</v>
      </c>
      <c r="B1369" s="168" t="s">
        <v>1472</v>
      </c>
      <c r="C1369" s="168">
        <v>101042</v>
      </c>
      <c r="D1369" s="171">
        <v>44015</v>
      </c>
      <c r="E1369" s="172">
        <v>61.006399999999999</v>
      </c>
      <c r="F1369" s="172">
        <v>5.8044000000000002</v>
      </c>
      <c r="G1369" s="172">
        <v>37.709600000000002</v>
      </c>
      <c r="H1369" s="172">
        <v>32.500900000000001</v>
      </c>
      <c r="I1369" s="172">
        <v>16.0471</v>
      </c>
      <c r="J1369" s="172">
        <v>10.2142</v>
      </c>
      <c r="K1369" s="172">
        <v>18.007999999999999</v>
      </c>
      <c r="L1369" s="172">
        <v>13.8111</v>
      </c>
      <c r="M1369" s="172">
        <v>9.9545999999999992</v>
      </c>
      <c r="N1369" s="172">
        <v>10.2705</v>
      </c>
      <c r="O1369" s="172">
        <v>6.7694999999999999</v>
      </c>
      <c r="P1369" s="172">
        <v>8.2163000000000004</v>
      </c>
      <c r="Q1369" s="172">
        <v>9.0633999999999997</v>
      </c>
      <c r="R1369" s="172">
        <v>12.117100000000001</v>
      </c>
    </row>
    <row r="1370" spans="1:18" x14ac:dyDescent="0.3">
      <c r="A1370" s="168" t="s">
        <v>1434</v>
      </c>
      <c r="B1370" s="168" t="s">
        <v>1473</v>
      </c>
      <c r="C1370" s="168">
        <v>120792</v>
      </c>
      <c r="D1370" s="171">
        <v>44015</v>
      </c>
      <c r="E1370" s="172">
        <v>49.535400000000003</v>
      </c>
      <c r="F1370" s="172">
        <v>-17.454899999999999</v>
      </c>
      <c r="G1370" s="172">
        <v>25.104500000000002</v>
      </c>
      <c r="H1370" s="172">
        <v>23.282599999999999</v>
      </c>
      <c r="I1370" s="172">
        <v>9.6674000000000007</v>
      </c>
      <c r="J1370" s="172">
        <v>9.9396000000000004</v>
      </c>
      <c r="K1370" s="172">
        <v>25.6266</v>
      </c>
      <c r="L1370" s="172">
        <v>16.4419</v>
      </c>
      <c r="M1370" s="172">
        <v>12.233000000000001</v>
      </c>
      <c r="N1370" s="172">
        <v>12.8721</v>
      </c>
      <c r="O1370" s="172">
        <v>8.7790999999999997</v>
      </c>
      <c r="P1370" s="172">
        <v>10.2281</v>
      </c>
      <c r="Q1370" s="172">
        <v>10.2354</v>
      </c>
      <c r="R1370" s="172">
        <v>13.0153</v>
      </c>
    </row>
    <row r="1371" spans="1:18" x14ac:dyDescent="0.3">
      <c r="A1371" s="168" t="s">
        <v>1434</v>
      </c>
      <c r="B1371" s="168" t="s">
        <v>1474</v>
      </c>
      <c r="C1371" s="168">
        <v>102510</v>
      </c>
      <c r="D1371" s="171">
        <v>44015</v>
      </c>
      <c r="E1371" s="172">
        <v>48.503599999999999</v>
      </c>
      <c r="F1371" s="172">
        <v>-17.826000000000001</v>
      </c>
      <c r="G1371" s="172">
        <v>24.808399999999999</v>
      </c>
      <c r="H1371" s="172">
        <v>22.999199999999998</v>
      </c>
      <c r="I1371" s="172">
        <v>9.3864000000000001</v>
      </c>
      <c r="J1371" s="172">
        <v>9.6555999999999997</v>
      </c>
      <c r="K1371" s="172">
        <v>25.3279</v>
      </c>
      <c r="L1371" s="172">
        <v>16.1387</v>
      </c>
      <c r="M1371" s="172">
        <v>11.9252</v>
      </c>
      <c r="N1371" s="172">
        <v>12.526</v>
      </c>
      <c r="O1371" s="172">
        <v>8.4818999999999996</v>
      </c>
      <c r="P1371" s="172">
        <v>9.9147999999999996</v>
      </c>
      <c r="Q1371" s="172">
        <v>8.9303000000000008</v>
      </c>
      <c r="R1371" s="172">
        <v>12.701700000000001</v>
      </c>
    </row>
    <row r="1372" spans="1:18" x14ac:dyDescent="0.3">
      <c r="A1372" s="173" t="s">
        <v>27</v>
      </c>
      <c r="B1372" s="168"/>
      <c r="C1372" s="168"/>
      <c r="D1372" s="168"/>
      <c r="E1372" s="168"/>
      <c r="F1372" s="174">
        <v>-13.5653875</v>
      </c>
      <c r="G1372" s="174">
        <v>24.036709999999999</v>
      </c>
      <c r="H1372" s="174">
        <v>24.9227375</v>
      </c>
      <c r="I1372" s="174">
        <v>11.347932499999997</v>
      </c>
      <c r="J1372" s="174">
        <v>9.8837649999999986</v>
      </c>
      <c r="K1372" s="174">
        <v>20.342044999999999</v>
      </c>
      <c r="L1372" s="174">
        <v>15.758699999999999</v>
      </c>
      <c r="M1372" s="174">
        <v>11.988602500000001</v>
      </c>
      <c r="N1372" s="174">
        <v>12.193942500000002</v>
      </c>
      <c r="O1372" s="174">
        <v>8.2810474999999997</v>
      </c>
      <c r="P1372" s="174">
        <v>9.4587850000000007</v>
      </c>
      <c r="Q1372" s="174">
        <v>9.1524924999999975</v>
      </c>
      <c r="R1372" s="174">
        <v>12.829492500000004</v>
      </c>
    </row>
    <row r="1373" spans="1:18" x14ac:dyDescent="0.3">
      <c r="A1373" s="173" t="s">
        <v>409</v>
      </c>
      <c r="B1373" s="168"/>
      <c r="C1373" s="168"/>
      <c r="D1373" s="168"/>
      <c r="E1373" s="168"/>
      <c r="F1373" s="174">
        <v>-14.799199999999999</v>
      </c>
      <c r="G1373" s="174">
        <v>23.339449999999999</v>
      </c>
      <c r="H1373" s="174">
        <v>25.158200000000001</v>
      </c>
      <c r="I1373" s="174">
        <v>11.208449999999999</v>
      </c>
      <c r="J1373" s="174">
        <v>9.6340500000000002</v>
      </c>
      <c r="K1373" s="174">
        <v>20.061500000000002</v>
      </c>
      <c r="L1373" s="174">
        <v>16.136400000000002</v>
      </c>
      <c r="M1373" s="174">
        <v>11.868300000000001</v>
      </c>
      <c r="N1373" s="174">
        <v>12.387</v>
      </c>
      <c r="O1373" s="174">
        <v>8.4909499999999998</v>
      </c>
      <c r="P1373" s="174">
        <v>9.4014500000000005</v>
      </c>
      <c r="Q1373" s="174">
        <v>9.0695499999999996</v>
      </c>
      <c r="R1373" s="174">
        <v>12.833</v>
      </c>
    </row>
    <row r="1374" spans="1:18" x14ac:dyDescent="0.3">
      <c r="A1374" s="117"/>
      <c r="B1374" s="117"/>
      <c r="C1374" s="117"/>
      <c r="D1374" s="117"/>
      <c r="E1374" s="117"/>
      <c r="F1374" s="117"/>
      <c r="G1374" s="117"/>
      <c r="H1374" s="117"/>
      <c r="I1374" s="117"/>
      <c r="J1374" s="117"/>
      <c r="K1374" s="117"/>
      <c r="L1374" s="117"/>
      <c r="M1374" s="117"/>
      <c r="N1374" s="117"/>
      <c r="O1374" s="117"/>
      <c r="P1374" s="117"/>
      <c r="Q1374" s="117"/>
      <c r="R1374" s="117"/>
    </row>
    <row r="1375" spans="1:18" x14ac:dyDescent="0.3">
      <c r="A1375" s="170" t="s">
        <v>1475</v>
      </c>
      <c r="B1375" s="170"/>
      <c r="C1375" s="170"/>
      <c r="D1375" s="170"/>
      <c r="E1375" s="170"/>
      <c r="F1375" s="170"/>
      <c r="G1375" s="170"/>
      <c r="H1375" s="170"/>
      <c r="I1375" s="170"/>
      <c r="J1375" s="170"/>
      <c r="K1375" s="170"/>
      <c r="L1375" s="170"/>
      <c r="M1375" s="170"/>
      <c r="N1375" s="170"/>
      <c r="O1375" s="170"/>
      <c r="P1375" s="170"/>
      <c r="Q1375" s="170"/>
      <c r="R1375" s="170"/>
    </row>
    <row r="1376" spans="1:18" x14ac:dyDescent="0.3">
      <c r="A1376" s="168" t="s">
        <v>1476</v>
      </c>
      <c r="B1376" s="168" t="s">
        <v>1477</v>
      </c>
      <c r="C1376" s="168">
        <v>101844</v>
      </c>
      <c r="D1376" s="171">
        <v>44015</v>
      </c>
      <c r="E1376" s="172">
        <v>34.723700000000001</v>
      </c>
      <c r="F1376" s="172">
        <v>34.194600000000001</v>
      </c>
      <c r="G1376" s="172">
        <v>79.173299999999998</v>
      </c>
      <c r="H1376" s="172">
        <v>44.250599999999999</v>
      </c>
      <c r="I1376" s="172">
        <v>35.341000000000001</v>
      </c>
      <c r="J1376" s="172">
        <v>29.897099999999998</v>
      </c>
      <c r="K1376" s="172">
        <v>19.155100000000001</v>
      </c>
      <c r="L1376" s="172">
        <v>10.9445</v>
      </c>
      <c r="M1376" s="172">
        <v>9.3795000000000002</v>
      </c>
      <c r="N1376" s="172">
        <v>9.9425000000000008</v>
      </c>
      <c r="O1376" s="172">
        <v>7.7893999999999997</v>
      </c>
      <c r="P1376" s="172">
        <v>8.3618000000000006</v>
      </c>
      <c r="Q1376" s="172">
        <v>7.5218999999999996</v>
      </c>
      <c r="R1376" s="172">
        <v>9.4276</v>
      </c>
    </row>
    <row r="1377" spans="1:18" x14ac:dyDescent="0.3">
      <c r="A1377" s="168" t="s">
        <v>1476</v>
      </c>
      <c r="B1377" s="168" t="s">
        <v>1478</v>
      </c>
      <c r="C1377" s="168">
        <v>119498</v>
      </c>
      <c r="D1377" s="171">
        <v>44015</v>
      </c>
      <c r="E1377" s="172">
        <v>36.328499999999998</v>
      </c>
      <c r="F1377" s="172">
        <v>34.796500000000002</v>
      </c>
      <c r="G1377" s="172">
        <v>79.860200000000006</v>
      </c>
      <c r="H1377" s="172">
        <v>44.936100000000003</v>
      </c>
      <c r="I1377" s="172">
        <v>36.022199999999998</v>
      </c>
      <c r="J1377" s="172">
        <v>30.600999999999999</v>
      </c>
      <c r="K1377" s="172">
        <v>19.886700000000001</v>
      </c>
      <c r="L1377" s="172">
        <v>11.6693</v>
      </c>
      <c r="M1377" s="172">
        <v>10.1251</v>
      </c>
      <c r="N1377" s="172">
        <v>10.7134</v>
      </c>
      <c r="O1377" s="172">
        <v>8.5106999999999999</v>
      </c>
      <c r="P1377" s="172">
        <v>9.08</v>
      </c>
      <c r="Q1377" s="172">
        <v>9.6412999999999993</v>
      </c>
      <c r="R1377" s="172">
        <v>10.1875</v>
      </c>
    </row>
    <row r="1378" spans="1:18" x14ac:dyDescent="0.3">
      <c r="A1378" s="168" t="s">
        <v>1476</v>
      </c>
      <c r="B1378" s="168" t="s">
        <v>1479</v>
      </c>
      <c r="C1378" s="168">
        <v>120510</v>
      </c>
      <c r="D1378" s="171">
        <v>44015</v>
      </c>
      <c r="E1378" s="172">
        <v>24.3736</v>
      </c>
      <c r="F1378" s="172">
        <v>28.325099999999999</v>
      </c>
      <c r="G1378" s="172">
        <v>34.992600000000003</v>
      </c>
      <c r="H1378" s="172">
        <v>21.438199999999998</v>
      </c>
      <c r="I1378" s="172">
        <v>21.678899999999999</v>
      </c>
      <c r="J1378" s="172">
        <v>22.9009</v>
      </c>
      <c r="K1378" s="172">
        <v>17.570499999999999</v>
      </c>
      <c r="L1378" s="172">
        <v>13.2338</v>
      </c>
      <c r="M1378" s="172">
        <v>12.1633</v>
      </c>
      <c r="N1378" s="172">
        <v>12.3263</v>
      </c>
      <c r="O1378" s="172">
        <v>9.1098999999999997</v>
      </c>
      <c r="P1378" s="172">
        <v>9.1992999999999991</v>
      </c>
      <c r="Q1378" s="172">
        <v>9.2756000000000007</v>
      </c>
      <c r="R1378" s="172">
        <v>10.8858</v>
      </c>
    </row>
    <row r="1379" spans="1:18" x14ac:dyDescent="0.3">
      <c r="A1379" s="168" t="s">
        <v>1476</v>
      </c>
      <c r="B1379" s="168" t="s">
        <v>1480</v>
      </c>
      <c r="C1379" s="168">
        <v>112354</v>
      </c>
      <c r="D1379" s="171">
        <v>44015</v>
      </c>
      <c r="E1379" s="172">
        <v>23.044599999999999</v>
      </c>
      <c r="F1379" s="172">
        <v>27.580400000000001</v>
      </c>
      <c r="G1379" s="172">
        <v>34.255299999999998</v>
      </c>
      <c r="H1379" s="172">
        <v>20.740600000000001</v>
      </c>
      <c r="I1379" s="172">
        <v>20.984300000000001</v>
      </c>
      <c r="J1379" s="172">
        <v>22.197299999999998</v>
      </c>
      <c r="K1379" s="172">
        <v>16.8658</v>
      </c>
      <c r="L1379" s="172">
        <v>12.519</v>
      </c>
      <c r="M1379" s="172">
        <v>11.442600000000001</v>
      </c>
      <c r="N1379" s="172">
        <v>11.597300000000001</v>
      </c>
      <c r="O1379" s="172">
        <v>8.3867999999999991</v>
      </c>
      <c r="P1379" s="172">
        <v>8.4357000000000006</v>
      </c>
      <c r="Q1379" s="172">
        <v>8.3149999999999995</v>
      </c>
      <c r="R1379" s="172">
        <v>10.1722</v>
      </c>
    </row>
    <row r="1380" spans="1:18" x14ac:dyDescent="0.3">
      <c r="A1380" s="168" t="s">
        <v>1476</v>
      </c>
      <c r="B1380" s="168" t="s">
        <v>1481</v>
      </c>
      <c r="C1380" s="168">
        <v>113036</v>
      </c>
      <c r="D1380" s="171">
        <v>44015</v>
      </c>
      <c r="E1380" s="172">
        <v>22.026199999999999</v>
      </c>
      <c r="F1380" s="172">
        <v>49.448999999999998</v>
      </c>
      <c r="G1380" s="172">
        <v>25.462299999999999</v>
      </c>
      <c r="H1380" s="172">
        <v>16.814599999999999</v>
      </c>
      <c r="I1380" s="172">
        <v>11.8308</v>
      </c>
      <c r="J1380" s="172">
        <v>21.536000000000001</v>
      </c>
      <c r="K1380" s="172">
        <v>7.33</v>
      </c>
      <c r="L1380" s="172">
        <v>8.1485000000000003</v>
      </c>
      <c r="M1380" s="172">
        <v>8.1705000000000005</v>
      </c>
      <c r="N1380" s="172">
        <v>8.5645000000000007</v>
      </c>
      <c r="O1380" s="172">
        <v>7.7470999999999997</v>
      </c>
      <c r="P1380" s="172">
        <v>8.2432999999999996</v>
      </c>
      <c r="Q1380" s="172">
        <v>8.2026000000000003</v>
      </c>
      <c r="R1380" s="172">
        <v>8.5587999999999997</v>
      </c>
    </row>
    <row r="1381" spans="1:18" x14ac:dyDescent="0.3">
      <c r="A1381" s="168" t="s">
        <v>1476</v>
      </c>
      <c r="B1381" s="168" t="s">
        <v>1482</v>
      </c>
      <c r="C1381" s="168">
        <v>119400</v>
      </c>
      <c r="D1381" s="171">
        <v>44015</v>
      </c>
      <c r="E1381" s="172">
        <v>23.0928</v>
      </c>
      <c r="F1381" s="172">
        <v>50.331699999999998</v>
      </c>
      <c r="G1381" s="172">
        <v>26.188500000000001</v>
      </c>
      <c r="H1381" s="172">
        <v>17.535499999999999</v>
      </c>
      <c r="I1381" s="172">
        <v>12.5695</v>
      </c>
      <c r="J1381" s="172">
        <v>22.275700000000001</v>
      </c>
      <c r="K1381" s="172">
        <v>8.0545000000000009</v>
      </c>
      <c r="L1381" s="172">
        <v>8.8803999999999998</v>
      </c>
      <c r="M1381" s="172">
        <v>8.9083000000000006</v>
      </c>
      <c r="N1381" s="172">
        <v>9.3163999999999998</v>
      </c>
      <c r="O1381" s="172">
        <v>8.4868000000000006</v>
      </c>
      <c r="P1381" s="172">
        <v>9.0017999999999994</v>
      </c>
      <c r="Q1381" s="172">
        <v>9.1259999999999994</v>
      </c>
      <c r="R1381" s="172">
        <v>9.2922999999999991</v>
      </c>
    </row>
    <row r="1382" spans="1:18" x14ac:dyDescent="0.3">
      <c r="A1382" s="168" t="s">
        <v>1476</v>
      </c>
      <c r="B1382" s="168" t="s">
        <v>1483</v>
      </c>
      <c r="C1382" s="168">
        <v>117953</v>
      </c>
      <c r="D1382" s="171">
        <v>44015</v>
      </c>
      <c r="E1382" s="172">
        <v>23.6068</v>
      </c>
      <c r="F1382" s="172">
        <v>10.2075</v>
      </c>
      <c r="G1382" s="172">
        <v>33.0745</v>
      </c>
      <c r="H1382" s="172">
        <v>20.912600000000001</v>
      </c>
      <c r="I1382" s="172">
        <v>19.628299999999999</v>
      </c>
      <c r="J1382" s="172">
        <v>21.248200000000001</v>
      </c>
      <c r="K1382" s="172">
        <v>17.089400000000001</v>
      </c>
      <c r="L1382" s="172">
        <v>12.132</v>
      </c>
      <c r="M1382" s="172">
        <v>11.019500000000001</v>
      </c>
      <c r="N1382" s="172">
        <v>11.399900000000001</v>
      </c>
      <c r="O1382" s="172">
        <v>7.4280999999999997</v>
      </c>
      <c r="P1382" s="172">
        <v>7.7891000000000004</v>
      </c>
      <c r="Q1382" s="172">
        <v>5.5819000000000001</v>
      </c>
      <c r="R1382" s="172">
        <v>8.5509000000000004</v>
      </c>
    </row>
    <row r="1383" spans="1:18" x14ac:dyDescent="0.3">
      <c r="A1383" s="168" t="s">
        <v>1476</v>
      </c>
      <c r="B1383" s="168" t="s">
        <v>1484</v>
      </c>
      <c r="C1383" s="168">
        <v>120131</v>
      </c>
      <c r="D1383" s="171">
        <v>44015</v>
      </c>
      <c r="E1383" s="172">
        <v>24.704599999999999</v>
      </c>
      <c r="F1383" s="172">
        <v>10.788600000000001</v>
      </c>
      <c r="G1383" s="172">
        <v>33.631</v>
      </c>
      <c r="H1383" s="172">
        <v>21.511500000000002</v>
      </c>
      <c r="I1383" s="172">
        <v>20.238800000000001</v>
      </c>
      <c r="J1383" s="172">
        <v>21.868400000000001</v>
      </c>
      <c r="K1383" s="172">
        <v>17.7866</v>
      </c>
      <c r="L1383" s="172">
        <v>12.931800000000001</v>
      </c>
      <c r="M1383" s="172">
        <v>11.868499999999999</v>
      </c>
      <c r="N1383" s="172">
        <v>12.2911</v>
      </c>
      <c r="O1383" s="172">
        <v>8.2249999999999996</v>
      </c>
      <c r="P1383" s="172">
        <v>8.4885999999999999</v>
      </c>
      <c r="Q1383" s="172">
        <v>8.7652999999999999</v>
      </c>
      <c r="R1383" s="172">
        <v>9.4749999999999996</v>
      </c>
    </row>
    <row r="1384" spans="1:18" x14ac:dyDescent="0.3">
      <c r="A1384" s="168" t="s">
        <v>1476</v>
      </c>
      <c r="B1384" s="168" t="s">
        <v>1485</v>
      </c>
      <c r="C1384" s="168">
        <v>119382</v>
      </c>
      <c r="D1384" s="171">
        <v>44015</v>
      </c>
      <c r="E1384" s="172">
        <v>17.572500000000002</v>
      </c>
      <c r="F1384" s="172">
        <v>14.5456</v>
      </c>
      <c r="G1384" s="172">
        <v>-1.1769000000000001</v>
      </c>
      <c r="H1384" s="172">
        <v>3.5632000000000001</v>
      </c>
      <c r="I1384" s="172">
        <v>7.32</v>
      </c>
      <c r="J1384" s="172">
        <v>9.7992000000000008</v>
      </c>
      <c r="K1384" s="172">
        <v>-29.128900000000002</v>
      </c>
      <c r="L1384" s="172">
        <v>-7.0804</v>
      </c>
      <c r="M1384" s="172">
        <v>-1.4539</v>
      </c>
      <c r="N1384" s="172">
        <v>-7.3463000000000003</v>
      </c>
      <c r="O1384" s="172">
        <v>-2.6648999999999998</v>
      </c>
      <c r="P1384" s="172">
        <v>2.3241999999999998</v>
      </c>
      <c r="Q1384" s="172">
        <v>4.5983000000000001</v>
      </c>
      <c r="R1384" s="172">
        <v>-6.5674000000000001</v>
      </c>
    </row>
    <row r="1385" spans="1:18" x14ac:dyDescent="0.3">
      <c r="A1385" s="168" t="s">
        <v>1476</v>
      </c>
      <c r="B1385" s="168" t="s">
        <v>1486</v>
      </c>
      <c r="C1385" s="168">
        <v>111585</v>
      </c>
      <c r="D1385" s="171">
        <v>44015</v>
      </c>
      <c r="E1385" s="172">
        <v>16.539200000000001</v>
      </c>
      <c r="F1385" s="172">
        <v>13.9086</v>
      </c>
      <c r="G1385" s="172">
        <v>-1.7652000000000001</v>
      </c>
      <c r="H1385" s="172">
        <v>2.9967999999999999</v>
      </c>
      <c r="I1385" s="172">
        <v>6.7641999999999998</v>
      </c>
      <c r="J1385" s="172">
        <v>9.2429000000000006</v>
      </c>
      <c r="K1385" s="172">
        <v>-29.637499999999999</v>
      </c>
      <c r="L1385" s="172">
        <v>-7.6307999999999998</v>
      </c>
      <c r="M1385" s="172">
        <v>-2.0093999999999999</v>
      </c>
      <c r="N1385" s="172">
        <v>-7.8616999999999999</v>
      </c>
      <c r="O1385" s="172">
        <v>-3.2562000000000002</v>
      </c>
      <c r="P1385" s="172">
        <v>1.5690999999999999</v>
      </c>
      <c r="Q1385" s="172">
        <v>4.4532999999999996</v>
      </c>
      <c r="R1385" s="172">
        <v>-7.0815000000000001</v>
      </c>
    </row>
    <row r="1386" spans="1:18" x14ac:dyDescent="0.3">
      <c r="A1386" s="168" t="s">
        <v>1476</v>
      </c>
      <c r="B1386" s="168" t="s">
        <v>1487</v>
      </c>
      <c r="C1386" s="168">
        <v>118320</v>
      </c>
      <c r="D1386" s="171">
        <v>44015</v>
      </c>
      <c r="E1386" s="172">
        <v>20.801500000000001</v>
      </c>
      <c r="F1386" s="172">
        <v>21.068300000000001</v>
      </c>
      <c r="G1386" s="172">
        <v>27.611000000000001</v>
      </c>
      <c r="H1386" s="172">
        <v>19.145900000000001</v>
      </c>
      <c r="I1386" s="172">
        <v>19.941700000000001</v>
      </c>
      <c r="J1386" s="172">
        <v>20.966899999999999</v>
      </c>
      <c r="K1386" s="172">
        <v>16.207599999999999</v>
      </c>
      <c r="L1386" s="172">
        <v>12.0726</v>
      </c>
      <c r="M1386" s="172">
        <v>10.7567</v>
      </c>
      <c r="N1386" s="172">
        <v>10.833</v>
      </c>
      <c r="O1386" s="172">
        <v>8.2962000000000007</v>
      </c>
      <c r="P1386" s="172">
        <v>8.6891999999999996</v>
      </c>
      <c r="Q1386" s="172">
        <v>8.2254000000000005</v>
      </c>
      <c r="R1386" s="172">
        <v>9.7850000000000001</v>
      </c>
    </row>
    <row r="1387" spans="1:18" x14ac:dyDescent="0.3">
      <c r="A1387" s="168" t="s">
        <v>1476</v>
      </c>
      <c r="B1387" s="168" t="s">
        <v>1488</v>
      </c>
      <c r="C1387" s="168">
        <v>115077</v>
      </c>
      <c r="D1387" s="171">
        <v>44015</v>
      </c>
      <c r="E1387" s="172">
        <v>19.6571</v>
      </c>
      <c r="F1387" s="172">
        <v>20.436599999999999</v>
      </c>
      <c r="G1387" s="172">
        <v>26.983799999999999</v>
      </c>
      <c r="H1387" s="172">
        <v>18.554600000000001</v>
      </c>
      <c r="I1387" s="172">
        <v>19.320599999999999</v>
      </c>
      <c r="J1387" s="172">
        <v>20.325900000000001</v>
      </c>
      <c r="K1387" s="172">
        <v>15.553599999999999</v>
      </c>
      <c r="L1387" s="172">
        <v>11.403600000000001</v>
      </c>
      <c r="M1387" s="172">
        <v>10.0471</v>
      </c>
      <c r="N1387" s="172">
        <v>10.075799999999999</v>
      </c>
      <c r="O1387" s="172">
        <v>7.5225</v>
      </c>
      <c r="P1387" s="172">
        <v>7.9139999999999997</v>
      </c>
      <c r="Q1387" s="172">
        <v>7.6252000000000004</v>
      </c>
      <c r="R1387" s="172">
        <v>9.0091999999999999</v>
      </c>
    </row>
    <row r="1388" spans="1:18" x14ac:dyDescent="0.3">
      <c r="A1388" s="168" t="s">
        <v>1476</v>
      </c>
      <c r="B1388" s="168" t="s">
        <v>1489</v>
      </c>
      <c r="C1388" s="168">
        <v>119226</v>
      </c>
      <c r="D1388" s="171">
        <v>44015</v>
      </c>
      <c r="E1388" s="172">
        <v>37.472299999999997</v>
      </c>
      <c r="F1388" s="172">
        <v>16.176400000000001</v>
      </c>
      <c r="G1388" s="172">
        <v>24.4328</v>
      </c>
      <c r="H1388" s="172">
        <v>15.771599999999999</v>
      </c>
      <c r="I1388" s="172">
        <v>16.1645</v>
      </c>
      <c r="J1388" s="172">
        <v>17.525300000000001</v>
      </c>
      <c r="K1388" s="172">
        <v>17.737100000000002</v>
      </c>
      <c r="L1388" s="172">
        <v>12.485099999999999</v>
      </c>
      <c r="M1388" s="172">
        <v>11.301600000000001</v>
      </c>
      <c r="N1388" s="172">
        <v>11.5989</v>
      </c>
      <c r="O1388" s="172">
        <v>8.5843000000000007</v>
      </c>
      <c r="P1388" s="172">
        <v>8.7593999999999994</v>
      </c>
      <c r="Q1388" s="172">
        <v>9.0434000000000001</v>
      </c>
      <c r="R1388" s="172">
        <v>10.472</v>
      </c>
    </row>
    <row r="1389" spans="1:18" x14ac:dyDescent="0.3">
      <c r="A1389" s="168" t="s">
        <v>1476</v>
      </c>
      <c r="B1389" s="168" t="s">
        <v>1490</v>
      </c>
      <c r="C1389" s="168">
        <v>101304</v>
      </c>
      <c r="D1389" s="171">
        <v>44015</v>
      </c>
      <c r="E1389" s="172">
        <v>35.572299999999998</v>
      </c>
      <c r="F1389" s="172">
        <v>15.500400000000001</v>
      </c>
      <c r="G1389" s="172">
        <v>23.817399999999999</v>
      </c>
      <c r="H1389" s="172">
        <v>15.1419</v>
      </c>
      <c r="I1389" s="172">
        <v>15.5345</v>
      </c>
      <c r="J1389" s="172">
        <v>16.887899999999998</v>
      </c>
      <c r="K1389" s="172">
        <v>17.081099999999999</v>
      </c>
      <c r="L1389" s="172">
        <v>11.815099999999999</v>
      </c>
      <c r="M1389" s="172">
        <v>10.5793</v>
      </c>
      <c r="N1389" s="172">
        <v>10.836499999999999</v>
      </c>
      <c r="O1389" s="172">
        <v>7.7964000000000002</v>
      </c>
      <c r="P1389" s="172">
        <v>7.9245000000000001</v>
      </c>
      <c r="Q1389" s="172">
        <v>7.3776000000000002</v>
      </c>
      <c r="R1389" s="172">
        <v>9.6795000000000009</v>
      </c>
    </row>
    <row r="1390" spans="1:18" x14ac:dyDescent="0.3">
      <c r="A1390" s="168" t="s">
        <v>1476</v>
      </c>
      <c r="B1390" s="168" t="s">
        <v>1491</v>
      </c>
      <c r="C1390" s="168">
        <v>140251</v>
      </c>
      <c r="D1390" s="171">
        <v>44013</v>
      </c>
      <c r="E1390" s="172">
        <v>17.182700000000001</v>
      </c>
      <c r="F1390" s="172">
        <v>9.1364999999999998</v>
      </c>
      <c r="G1390" s="172">
        <v>7.1870000000000003</v>
      </c>
      <c r="H1390" s="172">
        <v>11.0999</v>
      </c>
      <c r="I1390" s="172">
        <v>10.4352</v>
      </c>
      <c r="J1390" s="172">
        <v>-22.203199999999999</v>
      </c>
      <c r="K1390" s="172">
        <v>2.1263000000000001</v>
      </c>
      <c r="L1390" s="172">
        <v>6.6092000000000004</v>
      </c>
      <c r="M1390" s="172">
        <v>7.9378000000000002</v>
      </c>
      <c r="N1390" s="172">
        <v>8.6312999999999995</v>
      </c>
      <c r="O1390" s="172">
        <v>4.0823</v>
      </c>
      <c r="P1390" s="172">
        <v>1.6990000000000001</v>
      </c>
      <c r="Q1390" s="172">
        <v>4.2779999999999996</v>
      </c>
      <c r="R1390" s="172">
        <v>3.2141999999999999</v>
      </c>
    </row>
    <row r="1391" spans="1:18" x14ac:dyDescent="0.3">
      <c r="A1391" s="168" t="s">
        <v>1476</v>
      </c>
      <c r="B1391" s="168" t="s">
        <v>1492</v>
      </c>
      <c r="C1391" s="168">
        <v>140244</v>
      </c>
      <c r="D1391" s="171">
        <v>44013</v>
      </c>
      <c r="E1391" s="172">
        <v>16.666</v>
      </c>
      <c r="F1391" s="172">
        <v>8.3241999999999994</v>
      </c>
      <c r="G1391" s="172">
        <v>6.5323000000000002</v>
      </c>
      <c r="H1391" s="172">
        <v>10.439399999999999</v>
      </c>
      <c r="I1391" s="172">
        <v>9.7508999999999997</v>
      </c>
      <c r="J1391" s="172">
        <v>-22.878699999999998</v>
      </c>
      <c r="K1391" s="172">
        <v>1.4335</v>
      </c>
      <c r="L1391" s="172">
        <v>5.8989000000000003</v>
      </c>
      <c r="M1391" s="172">
        <v>7.2115999999999998</v>
      </c>
      <c r="N1391" s="172">
        <v>7.8874000000000004</v>
      </c>
      <c r="O1391" s="172">
        <v>3.5074000000000001</v>
      </c>
      <c r="P1391" s="172">
        <v>1.3252999999999999</v>
      </c>
      <c r="Q1391" s="172">
        <v>5.0959000000000003</v>
      </c>
      <c r="R1391" s="172">
        <v>2.5709</v>
      </c>
    </row>
    <row r="1392" spans="1:18" x14ac:dyDescent="0.3">
      <c r="A1392" s="168" t="s">
        <v>1476</v>
      </c>
      <c r="B1392" s="168" t="s">
        <v>1493</v>
      </c>
      <c r="C1392" s="168">
        <v>148002</v>
      </c>
      <c r="D1392" s="171"/>
      <c r="E1392" s="172"/>
      <c r="F1392" s="172"/>
      <c r="G1392" s="172"/>
      <c r="H1392" s="172"/>
      <c r="I1392" s="172"/>
      <c r="J1392" s="172"/>
      <c r="K1392" s="172"/>
      <c r="L1392" s="172"/>
      <c r="M1392" s="172"/>
      <c r="N1392" s="172"/>
      <c r="O1392" s="172"/>
      <c r="P1392" s="172"/>
      <c r="Q1392" s="172"/>
      <c r="R1392" s="172"/>
    </row>
    <row r="1393" spans="1:18" x14ac:dyDescent="0.3">
      <c r="A1393" s="168" t="s">
        <v>1476</v>
      </c>
      <c r="B1393" s="168" t="s">
        <v>1494</v>
      </c>
      <c r="C1393" s="168">
        <v>148010</v>
      </c>
      <c r="D1393" s="171"/>
      <c r="E1393" s="172"/>
      <c r="F1393" s="172"/>
      <c r="G1393" s="172"/>
      <c r="H1393" s="172"/>
      <c r="I1393" s="172"/>
      <c r="J1393" s="172"/>
      <c r="K1393" s="172"/>
      <c r="L1393" s="172"/>
      <c r="M1393" s="172"/>
      <c r="N1393" s="172"/>
      <c r="O1393" s="172"/>
      <c r="P1393" s="172"/>
      <c r="Q1393" s="172"/>
      <c r="R1393" s="172"/>
    </row>
    <row r="1394" spans="1:18" x14ac:dyDescent="0.3">
      <c r="A1394" s="168" t="s">
        <v>1476</v>
      </c>
      <c r="B1394" s="168" t="s">
        <v>1495</v>
      </c>
      <c r="C1394" s="168">
        <v>148015</v>
      </c>
      <c r="D1394" s="171"/>
      <c r="E1394" s="172"/>
      <c r="F1394" s="172"/>
      <c r="G1394" s="172"/>
      <c r="H1394" s="172"/>
      <c r="I1394" s="172"/>
      <c r="J1394" s="172"/>
      <c r="K1394" s="172"/>
      <c r="L1394" s="172"/>
      <c r="M1394" s="172"/>
      <c r="N1394" s="172"/>
      <c r="O1394" s="172"/>
      <c r="P1394" s="172"/>
      <c r="Q1394" s="172"/>
      <c r="R1394" s="172"/>
    </row>
    <row r="1395" spans="1:18" x14ac:dyDescent="0.3">
      <c r="A1395" s="168" t="s">
        <v>1476</v>
      </c>
      <c r="B1395" s="168" t="s">
        <v>1496</v>
      </c>
      <c r="C1395" s="168">
        <v>148318</v>
      </c>
      <c r="D1395" s="171"/>
      <c r="E1395" s="172"/>
      <c r="F1395" s="172"/>
      <c r="G1395" s="172"/>
      <c r="H1395" s="172"/>
      <c r="I1395" s="172"/>
      <c r="J1395" s="172"/>
      <c r="K1395" s="172"/>
      <c r="L1395" s="172"/>
      <c r="M1395" s="172"/>
      <c r="N1395" s="172"/>
      <c r="O1395" s="172"/>
      <c r="P1395" s="172"/>
      <c r="Q1395" s="172"/>
      <c r="R1395" s="172"/>
    </row>
    <row r="1396" spans="1:18" x14ac:dyDescent="0.3">
      <c r="A1396" s="168" t="s">
        <v>1476</v>
      </c>
      <c r="B1396" s="168" t="s">
        <v>1497</v>
      </c>
      <c r="C1396" s="168">
        <v>148313</v>
      </c>
      <c r="D1396" s="171"/>
      <c r="E1396" s="172"/>
      <c r="F1396" s="172"/>
      <c r="G1396" s="172"/>
      <c r="H1396" s="172"/>
      <c r="I1396" s="172"/>
      <c r="J1396" s="172"/>
      <c r="K1396" s="172"/>
      <c r="L1396" s="172"/>
      <c r="M1396" s="172"/>
      <c r="N1396" s="172"/>
      <c r="O1396" s="172"/>
      <c r="P1396" s="172"/>
      <c r="Q1396" s="172"/>
      <c r="R1396" s="172"/>
    </row>
    <row r="1397" spans="1:18" x14ac:dyDescent="0.3">
      <c r="A1397" s="168" t="s">
        <v>1476</v>
      </c>
      <c r="B1397" s="168" t="s">
        <v>1498</v>
      </c>
      <c r="C1397" s="168">
        <v>101232</v>
      </c>
      <c r="D1397" s="171">
        <v>44015</v>
      </c>
      <c r="E1397" s="172">
        <v>3783.04487951807</v>
      </c>
      <c r="F1397" s="172">
        <v>49.087299999999999</v>
      </c>
      <c r="G1397" s="172">
        <v>54.7639</v>
      </c>
      <c r="H1397" s="172">
        <v>-38.732900000000001</v>
      </c>
      <c r="I1397" s="172">
        <v>-13.819800000000001</v>
      </c>
      <c r="J1397" s="172">
        <v>8.7554999999999996</v>
      </c>
      <c r="K1397" s="172">
        <v>-6.6021000000000001</v>
      </c>
      <c r="L1397" s="172">
        <v>-15.623699999999999</v>
      </c>
      <c r="M1397" s="172">
        <v>-10.0067</v>
      </c>
      <c r="N1397" s="172">
        <v>-6.2172999999999998</v>
      </c>
      <c r="O1397" s="172">
        <v>2.7566000000000002</v>
      </c>
      <c r="P1397" s="172">
        <v>5.1540999999999997</v>
      </c>
      <c r="Q1397" s="172">
        <v>7.4851000000000001</v>
      </c>
      <c r="R1397" s="172">
        <v>0.81599999999999995</v>
      </c>
    </row>
    <row r="1398" spans="1:18" x14ac:dyDescent="0.3">
      <c r="A1398" s="168" t="s">
        <v>1476</v>
      </c>
      <c r="B1398" s="168" t="s">
        <v>1499</v>
      </c>
      <c r="C1398" s="168">
        <v>118565</v>
      </c>
      <c r="D1398" s="171">
        <v>44015</v>
      </c>
      <c r="E1398" s="172">
        <v>3992.576</v>
      </c>
      <c r="F1398" s="172">
        <v>49.838700000000003</v>
      </c>
      <c r="G1398" s="172">
        <v>55.517200000000003</v>
      </c>
      <c r="H1398" s="172">
        <v>-37.988399999999999</v>
      </c>
      <c r="I1398" s="172">
        <v>-13.073700000000001</v>
      </c>
      <c r="J1398" s="172">
        <v>9.5112000000000005</v>
      </c>
      <c r="K1398" s="172">
        <v>-5.8708999999999998</v>
      </c>
      <c r="L1398" s="172">
        <v>-14.9572</v>
      </c>
      <c r="M1398" s="172">
        <v>-9.3272999999999993</v>
      </c>
      <c r="N1398" s="172">
        <v>-5.5212000000000003</v>
      </c>
      <c r="O1398" s="172">
        <v>3.5226000000000002</v>
      </c>
      <c r="P1398" s="172">
        <v>5.9367999999999999</v>
      </c>
      <c r="Q1398" s="172">
        <v>7.6013000000000002</v>
      </c>
      <c r="R1398" s="172">
        <v>1.5817000000000001</v>
      </c>
    </row>
    <row r="1399" spans="1:18" x14ac:dyDescent="0.3">
      <c r="A1399" s="168" t="s">
        <v>1476</v>
      </c>
      <c r="B1399" s="168" t="s">
        <v>1500</v>
      </c>
      <c r="C1399" s="168">
        <v>113047</v>
      </c>
      <c r="D1399" s="171">
        <v>44015</v>
      </c>
      <c r="E1399" s="172">
        <v>23.566600000000001</v>
      </c>
      <c r="F1399" s="172">
        <v>60.503399999999999</v>
      </c>
      <c r="G1399" s="172">
        <v>51.274000000000001</v>
      </c>
      <c r="H1399" s="172">
        <v>33.334000000000003</v>
      </c>
      <c r="I1399" s="172">
        <v>28.880800000000001</v>
      </c>
      <c r="J1399" s="172">
        <v>23.9634</v>
      </c>
      <c r="K1399" s="172">
        <v>16.908999999999999</v>
      </c>
      <c r="L1399" s="172">
        <v>12.7356</v>
      </c>
      <c r="M1399" s="172">
        <v>11.8102</v>
      </c>
      <c r="N1399" s="172">
        <v>11.8162</v>
      </c>
      <c r="O1399" s="172">
        <v>8.7378</v>
      </c>
      <c r="P1399" s="172">
        <v>8.6518999999999995</v>
      </c>
      <c r="Q1399" s="172">
        <v>8.9225999999999992</v>
      </c>
      <c r="R1399" s="172">
        <v>10.2941</v>
      </c>
    </row>
    <row r="1400" spans="1:18" x14ac:dyDescent="0.3">
      <c r="A1400" s="168" t="s">
        <v>1476</v>
      </c>
      <c r="B1400" s="168" t="s">
        <v>1501</v>
      </c>
      <c r="C1400" s="168">
        <v>119016</v>
      </c>
      <c r="D1400" s="171">
        <v>44015</v>
      </c>
      <c r="E1400" s="172">
        <v>23.8398</v>
      </c>
      <c r="F1400" s="172">
        <v>61.191400000000002</v>
      </c>
      <c r="G1400" s="172">
        <v>51.816200000000002</v>
      </c>
      <c r="H1400" s="172">
        <v>33.857900000000001</v>
      </c>
      <c r="I1400" s="172">
        <v>29.395900000000001</v>
      </c>
      <c r="J1400" s="172">
        <v>24.314900000000002</v>
      </c>
      <c r="K1400" s="172">
        <v>17.154900000000001</v>
      </c>
      <c r="L1400" s="172">
        <v>12.966900000000001</v>
      </c>
      <c r="M1400" s="172">
        <v>12.0314</v>
      </c>
      <c r="N1400" s="172">
        <v>12.0288</v>
      </c>
      <c r="O1400" s="172">
        <v>8.9154</v>
      </c>
      <c r="P1400" s="172">
        <v>8.8300999999999998</v>
      </c>
      <c r="Q1400" s="172">
        <v>9.0420999999999996</v>
      </c>
      <c r="R1400" s="172">
        <v>10.4818</v>
      </c>
    </row>
    <row r="1401" spans="1:18" x14ac:dyDescent="0.3">
      <c r="A1401" s="168" t="s">
        <v>1476</v>
      </c>
      <c r="B1401" s="168" t="s">
        <v>1502</v>
      </c>
      <c r="C1401" s="168">
        <v>101599</v>
      </c>
      <c r="D1401" s="171">
        <v>44015</v>
      </c>
      <c r="E1401" s="172">
        <v>27.957999999999998</v>
      </c>
      <c r="F1401" s="172">
        <v>13.974500000000001</v>
      </c>
      <c r="G1401" s="172">
        <v>27.390599999999999</v>
      </c>
      <c r="H1401" s="172">
        <v>21.0289</v>
      </c>
      <c r="I1401" s="172">
        <v>19.1633</v>
      </c>
      <c r="J1401" s="172">
        <v>17.0106</v>
      </c>
      <c r="K1401" s="172">
        <v>-26.431000000000001</v>
      </c>
      <c r="L1401" s="172">
        <v>-9.7721999999999998</v>
      </c>
      <c r="M1401" s="172">
        <v>-4.3996000000000004</v>
      </c>
      <c r="N1401" s="172">
        <v>-0.91920000000000002</v>
      </c>
      <c r="O1401" s="172">
        <v>0.70709999999999995</v>
      </c>
      <c r="P1401" s="172">
        <v>3.5219</v>
      </c>
      <c r="Q1401" s="172">
        <v>6.0243000000000002</v>
      </c>
      <c r="R1401" s="172">
        <v>-1.0640000000000001</v>
      </c>
    </row>
    <row r="1402" spans="1:18" x14ac:dyDescent="0.3">
      <c r="A1402" s="168" t="s">
        <v>1476</v>
      </c>
      <c r="B1402" s="168" t="s">
        <v>1503</v>
      </c>
      <c r="C1402" s="168">
        <v>120062</v>
      </c>
      <c r="D1402" s="171">
        <v>44015</v>
      </c>
      <c r="E1402" s="172">
        <v>29.922699999999999</v>
      </c>
      <c r="F1402" s="172">
        <v>15.1319</v>
      </c>
      <c r="G1402" s="172">
        <v>28.406400000000001</v>
      </c>
      <c r="H1402" s="172">
        <v>22.084599999999998</v>
      </c>
      <c r="I1402" s="172">
        <v>20.221499999999999</v>
      </c>
      <c r="J1402" s="172">
        <v>18.077999999999999</v>
      </c>
      <c r="K1402" s="172">
        <v>-25.497699999999998</v>
      </c>
      <c r="L1402" s="172">
        <v>-8.8437999999999999</v>
      </c>
      <c r="M1402" s="172">
        <v>-3.4628000000000001</v>
      </c>
      <c r="N1402" s="172">
        <v>3.7699999999999997E-2</v>
      </c>
      <c r="O1402" s="172">
        <v>1.6657</v>
      </c>
      <c r="P1402" s="172">
        <v>4.5049000000000001</v>
      </c>
      <c r="Q1402" s="172">
        <v>6.0518999999999998</v>
      </c>
      <c r="R1402" s="172">
        <v>-0.11459999999999999</v>
      </c>
    </row>
    <row r="1403" spans="1:18" x14ac:dyDescent="0.3">
      <c r="A1403" s="168" t="s">
        <v>1476</v>
      </c>
      <c r="B1403" s="168" t="s">
        <v>1504</v>
      </c>
      <c r="C1403" s="168">
        <v>101758</v>
      </c>
      <c r="D1403" s="171">
        <v>44015</v>
      </c>
      <c r="E1403" s="172">
        <v>43.929000000000002</v>
      </c>
      <c r="F1403" s="172">
        <v>33.681899999999999</v>
      </c>
      <c r="G1403" s="172">
        <v>33.660699999999999</v>
      </c>
      <c r="H1403" s="172">
        <v>25.118200000000002</v>
      </c>
      <c r="I1403" s="172">
        <v>25.947900000000001</v>
      </c>
      <c r="J1403" s="172">
        <v>22.2319</v>
      </c>
      <c r="K1403" s="172">
        <v>17.459199999999999</v>
      </c>
      <c r="L1403" s="172">
        <v>12.256600000000001</v>
      </c>
      <c r="M1403" s="172">
        <v>11.412100000000001</v>
      </c>
      <c r="N1403" s="172">
        <v>11.3322</v>
      </c>
      <c r="O1403" s="172">
        <v>8.0440000000000005</v>
      </c>
      <c r="P1403" s="172">
        <v>8.6298999999999992</v>
      </c>
      <c r="Q1403" s="172">
        <v>8.2354000000000003</v>
      </c>
      <c r="R1403" s="172">
        <v>9.9564000000000004</v>
      </c>
    </row>
    <row r="1404" spans="1:18" x14ac:dyDescent="0.3">
      <c r="A1404" s="168" t="s">
        <v>1476</v>
      </c>
      <c r="B1404" s="168" t="s">
        <v>1505</v>
      </c>
      <c r="C1404" s="168">
        <v>120754</v>
      </c>
      <c r="D1404" s="171">
        <v>44015</v>
      </c>
      <c r="E1404" s="172">
        <v>46.306800000000003</v>
      </c>
      <c r="F1404" s="172">
        <v>34.477800000000002</v>
      </c>
      <c r="G1404" s="172">
        <v>34.410899999999998</v>
      </c>
      <c r="H1404" s="172">
        <v>25.8688</v>
      </c>
      <c r="I1404" s="172">
        <v>26.7043</v>
      </c>
      <c r="J1404" s="172">
        <v>22.995999999999999</v>
      </c>
      <c r="K1404" s="172">
        <v>18.242799999999999</v>
      </c>
      <c r="L1404" s="172">
        <v>13.0527</v>
      </c>
      <c r="M1404" s="172">
        <v>12.2273</v>
      </c>
      <c r="N1404" s="172">
        <v>12.168699999999999</v>
      </c>
      <c r="O1404" s="172">
        <v>8.9192</v>
      </c>
      <c r="P1404" s="172">
        <v>9.4718999999999998</v>
      </c>
      <c r="Q1404" s="172">
        <v>9.4949999999999992</v>
      </c>
      <c r="R1404" s="172">
        <v>10.7949</v>
      </c>
    </row>
    <row r="1405" spans="1:18" x14ac:dyDescent="0.3">
      <c r="A1405" s="168" t="s">
        <v>1476</v>
      </c>
      <c r="B1405" s="168" t="s">
        <v>1506</v>
      </c>
      <c r="C1405" s="168">
        <v>115005</v>
      </c>
      <c r="D1405" s="171">
        <v>44015</v>
      </c>
      <c r="E1405" s="172">
        <v>19.089700000000001</v>
      </c>
      <c r="F1405" s="172">
        <v>49.396999999999998</v>
      </c>
      <c r="G1405" s="172">
        <v>33.104100000000003</v>
      </c>
      <c r="H1405" s="172">
        <v>18.777899999999999</v>
      </c>
      <c r="I1405" s="172">
        <v>17.862400000000001</v>
      </c>
      <c r="J1405" s="172">
        <v>17.783100000000001</v>
      </c>
      <c r="K1405" s="172">
        <v>14.485799999999999</v>
      </c>
      <c r="L1405" s="172">
        <v>10.3507</v>
      </c>
      <c r="M1405" s="172">
        <v>5.5612000000000004</v>
      </c>
      <c r="N1405" s="172">
        <v>6.1615000000000002</v>
      </c>
      <c r="O1405" s="172">
        <v>4.7808000000000002</v>
      </c>
      <c r="P1405" s="172">
        <v>5.8068</v>
      </c>
      <c r="Q1405" s="172">
        <v>7.2096</v>
      </c>
      <c r="R1405" s="172">
        <v>4.5271999999999997</v>
      </c>
    </row>
    <row r="1406" spans="1:18" x14ac:dyDescent="0.3">
      <c r="A1406" s="168" t="s">
        <v>1476</v>
      </c>
      <c r="B1406" s="168" t="s">
        <v>1507</v>
      </c>
      <c r="C1406" s="168">
        <v>118349</v>
      </c>
      <c r="D1406" s="171">
        <v>44015</v>
      </c>
      <c r="E1406" s="172">
        <v>20.370899999999999</v>
      </c>
      <c r="F1406" s="172">
        <v>49.6997</v>
      </c>
      <c r="G1406" s="172">
        <v>33.478499999999997</v>
      </c>
      <c r="H1406" s="172">
        <v>19.216899999999999</v>
      </c>
      <c r="I1406" s="172">
        <v>18.443999999999999</v>
      </c>
      <c r="J1406" s="172">
        <v>18.474799999999998</v>
      </c>
      <c r="K1406" s="172">
        <v>15.2597</v>
      </c>
      <c r="L1406" s="172">
        <v>11.154199999999999</v>
      </c>
      <c r="M1406" s="172">
        <v>6.3494999999999999</v>
      </c>
      <c r="N1406" s="172">
        <v>6.8963999999999999</v>
      </c>
      <c r="O1406" s="172">
        <v>5.7896000000000001</v>
      </c>
      <c r="P1406" s="172">
        <v>6.8215000000000003</v>
      </c>
      <c r="Q1406" s="172">
        <v>7.6077000000000004</v>
      </c>
      <c r="R1406" s="172">
        <v>5.4077000000000002</v>
      </c>
    </row>
    <row r="1407" spans="1:18" x14ac:dyDescent="0.3">
      <c r="A1407" s="168" t="s">
        <v>1476</v>
      </c>
      <c r="B1407" s="168" t="s">
        <v>1508</v>
      </c>
      <c r="C1407" s="168">
        <v>118407</v>
      </c>
      <c r="D1407" s="171">
        <v>44015</v>
      </c>
      <c r="E1407" s="172">
        <v>45.233899999999998</v>
      </c>
      <c r="F1407" s="172">
        <v>26.7285</v>
      </c>
      <c r="G1407" s="172">
        <v>29.1996</v>
      </c>
      <c r="H1407" s="172">
        <v>16.872900000000001</v>
      </c>
      <c r="I1407" s="172">
        <v>18.5928</v>
      </c>
      <c r="J1407" s="172">
        <v>22.4239</v>
      </c>
      <c r="K1407" s="172">
        <v>17.4724</v>
      </c>
      <c r="L1407" s="172">
        <v>13.0953</v>
      </c>
      <c r="M1407" s="172">
        <v>11.815300000000001</v>
      </c>
      <c r="N1407" s="172">
        <v>12.0824</v>
      </c>
      <c r="O1407" s="172">
        <v>8.952</v>
      </c>
      <c r="P1407" s="172">
        <v>8.8519000000000005</v>
      </c>
      <c r="Q1407" s="172">
        <v>9.0710999999999995</v>
      </c>
      <c r="R1407" s="172">
        <v>10.872999999999999</v>
      </c>
    </row>
    <row r="1408" spans="1:18" x14ac:dyDescent="0.3">
      <c r="A1408" s="168" t="s">
        <v>1476</v>
      </c>
      <c r="B1408" s="168" t="s">
        <v>1509</v>
      </c>
      <c r="C1408" s="168">
        <v>108768</v>
      </c>
      <c r="D1408" s="171">
        <v>44015</v>
      </c>
      <c r="E1408" s="172">
        <v>43.277700000000003</v>
      </c>
      <c r="F1408" s="172">
        <v>26.2483</v>
      </c>
      <c r="G1408" s="172">
        <v>28.658300000000001</v>
      </c>
      <c r="H1408" s="172">
        <v>16.352699999999999</v>
      </c>
      <c r="I1408" s="172">
        <v>18.070499999999999</v>
      </c>
      <c r="J1408" s="172">
        <v>21.8935</v>
      </c>
      <c r="K1408" s="172">
        <v>16.932700000000001</v>
      </c>
      <c r="L1408" s="172">
        <v>12.5482</v>
      </c>
      <c r="M1408" s="172">
        <v>11.2585</v>
      </c>
      <c r="N1408" s="172">
        <v>11.5115</v>
      </c>
      <c r="O1408" s="172">
        <v>8.4125999999999994</v>
      </c>
      <c r="P1408" s="172">
        <v>8.2949000000000002</v>
      </c>
      <c r="Q1408" s="172">
        <v>7.7759</v>
      </c>
      <c r="R1408" s="172">
        <v>10.3201</v>
      </c>
    </row>
    <row r="1409" spans="1:18" x14ac:dyDescent="0.3">
      <c r="A1409" s="168" t="s">
        <v>1476</v>
      </c>
      <c r="B1409" s="168" t="s">
        <v>1510</v>
      </c>
      <c r="C1409" s="168">
        <v>123708</v>
      </c>
      <c r="D1409" s="171">
        <v>44015</v>
      </c>
      <c r="E1409" s="172">
        <v>1649.9</v>
      </c>
      <c r="F1409" s="172">
        <v>22.9422</v>
      </c>
      <c r="G1409" s="172">
        <v>22.452200000000001</v>
      </c>
      <c r="H1409" s="172">
        <v>16.497900000000001</v>
      </c>
      <c r="I1409" s="172">
        <v>14.044700000000001</v>
      </c>
      <c r="J1409" s="172">
        <v>10.112399999999999</v>
      </c>
      <c r="K1409" s="172">
        <v>9.5466999999999995</v>
      </c>
      <c r="L1409" s="172">
        <v>7.2584</v>
      </c>
      <c r="M1409" s="172">
        <v>5.3365999999999998</v>
      </c>
      <c r="N1409" s="172">
        <v>4.4724000000000004</v>
      </c>
      <c r="O1409" s="172">
        <v>6.2309999999999999</v>
      </c>
      <c r="P1409" s="172">
        <v>7.1428000000000003</v>
      </c>
      <c r="Q1409" s="172">
        <v>7.6318000000000001</v>
      </c>
      <c r="R1409" s="172">
        <v>6.4904000000000002</v>
      </c>
    </row>
    <row r="1410" spans="1:18" x14ac:dyDescent="0.3">
      <c r="A1410" s="168" t="s">
        <v>1476</v>
      </c>
      <c r="B1410" s="168" t="s">
        <v>1511</v>
      </c>
      <c r="C1410" s="168">
        <v>123704</v>
      </c>
      <c r="D1410" s="171">
        <v>44015</v>
      </c>
      <c r="E1410" s="172">
        <v>1785.3583000000001</v>
      </c>
      <c r="F1410" s="172">
        <v>24.244399999999999</v>
      </c>
      <c r="G1410" s="172">
        <v>23.755299999999998</v>
      </c>
      <c r="H1410" s="172">
        <v>17.801400000000001</v>
      </c>
      <c r="I1410" s="172">
        <v>15.3512</v>
      </c>
      <c r="J1410" s="172">
        <v>11.4238</v>
      </c>
      <c r="K1410" s="172">
        <v>10.8771</v>
      </c>
      <c r="L1410" s="172">
        <v>8.5366999999999997</v>
      </c>
      <c r="M1410" s="172">
        <v>6.5422000000000002</v>
      </c>
      <c r="N1410" s="172">
        <v>5.6440999999999999</v>
      </c>
      <c r="O1410" s="172">
        <v>7.3963000000000001</v>
      </c>
      <c r="P1410" s="172">
        <v>8.3620000000000001</v>
      </c>
      <c r="Q1410" s="172">
        <v>8.8577999999999992</v>
      </c>
      <c r="R1410" s="172">
        <v>7.6932</v>
      </c>
    </row>
    <row r="1411" spans="1:18" x14ac:dyDescent="0.3">
      <c r="A1411" s="168" t="s">
        <v>1476</v>
      </c>
      <c r="B1411" s="168" t="s">
        <v>1512</v>
      </c>
      <c r="C1411" s="168">
        <v>105185</v>
      </c>
      <c r="D1411" s="171">
        <v>44015</v>
      </c>
      <c r="E1411" s="172">
        <v>2753.1421999999998</v>
      </c>
      <c r="F1411" s="172">
        <v>42.8842</v>
      </c>
      <c r="G1411" s="172">
        <v>34.072099999999999</v>
      </c>
      <c r="H1411" s="172">
        <v>22.439299999999999</v>
      </c>
      <c r="I1411" s="172">
        <v>24.8721</v>
      </c>
      <c r="J1411" s="172">
        <v>23.595600000000001</v>
      </c>
      <c r="K1411" s="172">
        <v>16.995000000000001</v>
      </c>
      <c r="L1411" s="172">
        <v>12.7117</v>
      </c>
      <c r="M1411" s="172">
        <v>10.9466</v>
      </c>
      <c r="N1411" s="172">
        <v>11.254799999999999</v>
      </c>
      <c r="O1411" s="172">
        <v>7.7830000000000004</v>
      </c>
      <c r="P1411" s="172">
        <v>7.8830999999999998</v>
      </c>
      <c r="Q1411" s="172">
        <v>7.9196</v>
      </c>
      <c r="R1411" s="172">
        <v>9.7363</v>
      </c>
    </row>
    <row r="1412" spans="1:18" x14ac:dyDescent="0.3">
      <c r="A1412" s="168" t="s">
        <v>1476</v>
      </c>
      <c r="B1412" s="168" t="s">
        <v>1513</v>
      </c>
      <c r="C1412" s="168">
        <v>120560</v>
      </c>
      <c r="D1412" s="171">
        <v>44015</v>
      </c>
      <c r="E1412" s="172">
        <v>2933.5074</v>
      </c>
      <c r="F1412" s="172">
        <v>43.727800000000002</v>
      </c>
      <c r="G1412" s="172">
        <v>34.922199999999997</v>
      </c>
      <c r="H1412" s="172">
        <v>23.290600000000001</v>
      </c>
      <c r="I1412" s="172">
        <v>25.7287</v>
      </c>
      <c r="J1412" s="172">
        <v>24.4604</v>
      </c>
      <c r="K1412" s="172">
        <v>17.879899999999999</v>
      </c>
      <c r="L1412" s="172">
        <v>13.614000000000001</v>
      </c>
      <c r="M1412" s="172">
        <v>11.865600000000001</v>
      </c>
      <c r="N1412" s="172">
        <v>12.2011</v>
      </c>
      <c r="O1412" s="172">
        <v>8.6920999999999999</v>
      </c>
      <c r="P1412" s="172">
        <v>8.7175999999999991</v>
      </c>
      <c r="Q1412" s="172">
        <v>8.7558000000000007</v>
      </c>
      <c r="R1412" s="172">
        <v>10.6708</v>
      </c>
    </row>
    <row r="1413" spans="1:18" x14ac:dyDescent="0.3">
      <c r="A1413" s="168" t="s">
        <v>1476</v>
      </c>
      <c r="B1413" s="168" t="s">
        <v>1514</v>
      </c>
      <c r="C1413" s="168">
        <v>101521</v>
      </c>
      <c r="D1413" s="171">
        <v>44015</v>
      </c>
      <c r="E1413" s="172">
        <v>25.636399999999998</v>
      </c>
      <c r="F1413" s="172">
        <v>-3.8437000000000001</v>
      </c>
      <c r="G1413" s="172">
        <v>17.489899999999999</v>
      </c>
      <c r="H1413" s="172">
        <v>17.038900000000002</v>
      </c>
      <c r="I1413" s="172">
        <v>12.1378</v>
      </c>
      <c r="J1413" s="172">
        <v>8.9159000000000006</v>
      </c>
      <c r="K1413" s="172">
        <v>13.121499999999999</v>
      </c>
      <c r="L1413" s="172">
        <v>9.5569000000000006</v>
      </c>
      <c r="M1413" s="172">
        <v>3.2988</v>
      </c>
      <c r="N1413" s="172">
        <v>2.2538999999999998</v>
      </c>
      <c r="O1413" s="172">
        <v>2.8426</v>
      </c>
      <c r="P1413" s="172">
        <v>5.0857999999999999</v>
      </c>
      <c r="Q1413" s="172">
        <v>5.6051000000000002</v>
      </c>
      <c r="R1413" s="172">
        <v>1.9001999999999999</v>
      </c>
    </row>
    <row r="1414" spans="1:18" x14ac:dyDescent="0.3">
      <c r="A1414" s="168" t="s">
        <v>1476</v>
      </c>
      <c r="B1414" s="168" t="s">
        <v>1515</v>
      </c>
      <c r="C1414" s="168">
        <v>120471</v>
      </c>
      <c r="D1414" s="171">
        <v>44015</v>
      </c>
      <c r="E1414" s="172">
        <v>26.125900000000001</v>
      </c>
      <c r="F1414" s="172">
        <v>-3.4923999999999999</v>
      </c>
      <c r="G1414" s="172">
        <v>17.768799999999999</v>
      </c>
      <c r="H1414" s="172">
        <v>17.301200000000001</v>
      </c>
      <c r="I1414" s="172">
        <v>12.392899999999999</v>
      </c>
      <c r="J1414" s="172">
        <v>9.1682000000000006</v>
      </c>
      <c r="K1414" s="172">
        <v>13.3901</v>
      </c>
      <c r="L1414" s="172">
        <v>9.8246000000000002</v>
      </c>
      <c r="M1414" s="172">
        <v>3.5651999999999999</v>
      </c>
      <c r="N1414" s="172">
        <v>2.5175999999999998</v>
      </c>
      <c r="O1414" s="172">
        <v>3.1019000000000001</v>
      </c>
      <c r="P1414" s="172">
        <v>5.3624000000000001</v>
      </c>
      <c r="Q1414" s="172">
        <v>6.3451000000000004</v>
      </c>
      <c r="R1414" s="172">
        <v>2.1581999999999999</v>
      </c>
    </row>
    <row r="1415" spans="1:18" x14ac:dyDescent="0.3">
      <c r="A1415" s="168" t="s">
        <v>1476</v>
      </c>
      <c r="B1415" s="168" t="s">
        <v>1516</v>
      </c>
      <c r="C1415" s="168">
        <v>101373</v>
      </c>
      <c r="D1415" s="171">
        <v>44015</v>
      </c>
      <c r="E1415" s="172">
        <v>39.532600000000002</v>
      </c>
      <c r="F1415" s="172">
        <v>25.130700000000001</v>
      </c>
      <c r="G1415" s="172">
        <v>31.349299999999999</v>
      </c>
      <c r="H1415" s="172">
        <v>22.0274</v>
      </c>
      <c r="I1415" s="172">
        <v>23.9465</v>
      </c>
      <c r="J1415" s="172">
        <v>21.5396</v>
      </c>
      <c r="K1415" s="172">
        <v>16.560500000000001</v>
      </c>
      <c r="L1415" s="172">
        <v>12.1899</v>
      </c>
      <c r="M1415" s="172">
        <v>10.908799999999999</v>
      </c>
      <c r="N1415" s="172">
        <v>11.0815</v>
      </c>
      <c r="O1415" s="172">
        <v>8.1393000000000004</v>
      </c>
      <c r="P1415" s="172">
        <v>8.2542000000000009</v>
      </c>
      <c r="Q1415" s="172">
        <v>7.8522999999999996</v>
      </c>
      <c r="R1415" s="172">
        <v>10.0261</v>
      </c>
    </row>
    <row r="1416" spans="1:18" x14ac:dyDescent="0.3">
      <c r="A1416" s="168" t="s">
        <v>1476</v>
      </c>
      <c r="B1416" s="168" t="s">
        <v>1517</v>
      </c>
      <c r="C1416" s="168">
        <v>119739</v>
      </c>
      <c r="D1416" s="171">
        <v>44015</v>
      </c>
      <c r="E1416" s="172">
        <v>41.819299999999998</v>
      </c>
      <c r="F1416" s="172">
        <v>25.853300000000001</v>
      </c>
      <c r="G1416" s="172">
        <v>32.174900000000001</v>
      </c>
      <c r="H1416" s="172">
        <v>22.842400000000001</v>
      </c>
      <c r="I1416" s="172">
        <v>24.7714</v>
      </c>
      <c r="J1416" s="172">
        <v>22.372399999999999</v>
      </c>
      <c r="K1416" s="172">
        <v>17.415400000000002</v>
      </c>
      <c r="L1416" s="172">
        <v>13.059900000000001</v>
      </c>
      <c r="M1416" s="172">
        <v>11.7972</v>
      </c>
      <c r="N1416" s="172">
        <v>11.994300000000001</v>
      </c>
      <c r="O1416" s="172">
        <v>9.0444999999999993</v>
      </c>
      <c r="P1416" s="172">
        <v>9.2037999999999993</v>
      </c>
      <c r="Q1416" s="172">
        <v>9.1689000000000007</v>
      </c>
      <c r="R1416" s="172">
        <v>10.936299999999999</v>
      </c>
    </row>
    <row r="1417" spans="1:18" x14ac:dyDescent="0.3">
      <c r="A1417" s="168" t="s">
        <v>1476</v>
      </c>
      <c r="B1417" s="168" t="s">
        <v>1518</v>
      </c>
      <c r="C1417" s="168">
        <v>119856</v>
      </c>
      <c r="D1417" s="171">
        <v>44015</v>
      </c>
      <c r="E1417" s="172">
        <v>20.981100000000001</v>
      </c>
      <c r="F1417" s="172">
        <v>17.230799999999999</v>
      </c>
      <c r="G1417" s="172">
        <v>23.589099999999998</v>
      </c>
      <c r="H1417" s="172">
        <v>16.2042</v>
      </c>
      <c r="I1417" s="172">
        <v>15.638400000000001</v>
      </c>
      <c r="J1417" s="172">
        <v>17.022600000000001</v>
      </c>
      <c r="K1417" s="172">
        <v>17.253599999999999</v>
      </c>
      <c r="L1417" s="172">
        <v>13.345800000000001</v>
      </c>
      <c r="M1417" s="172">
        <v>11.810600000000001</v>
      </c>
      <c r="N1417" s="172">
        <v>11.867900000000001</v>
      </c>
      <c r="O1417" s="172">
        <v>8.9040999999999997</v>
      </c>
      <c r="P1417" s="172">
        <v>8.782</v>
      </c>
      <c r="Q1417" s="172">
        <v>8.9695999999999998</v>
      </c>
      <c r="R1417" s="172">
        <v>10.5884</v>
      </c>
    </row>
    <row r="1418" spans="1:18" x14ac:dyDescent="0.3">
      <c r="A1418" s="168" t="s">
        <v>1476</v>
      </c>
      <c r="B1418" s="168" t="s">
        <v>1519</v>
      </c>
      <c r="C1418" s="168">
        <v>116299</v>
      </c>
      <c r="D1418" s="171">
        <v>44015</v>
      </c>
      <c r="E1418" s="172">
        <v>20.270600000000002</v>
      </c>
      <c r="F1418" s="172">
        <v>16.753599999999999</v>
      </c>
      <c r="G1418" s="172">
        <v>23.091899999999999</v>
      </c>
      <c r="H1418" s="172">
        <v>15.7128</v>
      </c>
      <c r="I1418" s="172">
        <v>15.1355</v>
      </c>
      <c r="J1418" s="172">
        <v>16.516999999999999</v>
      </c>
      <c r="K1418" s="172">
        <v>16.739899999999999</v>
      </c>
      <c r="L1418" s="172">
        <v>12.827500000000001</v>
      </c>
      <c r="M1418" s="172">
        <v>11.2849</v>
      </c>
      <c r="N1418" s="172">
        <v>11.3294</v>
      </c>
      <c r="O1418" s="172">
        <v>8.3618000000000006</v>
      </c>
      <c r="P1418" s="172">
        <v>8.2403999999999993</v>
      </c>
      <c r="Q1418" s="172">
        <v>8.6433999999999997</v>
      </c>
      <c r="R1418" s="172">
        <v>10.0443</v>
      </c>
    </row>
    <row r="1419" spans="1:18" x14ac:dyDescent="0.3">
      <c r="A1419" s="168" t="s">
        <v>1476</v>
      </c>
      <c r="B1419" s="168" t="s">
        <v>1520</v>
      </c>
      <c r="C1419" s="168">
        <v>145954</v>
      </c>
      <c r="D1419" s="171">
        <v>44015</v>
      </c>
      <c r="E1419" s="172">
        <v>11.618499999999999</v>
      </c>
      <c r="F1419" s="172">
        <v>14.7712</v>
      </c>
      <c r="G1419" s="172">
        <v>28.6554</v>
      </c>
      <c r="H1419" s="172">
        <v>19.143699999999999</v>
      </c>
      <c r="I1419" s="172">
        <v>17.666699999999999</v>
      </c>
      <c r="J1419" s="172">
        <v>18.476400000000002</v>
      </c>
      <c r="K1419" s="172">
        <v>17.5367</v>
      </c>
      <c r="L1419" s="172">
        <v>12.0436</v>
      </c>
      <c r="M1419" s="172">
        <v>10.6311</v>
      </c>
      <c r="N1419" s="172">
        <v>11.0929</v>
      </c>
      <c r="O1419" s="172"/>
      <c r="P1419" s="172"/>
      <c r="Q1419" s="172">
        <v>11.1493</v>
      </c>
      <c r="R1419" s="172"/>
    </row>
    <row r="1420" spans="1:18" x14ac:dyDescent="0.3">
      <c r="A1420" s="168" t="s">
        <v>1476</v>
      </c>
      <c r="B1420" s="168" t="s">
        <v>1521</v>
      </c>
      <c r="C1420" s="168">
        <v>145952</v>
      </c>
      <c r="D1420" s="171">
        <v>44015</v>
      </c>
      <c r="E1420" s="172">
        <v>11.446</v>
      </c>
      <c r="F1420" s="172">
        <v>14.0365</v>
      </c>
      <c r="G1420" s="172">
        <v>27.5932</v>
      </c>
      <c r="H1420" s="172">
        <v>18.056699999999999</v>
      </c>
      <c r="I1420" s="172">
        <v>16.5961</v>
      </c>
      <c r="J1420" s="172">
        <v>17.401599999999998</v>
      </c>
      <c r="K1420" s="172">
        <v>16.4297</v>
      </c>
      <c r="L1420" s="172">
        <v>10.9267</v>
      </c>
      <c r="M1420" s="172">
        <v>9.4969000000000001</v>
      </c>
      <c r="N1420" s="172">
        <v>9.9290000000000003</v>
      </c>
      <c r="O1420" s="172"/>
      <c r="P1420" s="172"/>
      <c r="Q1420" s="172">
        <v>9.984</v>
      </c>
      <c r="R1420" s="172"/>
    </row>
    <row r="1421" spans="1:18" x14ac:dyDescent="0.3">
      <c r="A1421" s="168" t="s">
        <v>1476</v>
      </c>
      <c r="B1421" s="168" t="s">
        <v>1522</v>
      </c>
      <c r="C1421" s="168">
        <v>142642</v>
      </c>
      <c r="D1421" s="171">
        <v>44015</v>
      </c>
      <c r="E1421" s="172">
        <v>12.056100000000001</v>
      </c>
      <c r="F1421" s="172">
        <v>19.083300000000001</v>
      </c>
      <c r="G1421" s="172">
        <v>32.379399999999997</v>
      </c>
      <c r="H1421" s="172">
        <v>22.369399999999999</v>
      </c>
      <c r="I1421" s="172">
        <v>17.174600000000002</v>
      </c>
      <c r="J1421" s="172">
        <v>15.731999999999999</v>
      </c>
      <c r="K1421" s="172">
        <v>13.985200000000001</v>
      </c>
      <c r="L1421" s="172">
        <v>11.022500000000001</v>
      </c>
      <c r="M1421" s="172">
        <v>9.7394999999999996</v>
      </c>
      <c r="N1421" s="172">
        <v>10.1922</v>
      </c>
      <c r="O1421" s="172"/>
      <c r="P1421" s="172"/>
      <c r="Q1421" s="172">
        <v>8.4641999999999999</v>
      </c>
      <c r="R1421" s="172">
        <v>9.3276000000000003</v>
      </c>
    </row>
    <row r="1422" spans="1:18" x14ac:dyDescent="0.3">
      <c r="A1422" s="168" t="s">
        <v>1476</v>
      </c>
      <c r="B1422" s="168" t="s">
        <v>1523</v>
      </c>
      <c r="C1422" s="168">
        <v>142641</v>
      </c>
      <c r="D1422" s="171">
        <v>44015</v>
      </c>
      <c r="E1422" s="172">
        <v>12.2691</v>
      </c>
      <c r="F1422" s="172">
        <v>19.943100000000001</v>
      </c>
      <c r="G1422" s="172">
        <v>33.211599999999997</v>
      </c>
      <c r="H1422" s="172">
        <v>23.1797</v>
      </c>
      <c r="I1422" s="172">
        <v>17.972799999999999</v>
      </c>
      <c r="J1422" s="172">
        <v>16.534300000000002</v>
      </c>
      <c r="K1422" s="172">
        <v>14.93</v>
      </c>
      <c r="L1422" s="172">
        <v>11.9269</v>
      </c>
      <c r="M1422" s="172">
        <v>10.604699999999999</v>
      </c>
      <c r="N1422" s="172">
        <v>11.0556</v>
      </c>
      <c r="O1422" s="172"/>
      <c r="P1422" s="172"/>
      <c r="Q1422" s="172">
        <v>9.2927</v>
      </c>
      <c r="R1422" s="172">
        <v>10.161300000000001</v>
      </c>
    </row>
    <row r="1423" spans="1:18" x14ac:dyDescent="0.3">
      <c r="A1423" s="168" t="s">
        <v>1476</v>
      </c>
      <c r="B1423" s="168" t="s">
        <v>1524</v>
      </c>
      <c r="C1423" s="168">
        <v>101665</v>
      </c>
      <c r="D1423" s="171">
        <v>44015</v>
      </c>
      <c r="E1423" s="172">
        <v>39.171399999999998</v>
      </c>
      <c r="F1423" s="172">
        <v>26.855699999999999</v>
      </c>
      <c r="G1423" s="172">
        <v>35.667999999999999</v>
      </c>
      <c r="H1423" s="172">
        <v>22.8355</v>
      </c>
      <c r="I1423" s="172">
        <v>22.441600000000001</v>
      </c>
      <c r="J1423" s="172">
        <v>21.6355</v>
      </c>
      <c r="K1423" s="172">
        <v>15.1974</v>
      </c>
      <c r="L1423" s="172">
        <v>11.0604</v>
      </c>
      <c r="M1423" s="172">
        <v>10.279199999999999</v>
      </c>
      <c r="N1423" s="172">
        <v>10.58</v>
      </c>
      <c r="O1423" s="172">
        <v>7.6120000000000001</v>
      </c>
      <c r="P1423" s="172">
        <v>8.0235000000000003</v>
      </c>
      <c r="Q1423" s="172">
        <v>8.0888000000000009</v>
      </c>
      <c r="R1423" s="172">
        <v>9.4153000000000002</v>
      </c>
    </row>
    <row r="1424" spans="1:18" x14ac:dyDescent="0.3">
      <c r="A1424" s="168" t="s">
        <v>1476</v>
      </c>
      <c r="B1424" s="168" t="s">
        <v>1525</v>
      </c>
      <c r="C1424" s="168">
        <v>118796</v>
      </c>
      <c r="D1424" s="171">
        <v>44015</v>
      </c>
      <c r="E1424" s="172">
        <v>41.084600000000002</v>
      </c>
      <c r="F1424" s="172">
        <v>27.7395</v>
      </c>
      <c r="G1424" s="172">
        <v>36.474600000000002</v>
      </c>
      <c r="H1424" s="172">
        <v>23.649699999999999</v>
      </c>
      <c r="I1424" s="172">
        <v>23.253499999999999</v>
      </c>
      <c r="J1424" s="172">
        <v>22.4512</v>
      </c>
      <c r="K1424" s="172">
        <v>16.028400000000001</v>
      </c>
      <c r="L1424" s="172">
        <v>11.904999999999999</v>
      </c>
      <c r="M1424" s="172">
        <v>11.1419</v>
      </c>
      <c r="N1424" s="172">
        <v>11.466699999999999</v>
      </c>
      <c r="O1424" s="172">
        <v>8.3678000000000008</v>
      </c>
      <c r="P1424" s="172">
        <v>8.7392000000000003</v>
      </c>
      <c r="Q1424" s="172">
        <v>9.0662000000000003</v>
      </c>
      <c r="R1424" s="172">
        <v>10.230399999999999</v>
      </c>
    </row>
    <row r="1425" spans="1:18" x14ac:dyDescent="0.3">
      <c r="A1425" s="168" t="s">
        <v>1476</v>
      </c>
      <c r="B1425" s="168" t="s">
        <v>1526</v>
      </c>
      <c r="C1425" s="168">
        <v>138256</v>
      </c>
      <c r="D1425" s="171">
        <v>44015</v>
      </c>
      <c r="E1425" s="172">
        <v>34.435699999999997</v>
      </c>
      <c r="F1425" s="172">
        <v>19.088999999999999</v>
      </c>
      <c r="G1425" s="172">
        <v>23.931100000000001</v>
      </c>
      <c r="H1425" s="172">
        <v>14.5009</v>
      </c>
      <c r="I1425" s="172">
        <v>15.950799999999999</v>
      </c>
      <c r="J1425" s="172">
        <v>17.7987</v>
      </c>
      <c r="K1425" s="172">
        <v>15.7362</v>
      </c>
      <c r="L1425" s="172">
        <v>9.625</v>
      </c>
      <c r="M1425" s="172">
        <v>7.6947999999999999</v>
      </c>
      <c r="N1425" s="172">
        <v>14.661</v>
      </c>
      <c r="O1425" s="172">
        <v>4.1630000000000003</v>
      </c>
      <c r="P1425" s="172">
        <v>6.1109</v>
      </c>
      <c r="Q1425" s="172">
        <v>7.3457999999999997</v>
      </c>
      <c r="R1425" s="172">
        <v>3.8388</v>
      </c>
    </row>
    <row r="1426" spans="1:18" x14ac:dyDescent="0.3">
      <c r="A1426" s="168" t="s">
        <v>1476</v>
      </c>
      <c r="B1426" s="168" t="s">
        <v>1527</v>
      </c>
      <c r="C1426" s="168">
        <v>138270</v>
      </c>
      <c r="D1426" s="171">
        <v>44015</v>
      </c>
      <c r="E1426" s="172">
        <v>36.680799999999998</v>
      </c>
      <c r="F1426" s="172">
        <v>21.406600000000001</v>
      </c>
      <c r="G1426" s="172">
        <v>26.1935</v>
      </c>
      <c r="H1426" s="172">
        <v>16.098600000000001</v>
      </c>
      <c r="I1426" s="172">
        <v>17.1419</v>
      </c>
      <c r="J1426" s="172">
        <v>18.7805</v>
      </c>
      <c r="K1426" s="172">
        <v>16.592300000000002</v>
      </c>
      <c r="L1426" s="172">
        <v>10.4611</v>
      </c>
      <c r="M1426" s="172">
        <v>8.5305999999999997</v>
      </c>
      <c r="N1426" s="172">
        <v>15.4811</v>
      </c>
      <c r="O1426" s="172">
        <v>5.0380000000000003</v>
      </c>
      <c r="P1426" s="172">
        <v>7.0124000000000004</v>
      </c>
      <c r="Q1426" s="172">
        <v>8.0120000000000005</v>
      </c>
      <c r="R1426" s="172">
        <v>4.6947000000000001</v>
      </c>
    </row>
    <row r="1427" spans="1:18" x14ac:dyDescent="0.3">
      <c r="A1427" s="168" t="s">
        <v>1476</v>
      </c>
      <c r="B1427" s="168" t="s">
        <v>1528</v>
      </c>
      <c r="C1427" s="168">
        <v>101465</v>
      </c>
      <c r="D1427" s="171">
        <v>44015</v>
      </c>
      <c r="E1427" s="172">
        <v>31.3582</v>
      </c>
      <c r="F1427" s="172">
        <v>18.632999999999999</v>
      </c>
      <c r="G1427" s="172">
        <v>33.927100000000003</v>
      </c>
      <c r="H1427" s="172">
        <v>21.823899999999998</v>
      </c>
      <c r="I1427" s="172">
        <v>18.926200000000001</v>
      </c>
      <c r="J1427" s="172">
        <v>19.257200000000001</v>
      </c>
      <c r="K1427" s="172">
        <v>-6.8631000000000002</v>
      </c>
      <c r="L1427" s="172">
        <v>0.32540000000000002</v>
      </c>
      <c r="M1427" s="172">
        <v>2.4839000000000002</v>
      </c>
      <c r="N1427" s="172">
        <v>4.2283999999999997</v>
      </c>
      <c r="O1427" s="172">
        <v>2.2797000000000001</v>
      </c>
      <c r="P1427" s="172">
        <v>4.7737999999999996</v>
      </c>
      <c r="Q1427" s="172">
        <v>6.8803000000000001</v>
      </c>
      <c r="R1427" s="172">
        <v>1.1457999999999999</v>
      </c>
    </row>
    <row r="1428" spans="1:18" x14ac:dyDescent="0.3">
      <c r="A1428" s="168" t="s">
        <v>1476</v>
      </c>
      <c r="B1428" s="168" t="s">
        <v>1529</v>
      </c>
      <c r="C1428" s="168">
        <v>119462</v>
      </c>
      <c r="D1428" s="171">
        <v>44015</v>
      </c>
      <c r="E1428" s="172">
        <v>33.054900000000004</v>
      </c>
      <c r="F1428" s="172">
        <v>19.002500000000001</v>
      </c>
      <c r="G1428" s="172">
        <v>34.327500000000001</v>
      </c>
      <c r="H1428" s="172">
        <v>22.2102</v>
      </c>
      <c r="I1428" s="172">
        <v>19.316099999999999</v>
      </c>
      <c r="J1428" s="172">
        <v>19.692799999999998</v>
      </c>
      <c r="K1428" s="172">
        <v>-6.4131</v>
      </c>
      <c r="L1428" s="172">
        <v>0.76429999999999998</v>
      </c>
      <c r="M1428" s="172">
        <v>2.9043000000000001</v>
      </c>
      <c r="N1428" s="172">
        <v>4.6727999999999996</v>
      </c>
      <c r="O1428" s="172">
        <v>2.9628000000000001</v>
      </c>
      <c r="P1428" s="172">
        <v>5.5208000000000004</v>
      </c>
      <c r="Q1428" s="172">
        <v>6.7708000000000004</v>
      </c>
      <c r="R1428" s="172">
        <v>1.7195</v>
      </c>
    </row>
    <row r="1429" spans="1:18" x14ac:dyDescent="0.3">
      <c r="A1429" s="168" t="s">
        <v>1476</v>
      </c>
      <c r="B1429" s="168" t="s">
        <v>1530</v>
      </c>
      <c r="C1429" s="168">
        <v>119816</v>
      </c>
      <c r="D1429" s="171">
        <v>44015</v>
      </c>
      <c r="E1429" s="172">
        <v>25.188600000000001</v>
      </c>
      <c r="F1429" s="172">
        <v>20.153199999999998</v>
      </c>
      <c r="G1429" s="172">
        <v>29.147600000000001</v>
      </c>
      <c r="H1429" s="172">
        <v>22.286300000000001</v>
      </c>
      <c r="I1429" s="172">
        <v>20.141200000000001</v>
      </c>
      <c r="J1429" s="172">
        <v>19.0395</v>
      </c>
      <c r="K1429" s="172">
        <v>18.136800000000001</v>
      </c>
      <c r="L1429" s="172">
        <v>12.835100000000001</v>
      </c>
      <c r="M1429" s="172">
        <v>11.5425</v>
      </c>
      <c r="N1429" s="172">
        <v>11.9276</v>
      </c>
      <c r="O1429" s="172">
        <v>8.6986000000000008</v>
      </c>
      <c r="P1429" s="172">
        <v>8.9128000000000007</v>
      </c>
      <c r="Q1429" s="172">
        <v>8.9756999999999998</v>
      </c>
      <c r="R1429" s="172">
        <v>10.485300000000001</v>
      </c>
    </row>
    <row r="1430" spans="1:18" x14ac:dyDescent="0.3">
      <c r="A1430" s="168" t="s">
        <v>1476</v>
      </c>
      <c r="B1430" s="168" t="s">
        <v>1531</v>
      </c>
      <c r="C1430" s="168">
        <v>106231</v>
      </c>
      <c r="D1430" s="171">
        <v>44015</v>
      </c>
      <c r="E1430" s="172">
        <v>24.304600000000001</v>
      </c>
      <c r="F1430" s="172">
        <v>19.683800000000002</v>
      </c>
      <c r="G1430" s="172">
        <v>28.6511</v>
      </c>
      <c r="H1430" s="172">
        <v>21.7805</v>
      </c>
      <c r="I1430" s="172">
        <v>19.637699999999999</v>
      </c>
      <c r="J1430" s="172">
        <v>18.529499999999999</v>
      </c>
      <c r="K1430" s="172">
        <v>17.611799999999999</v>
      </c>
      <c r="L1430" s="172">
        <v>12.299099999999999</v>
      </c>
      <c r="M1430" s="172">
        <v>10.998200000000001</v>
      </c>
      <c r="N1430" s="172">
        <v>11.368399999999999</v>
      </c>
      <c r="O1430" s="172">
        <v>8.0901999999999994</v>
      </c>
      <c r="P1430" s="172">
        <v>8.3171999999999997</v>
      </c>
      <c r="Q1430" s="172">
        <v>7.0994999999999999</v>
      </c>
      <c r="R1430" s="172">
        <v>9.9047000000000001</v>
      </c>
    </row>
    <row r="1431" spans="1:18" x14ac:dyDescent="0.3">
      <c r="A1431" s="168" t="s">
        <v>1476</v>
      </c>
      <c r="B1431" s="168" t="s">
        <v>1532</v>
      </c>
      <c r="C1431" s="168">
        <v>101563</v>
      </c>
      <c r="D1431" s="171">
        <v>44015</v>
      </c>
      <c r="E1431" s="172">
        <v>31.366499999999998</v>
      </c>
      <c r="F1431" s="172">
        <v>25.618500000000001</v>
      </c>
      <c r="G1431" s="172">
        <v>35.6736</v>
      </c>
      <c r="H1431" s="172">
        <v>21.617000000000001</v>
      </c>
      <c r="I1431" s="172">
        <v>21.107099999999999</v>
      </c>
      <c r="J1431" s="172">
        <v>20.466000000000001</v>
      </c>
      <c r="K1431" s="172">
        <v>16.290199999999999</v>
      </c>
      <c r="L1431" s="172">
        <v>12.1252</v>
      </c>
      <c r="M1431" s="172">
        <v>10.6136</v>
      </c>
      <c r="N1431" s="172">
        <v>4.8815</v>
      </c>
      <c r="O1431" s="172">
        <v>3.1351</v>
      </c>
      <c r="P1431" s="172">
        <v>5.0156999999999998</v>
      </c>
      <c r="Q1431" s="172">
        <v>6.6172000000000004</v>
      </c>
      <c r="R1431" s="172">
        <v>2.2517</v>
      </c>
    </row>
    <row r="1432" spans="1:18" x14ac:dyDescent="0.3">
      <c r="A1432" s="168" t="s">
        <v>1476</v>
      </c>
      <c r="B1432" s="168" t="s">
        <v>1533</v>
      </c>
      <c r="C1432" s="168">
        <v>119664</v>
      </c>
      <c r="D1432" s="171">
        <v>44015</v>
      </c>
      <c r="E1432" s="172">
        <v>33.354500000000002</v>
      </c>
      <c r="F1432" s="172">
        <v>26.3918</v>
      </c>
      <c r="G1432" s="172">
        <v>36.402999999999999</v>
      </c>
      <c r="H1432" s="172">
        <v>22.3567</v>
      </c>
      <c r="I1432" s="172">
        <v>21.840900000000001</v>
      </c>
      <c r="J1432" s="172">
        <v>21.209900000000001</v>
      </c>
      <c r="K1432" s="172">
        <v>16.9529</v>
      </c>
      <c r="L1432" s="172">
        <v>12.812799999999999</v>
      </c>
      <c r="M1432" s="172">
        <v>11.318199999999999</v>
      </c>
      <c r="N1432" s="172">
        <v>5.5686999999999998</v>
      </c>
      <c r="O1432" s="172">
        <v>3.9575999999999998</v>
      </c>
      <c r="P1432" s="172">
        <v>5.9436999999999998</v>
      </c>
      <c r="Q1432" s="172">
        <v>7.3357000000000001</v>
      </c>
      <c r="R1432" s="172">
        <v>2.9622999999999999</v>
      </c>
    </row>
    <row r="1433" spans="1:18" x14ac:dyDescent="0.3">
      <c r="A1433" s="168" t="s">
        <v>1476</v>
      </c>
      <c r="B1433" s="168" t="s">
        <v>1534</v>
      </c>
      <c r="C1433" s="168">
        <v>101548</v>
      </c>
      <c r="D1433" s="171">
        <v>44015</v>
      </c>
      <c r="E1433" s="172">
        <v>36.864100000000001</v>
      </c>
      <c r="F1433" s="172">
        <v>30.4221</v>
      </c>
      <c r="G1433" s="172">
        <v>35.284399999999998</v>
      </c>
      <c r="H1433" s="172">
        <v>22.958300000000001</v>
      </c>
      <c r="I1433" s="172">
        <v>24.075199999999999</v>
      </c>
      <c r="J1433" s="172">
        <v>24.851199999999999</v>
      </c>
      <c r="K1433" s="172">
        <v>17.323</v>
      </c>
      <c r="L1433" s="172">
        <v>12.657400000000001</v>
      </c>
      <c r="M1433" s="172">
        <v>11.014099999999999</v>
      </c>
      <c r="N1433" s="172">
        <v>11.048</v>
      </c>
      <c r="O1433" s="172">
        <v>5.8006000000000002</v>
      </c>
      <c r="P1433" s="172">
        <v>6.7859999999999996</v>
      </c>
      <c r="Q1433" s="172">
        <v>7.5541999999999998</v>
      </c>
      <c r="R1433" s="172">
        <v>6.5437000000000003</v>
      </c>
    </row>
    <row r="1434" spans="1:18" x14ac:dyDescent="0.3">
      <c r="A1434" s="168" t="s">
        <v>1476</v>
      </c>
      <c r="B1434" s="168" t="s">
        <v>1535</v>
      </c>
      <c r="C1434" s="168">
        <v>119949</v>
      </c>
      <c r="D1434" s="171">
        <v>44015</v>
      </c>
      <c r="E1434" s="172">
        <v>39.066400000000002</v>
      </c>
      <c r="F1434" s="172">
        <v>31.419699999999999</v>
      </c>
      <c r="G1434" s="172">
        <v>36.234099999999998</v>
      </c>
      <c r="H1434" s="172">
        <v>23.866800000000001</v>
      </c>
      <c r="I1434" s="172">
        <v>25.010100000000001</v>
      </c>
      <c r="J1434" s="172">
        <v>25.802600000000002</v>
      </c>
      <c r="K1434" s="172">
        <v>18.274000000000001</v>
      </c>
      <c r="L1434" s="172">
        <v>13.652200000000001</v>
      </c>
      <c r="M1434" s="172">
        <v>12.022399999999999</v>
      </c>
      <c r="N1434" s="172">
        <v>12.0855</v>
      </c>
      <c r="O1434" s="172">
        <v>6.7343000000000002</v>
      </c>
      <c r="P1434" s="172">
        <v>7.7076000000000002</v>
      </c>
      <c r="Q1434" s="172">
        <v>8.5114999999999998</v>
      </c>
      <c r="R1434" s="172">
        <v>7.5018000000000002</v>
      </c>
    </row>
    <row r="1435" spans="1:18" x14ac:dyDescent="0.3">
      <c r="A1435" s="168" t="s">
        <v>1476</v>
      </c>
      <c r="B1435" s="168" t="s">
        <v>1536</v>
      </c>
      <c r="C1435" s="168">
        <v>120718</v>
      </c>
      <c r="D1435" s="171">
        <v>44015</v>
      </c>
      <c r="E1435" s="172">
        <v>23.445599999999999</v>
      </c>
      <c r="F1435" s="172">
        <v>23.055099999999999</v>
      </c>
      <c r="G1435" s="172">
        <v>32.572099999999999</v>
      </c>
      <c r="H1435" s="172">
        <v>19.532800000000002</v>
      </c>
      <c r="I1435" s="172">
        <v>22.883800000000001</v>
      </c>
      <c r="J1435" s="172">
        <v>22.558700000000002</v>
      </c>
      <c r="K1435" s="172">
        <v>19.801300000000001</v>
      </c>
      <c r="L1435" s="172">
        <v>13.7927</v>
      </c>
      <c r="M1435" s="172">
        <v>12.322800000000001</v>
      </c>
      <c r="N1435" s="172">
        <v>12.5884</v>
      </c>
      <c r="O1435" s="172">
        <v>4.1837999999999997</v>
      </c>
      <c r="P1435" s="172">
        <v>6.3357000000000001</v>
      </c>
      <c r="Q1435" s="172">
        <v>7.4847999999999999</v>
      </c>
      <c r="R1435" s="172">
        <v>3.5708000000000002</v>
      </c>
    </row>
    <row r="1436" spans="1:18" x14ac:dyDescent="0.3">
      <c r="A1436" s="168" t="s">
        <v>1476</v>
      </c>
      <c r="B1436" s="168" t="s">
        <v>1537</v>
      </c>
      <c r="C1436" s="168">
        <v>106624</v>
      </c>
      <c r="D1436" s="171">
        <v>44015</v>
      </c>
      <c r="E1436" s="172">
        <v>22.658300000000001</v>
      </c>
      <c r="F1436" s="172">
        <v>22.727699999999999</v>
      </c>
      <c r="G1436" s="172">
        <v>32.141399999999997</v>
      </c>
      <c r="H1436" s="172">
        <v>19.147600000000001</v>
      </c>
      <c r="I1436" s="172">
        <v>22.503399999999999</v>
      </c>
      <c r="J1436" s="172">
        <v>22.181799999999999</v>
      </c>
      <c r="K1436" s="172">
        <v>19.410599999999999</v>
      </c>
      <c r="L1436" s="172">
        <v>13.390700000000001</v>
      </c>
      <c r="M1436" s="172">
        <v>11.9069</v>
      </c>
      <c r="N1436" s="172">
        <v>12.157</v>
      </c>
      <c r="O1436" s="172">
        <v>3.7088999999999999</v>
      </c>
      <c r="P1436" s="172">
        <v>5.8276000000000003</v>
      </c>
      <c r="Q1436" s="172">
        <v>6.5987999999999998</v>
      </c>
      <c r="R1436" s="172">
        <v>3.1189</v>
      </c>
    </row>
    <row r="1437" spans="1:18" x14ac:dyDescent="0.3">
      <c r="A1437" s="173" t="s">
        <v>27</v>
      </c>
      <c r="B1437" s="168"/>
      <c r="C1437" s="168"/>
      <c r="D1437" s="168"/>
      <c r="E1437" s="168"/>
      <c r="F1437" s="174">
        <v>25.824885714285717</v>
      </c>
      <c r="G1437" s="174">
        <v>31.44776250000001</v>
      </c>
      <c r="H1437" s="174">
        <v>18.378837500000003</v>
      </c>
      <c r="I1437" s="174">
        <v>18.349539285714286</v>
      </c>
      <c r="J1437" s="174">
        <v>17.806337499999998</v>
      </c>
      <c r="K1437" s="174">
        <v>10.917253571428573</v>
      </c>
      <c r="L1437" s="174">
        <v>8.7776321428571418</v>
      </c>
      <c r="M1437" s="174">
        <v>8.1307017857142867</v>
      </c>
      <c r="N1437" s="174">
        <v>8.4247464285714297</v>
      </c>
      <c r="O1437" s="174">
        <v>6.0766192307692304</v>
      </c>
      <c r="P1437" s="174">
        <v>7.0258057692307707</v>
      </c>
      <c r="Q1437" s="174">
        <v>7.7969571428571411</v>
      </c>
      <c r="R1437" s="174">
        <v>6.6411685185185192</v>
      </c>
    </row>
    <row r="1438" spans="1:18" x14ac:dyDescent="0.3">
      <c r="A1438" s="173" t="s">
        <v>409</v>
      </c>
      <c r="B1438" s="168"/>
      <c r="C1438" s="168"/>
      <c r="D1438" s="168"/>
      <c r="E1438" s="168"/>
      <c r="F1438" s="174">
        <v>22.998649999999998</v>
      </c>
      <c r="G1438" s="174">
        <v>32.158149999999999</v>
      </c>
      <c r="H1438" s="174">
        <v>20.136700000000001</v>
      </c>
      <c r="I1438" s="174">
        <v>19.239699999999999</v>
      </c>
      <c r="J1438" s="174">
        <v>20.009349999999998</v>
      </c>
      <c r="K1438" s="174">
        <v>16.5764</v>
      </c>
      <c r="L1438" s="174">
        <v>11.915949999999999</v>
      </c>
      <c r="M1438" s="174">
        <v>10.60915</v>
      </c>
      <c r="N1438" s="174">
        <v>10.94225</v>
      </c>
      <c r="O1438" s="174">
        <v>7.5672499999999996</v>
      </c>
      <c r="P1438" s="174">
        <v>7.9192499999999999</v>
      </c>
      <c r="Q1438" s="174">
        <v>7.8859499999999993</v>
      </c>
      <c r="R1438" s="174">
        <v>9.1507499999999986</v>
      </c>
    </row>
    <row r="1439" spans="1:18" x14ac:dyDescent="0.3">
      <c r="A1439" s="117"/>
      <c r="B1439" s="117"/>
      <c r="C1439" s="117"/>
      <c r="D1439" s="117"/>
      <c r="E1439" s="117"/>
      <c r="F1439" s="117"/>
      <c r="G1439" s="117"/>
      <c r="H1439" s="117"/>
      <c r="I1439" s="117"/>
      <c r="J1439" s="117"/>
      <c r="K1439" s="117"/>
      <c r="L1439" s="117"/>
      <c r="M1439" s="117"/>
      <c r="N1439" s="117"/>
      <c r="O1439" s="117"/>
      <c r="P1439" s="117"/>
      <c r="Q1439" s="117"/>
      <c r="R1439" s="117"/>
    </row>
    <row r="1440" spans="1:18" x14ac:dyDescent="0.3">
      <c r="A1440" s="170" t="s">
        <v>1538</v>
      </c>
      <c r="B1440" s="170"/>
      <c r="C1440" s="170"/>
      <c r="D1440" s="170"/>
      <c r="E1440" s="170"/>
      <c r="F1440" s="170"/>
      <c r="G1440" s="170"/>
      <c r="H1440" s="170"/>
      <c r="I1440" s="170"/>
      <c r="J1440" s="170"/>
      <c r="K1440" s="170"/>
      <c r="L1440" s="170"/>
      <c r="M1440" s="170"/>
      <c r="N1440" s="170"/>
      <c r="O1440" s="170"/>
      <c r="P1440" s="170"/>
      <c r="Q1440" s="170"/>
      <c r="R1440" s="170"/>
    </row>
    <row r="1441" spans="1:18" x14ac:dyDescent="0.3">
      <c r="A1441" s="168" t="s">
        <v>1539</v>
      </c>
      <c r="B1441" s="168" t="s">
        <v>1540</v>
      </c>
      <c r="C1441" s="168">
        <v>105804</v>
      </c>
      <c r="D1441" s="171">
        <v>44015</v>
      </c>
      <c r="E1441" s="172">
        <v>24.946000000000002</v>
      </c>
      <c r="F1441" s="172">
        <v>0.43809999999999999</v>
      </c>
      <c r="G1441" s="172">
        <v>1.5248999999999999</v>
      </c>
      <c r="H1441" s="172">
        <v>-0.50970000000000004</v>
      </c>
      <c r="I1441" s="172">
        <v>1.6168</v>
      </c>
      <c r="J1441" s="172">
        <v>5.8419999999999996</v>
      </c>
      <c r="K1441" s="172">
        <v>26.3063</v>
      </c>
      <c r="L1441" s="172">
        <v>-20.164899999999999</v>
      </c>
      <c r="M1441" s="172">
        <v>-16.476099999999999</v>
      </c>
      <c r="N1441" s="172">
        <v>-25.3994</v>
      </c>
      <c r="O1441" s="172">
        <v>-12.2689</v>
      </c>
      <c r="P1441" s="172">
        <v>0.55879999999999996</v>
      </c>
      <c r="Q1441" s="172">
        <v>7.1288999999999998</v>
      </c>
      <c r="R1441" s="172">
        <v>-18.973099999999999</v>
      </c>
    </row>
    <row r="1442" spans="1:18" x14ac:dyDescent="0.3">
      <c r="A1442" s="168" t="s">
        <v>1539</v>
      </c>
      <c r="B1442" s="168" t="s">
        <v>1541</v>
      </c>
      <c r="C1442" s="168">
        <v>119556</v>
      </c>
      <c r="D1442" s="171">
        <v>44015</v>
      </c>
      <c r="E1442" s="172">
        <v>26.8751</v>
      </c>
      <c r="F1442" s="172">
        <v>0.44180000000000003</v>
      </c>
      <c r="G1442" s="172">
        <v>1.5358000000000001</v>
      </c>
      <c r="H1442" s="172">
        <v>-0.48470000000000002</v>
      </c>
      <c r="I1442" s="172">
        <v>1.6671</v>
      </c>
      <c r="J1442" s="172">
        <v>5.9564000000000004</v>
      </c>
      <c r="K1442" s="172">
        <v>26.703600000000002</v>
      </c>
      <c r="L1442" s="172">
        <v>-19.702999999999999</v>
      </c>
      <c r="M1442" s="172">
        <v>-15.753399999999999</v>
      </c>
      <c r="N1442" s="172">
        <v>-24.5306</v>
      </c>
      <c r="O1442" s="172">
        <v>-11.202500000000001</v>
      </c>
      <c r="P1442" s="172">
        <v>1.6482000000000001</v>
      </c>
      <c r="Q1442" s="172">
        <v>9.8573000000000004</v>
      </c>
      <c r="R1442" s="172">
        <v>-18.026599999999998</v>
      </c>
    </row>
    <row r="1443" spans="1:18" x14ac:dyDescent="0.3">
      <c r="A1443" s="168" t="s">
        <v>1539</v>
      </c>
      <c r="B1443" s="168" t="s">
        <v>1542</v>
      </c>
      <c r="C1443" s="168">
        <v>125354</v>
      </c>
      <c r="D1443" s="171">
        <v>44015</v>
      </c>
      <c r="E1443" s="172">
        <v>30.56</v>
      </c>
      <c r="F1443" s="172">
        <v>0.4602</v>
      </c>
      <c r="G1443" s="172">
        <v>1.5956999999999999</v>
      </c>
      <c r="H1443" s="172">
        <v>0.16389999999999999</v>
      </c>
      <c r="I1443" s="172">
        <v>1.0915999999999999</v>
      </c>
      <c r="J1443" s="172">
        <v>3.6987000000000001</v>
      </c>
      <c r="K1443" s="172">
        <v>21.656099999999999</v>
      </c>
      <c r="L1443" s="172">
        <v>-11.5229</v>
      </c>
      <c r="M1443" s="172">
        <v>-4.6192000000000002</v>
      </c>
      <c r="N1443" s="172">
        <v>-1.7363</v>
      </c>
      <c r="O1443" s="172">
        <v>4.8486000000000002</v>
      </c>
      <c r="P1443" s="172">
        <v>9.1791999999999998</v>
      </c>
      <c r="Q1443" s="172">
        <v>18.451000000000001</v>
      </c>
      <c r="R1443" s="172">
        <v>4.8398000000000003</v>
      </c>
    </row>
    <row r="1444" spans="1:18" x14ac:dyDescent="0.3">
      <c r="A1444" s="168" t="s">
        <v>1539</v>
      </c>
      <c r="B1444" s="168" t="s">
        <v>1543</v>
      </c>
      <c r="C1444" s="168">
        <v>125350</v>
      </c>
      <c r="D1444" s="171">
        <v>44015</v>
      </c>
      <c r="E1444" s="172">
        <v>28.28</v>
      </c>
      <c r="F1444" s="172">
        <v>0.46179999999999999</v>
      </c>
      <c r="G1444" s="172">
        <v>1.5805</v>
      </c>
      <c r="H1444" s="172">
        <v>0.1416</v>
      </c>
      <c r="I1444" s="172">
        <v>1.0361</v>
      </c>
      <c r="J1444" s="172">
        <v>3.5518000000000001</v>
      </c>
      <c r="K1444" s="172">
        <v>21.165400000000002</v>
      </c>
      <c r="L1444" s="172">
        <v>-12.2829</v>
      </c>
      <c r="M1444" s="172">
        <v>-5.8274999999999997</v>
      </c>
      <c r="N1444" s="172">
        <v>-3.2501000000000002</v>
      </c>
      <c r="O1444" s="172">
        <v>3.5467</v>
      </c>
      <c r="P1444" s="172">
        <v>7.8979999999999997</v>
      </c>
      <c r="Q1444" s="172">
        <v>17.067</v>
      </c>
      <c r="R1444" s="172">
        <v>3.4554</v>
      </c>
    </row>
    <row r="1445" spans="1:18" x14ac:dyDescent="0.3">
      <c r="A1445" s="168" t="s">
        <v>1539</v>
      </c>
      <c r="B1445" s="168" t="s">
        <v>1544</v>
      </c>
      <c r="C1445" s="168">
        <v>145678</v>
      </c>
      <c r="D1445" s="171">
        <v>44015</v>
      </c>
      <c r="E1445" s="172">
        <v>11</v>
      </c>
      <c r="F1445" s="172">
        <v>0.36499999999999999</v>
      </c>
      <c r="G1445" s="172">
        <v>1.8519000000000001</v>
      </c>
      <c r="H1445" s="172">
        <v>0.73260000000000003</v>
      </c>
      <c r="I1445" s="172">
        <v>1.5697000000000001</v>
      </c>
      <c r="J1445" s="172">
        <v>4.7618999999999998</v>
      </c>
      <c r="K1445" s="172">
        <v>23.595500000000001</v>
      </c>
      <c r="L1445" s="172">
        <v>1.8519000000000001</v>
      </c>
      <c r="M1445" s="172">
        <v>8.8032000000000004</v>
      </c>
      <c r="N1445" s="172">
        <v>3.1894999999999998</v>
      </c>
      <c r="O1445" s="172"/>
      <c r="P1445" s="172"/>
      <c r="Q1445" s="172">
        <v>6.3856999999999999</v>
      </c>
      <c r="R1445" s="172"/>
    </row>
    <row r="1446" spans="1:18" x14ac:dyDescent="0.3">
      <c r="A1446" s="168" t="s">
        <v>1539</v>
      </c>
      <c r="B1446" s="168" t="s">
        <v>1545</v>
      </c>
      <c r="C1446" s="168">
        <v>145677</v>
      </c>
      <c r="D1446" s="171">
        <v>44015</v>
      </c>
      <c r="E1446" s="172">
        <v>10.69</v>
      </c>
      <c r="F1446" s="172">
        <v>0.37559999999999999</v>
      </c>
      <c r="G1446" s="172">
        <v>1.8095000000000001</v>
      </c>
      <c r="H1446" s="172">
        <v>0.65910000000000002</v>
      </c>
      <c r="I1446" s="172">
        <v>1.5195000000000001</v>
      </c>
      <c r="J1446" s="172">
        <v>4.5987999999999998</v>
      </c>
      <c r="K1446" s="172">
        <v>23.015000000000001</v>
      </c>
      <c r="L1446" s="172">
        <v>0.94430000000000003</v>
      </c>
      <c r="M1446" s="172">
        <v>7.2217000000000002</v>
      </c>
      <c r="N1446" s="172">
        <v>1.2311000000000001</v>
      </c>
      <c r="O1446" s="172"/>
      <c r="P1446" s="172"/>
      <c r="Q1446" s="172">
        <v>4.4287000000000001</v>
      </c>
      <c r="R1446" s="172"/>
    </row>
    <row r="1447" spans="1:18" x14ac:dyDescent="0.3">
      <c r="A1447" s="168" t="s">
        <v>1539</v>
      </c>
      <c r="B1447" s="168" t="s">
        <v>1546</v>
      </c>
      <c r="C1447" s="168">
        <v>146130</v>
      </c>
      <c r="D1447" s="171">
        <v>44015</v>
      </c>
      <c r="E1447" s="172">
        <v>9.58</v>
      </c>
      <c r="F1447" s="172">
        <v>0.41930000000000001</v>
      </c>
      <c r="G1447" s="172">
        <v>2.0234000000000001</v>
      </c>
      <c r="H1447" s="172">
        <v>1.0548999999999999</v>
      </c>
      <c r="I1447" s="172">
        <v>1.9149</v>
      </c>
      <c r="J1447" s="172">
        <v>5.6228999999999996</v>
      </c>
      <c r="K1447" s="172">
        <v>30.3401</v>
      </c>
      <c r="L1447" s="172">
        <v>-2.8397999999999999</v>
      </c>
      <c r="M1447" s="172">
        <v>3.9045999999999998</v>
      </c>
      <c r="N1447" s="172">
        <v>-5.6158000000000001</v>
      </c>
      <c r="O1447" s="172"/>
      <c r="P1447" s="172"/>
      <c r="Q1447" s="172">
        <v>-3.0596000000000001</v>
      </c>
      <c r="R1447" s="172"/>
    </row>
    <row r="1448" spans="1:18" x14ac:dyDescent="0.3">
      <c r="A1448" s="168" t="s">
        <v>1539</v>
      </c>
      <c r="B1448" s="168" t="s">
        <v>1547</v>
      </c>
      <c r="C1448" s="168">
        <v>146127</v>
      </c>
      <c r="D1448" s="171">
        <v>44015</v>
      </c>
      <c r="E1448" s="172">
        <v>9.35</v>
      </c>
      <c r="F1448" s="172">
        <v>0.42959999999999998</v>
      </c>
      <c r="G1448" s="172">
        <v>1.9629000000000001</v>
      </c>
      <c r="H1448" s="172">
        <v>0.97189999999999999</v>
      </c>
      <c r="I1448" s="172">
        <v>1.8519000000000001</v>
      </c>
      <c r="J1448" s="172">
        <v>5.5305</v>
      </c>
      <c r="K1448" s="172">
        <v>29.8611</v>
      </c>
      <c r="L1448" s="172">
        <v>-3.6082000000000001</v>
      </c>
      <c r="M1448" s="172">
        <v>2.6345000000000001</v>
      </c>
      <c r="N1448" s="172">
        <v>-7.2420999999999998</v>
      </c>
      <c r="O1448" s="172"/>
      <c r="P1448" s="172"/>
      <c r="Q1448" s="172">
        <v>-4.7507000000000001</v>
      </c>
      <c r="R1448" s="172"/>
    </row>
    <row r="1449" spans="1:18" x14ac:dyDescent="0.3">
      <c r="A1449" s="168" t="s">
        <v>1539</v>
      </c>
      <c r="B1449" s="168" t="s">
        <v>1548</v>
      </c>
      <c r="C1449" s="168">
        <v>119212</v>
      </c>
      <c r="D1449" s="171">
        <v>44015</v>
      </c>
      <c r="E1449" s="172">
        <v>52.253999999999998</v>
      </c>
      <c r="F1449" s="172">
        <v>0.37459999999999999</v>
      </c>
      <c r="G1449" s="172">
        <v>1.8855</v>
      </c>
      <c r="H1449" s="172">
        <v>0.66069999999999995</v>
      </c>
      <c r="I1449" s="172">
        <v>3.1892</v>
      </c>
      <c r="J1449" s="172">
        <v>9.4392999999999994</v>
      </c>
      <c r="K1449" s="172">
        <v>29.9754</v>
      </c>
      <c r="L1449" s="172">
        <v>-8.7681000000000004</v>
      </c>
      <c r="M1449" s="172">
        <v>0.1303</v>
      </c>
      <c r="N1449" s="172">
        <v>-9.2591999999999999</v>
      </c>
      <c r="O1449" s="172">
        <v>-6.0739999999999998</v>
      </c>
      <c r="P1449" s="172">
        <v>4.7145000000000001</v>
      </c>
      <c r="Q1449" s="172">
        <v>15.6594</v>
      </c>
      <c r="R1449" s="172">
        <v>-5.4147999999999996</v>
      </c>
    </row>
    <row r="1450" spans="1:18" x14ac:dyDescent="0.3">
      <c r="A1450" s="168" t="s">
        <v>1539</v>
      </c>
      <c r="B1450" s="168" t="s">
        <v>1549</v>
      </c>
      <c r="C1450" s="168">
        <v>105989</v>
      </c>
      <c r="D1450" s="171">
        <v>44015</v>
      </c>
      <c r="E1450" s="172">
        <v>49.728999999999999</v>
      </c>
      <c r="F1450" s="172">
        <v>0.37340000000000001</v>
      </c>
      <c r="G1450" s="172">
        <v>1.8786</v>
      </c>
      <c r="H1450" s="172">
        <v>0.64559999999999995</v>
      </c>
      <c r="I1450" s="172">
        <v>3.1528999999999998</v>
      </c>
      <c r="J1450" s="172">
        <v>9.3594000000000008</v>
      </c>
      <c r="K1450" s="172">
        <v>29.674800000000001</v>
      </c>
      <c r="L1450" s="172">
        <v>-9.1758000000000006</v>
      </c>
      <c r="M1450" s="172">
        <v>-0.53010000000000002</v>
      </c>
      <c r="N1450" s="172">
        <v>-10.054600000000001</v>
      </c>
      <c r="O1450" s="172">
        <v>-6.6875</v>
      </c>
      <c r="P1450" s="172">
        <v>4.0269000000000004</v>
      </c>
      <c r="Q1450" s="172">
        <v>13.0647</v>
      </c>
      <c r="R1450" s="172">
        <v>-6.1666999999999996</v>
      </c>
    </row>
    <row r="1451" spans="1:18" x14ac:dyDescent="0.3">
      <c r="A1451" s="168" t="s">
        <v>1539</v>
      </c>
      <c r="B1451" s="168" t="s">
        <v>1550</v>
      </c>
      <c r="C1451" s="168">
        <v>146196</v>
      </c>
      <c r="D1451" s="171">
        <v>44015</v>
      </c>
      <c r="E1451" s="172">
        <v>10.596</v>
      </c>
      <c r="F1451" s="172">
        <v>0.68420000000000003</v>
      </c>
      <c r="G1451" s="172">
        <v>1.9041999999999999</v>
      </c>
      <c r="H1451" s="172">
        <v>1.3583000000000001</v>
      </c>
      <c r="I1451" s="172">
        <v>2.4758</v>
      </c>
      <c r="J1451" s="172">
        <v>5.7695999999999996</v>
      </c>
      <c r="K1451" s="172">
        <v>26.791899999999998</v>
      </c>
      <c r="L1451" s="172">
        <v>-6.8402000000000003</v>
      </c>
      <c r="M1451" s="172">
        <v>-0.74929999999999997</v>
      </c>
      <c r="N1451" s="172">
        <v>-5.266</v>
      </c>
      <c r="O1451" s="172"/>
      <c r="P1451" s="172"/>
      <c r="Q1451" s="172">
        <v>4.2134</v>
      </c>
      <c r="R1451" s="172"/>
    </row>
    <row r="1452" spans="1:18" x14ac:dyDescent="0.3">
      <c r="A1452" s="168" t="s">
        <v>1539</v>
      </c>
      <c r="B1452" s="168" t="s">
        <v>1551</v>
      </c>
      <c r="C1452" s="168">
        <v>146193</v>
      </c>
      <c r="D1452" s="171">
        <v>44015</v>
      </c>
      <c r="E1452" s="172">
        <v>10.371</v>
      </c>
      <c r="F1452" s="172">
        <v>0.67949999999999999</v>
      </c>
      <c r="G1452" s="172">
        <v>1.8862000000000001</v>
      </c>
      <c r="H1452" s="172">
        <v>1.3288</v>
      </c>
      <c r="I1452" s="172">
        <v>2.4195000000000002</v>
      </c>
      <c r="J1452" s="172">
        <v>5.6325000000000003</v>
      </c>
      <c r="K1452" s="172">
        <v>26.290800000000001</v>
      </c>
      <c r="L1452" s="172">
        <v>-7.5667999999999997</v>
      </c>
      <c r="M1452" s="172">
        <v>-1.9105000000000001</v>
      </c>
      <c r="N1452" s="172">
        <v>-6.7355999999999998</v>
      </c>
      <c r="O1452" s="172"/>
      <c r="P1452" s="172"/>
      <c r="Q1452" s="172">
        <v>2.6309999999999998</v>
      </c>
      <c r="R1452" s="172"/>
    </row>
    <row r="1453" spans="1:18" x14ac:dyDescent="0.3">
      <c r="A1453" s="168" t="s">
        <v>1539</v>
      </c>
      <c r="B1453" s="168" t="s">
        <v>1552</v>
      </c>
      <c r="C1453" s="168">
        <v>103360</v>
      </c>
      <c r="D1453" s="171">
        <v>44015</v>
      </c>
      <c r="E1453" s="172">
        <v>39.966999999999999</v>
      </c>
      <c r="F1453" s="172">
        <v>9.1200000000000003E-2</v>
      </c>
      <c r="G1453" s="172">
        <v>1.4769000000000001</v>
      </c>
      <c r="H1453" s="172">
        <v>-1.1556999999999999</v>
      </c>
      <c r="I1453" s="172">
        <v>1.2967</v>
      </c>
      <c r="J1453" s="172">
        <v>6.0309999999999997</v>
      </c>
      <c r="K1453" s="172">
        <v>22.349699999999999</v>
      </c>
      <c r="L1453" s="172">
        <v>-21.193999999999999</v>
      </c>
      <c r="M1453" s="172">
        <v>-17.967300000000002</v>
      </c>
      <c r="N1453" s="172">
        <v>-24.7392</v>
      </c>
      <c r="O1453" s="172">
        <v>-9.6448</v>
      </c>
      <c r="P1453" s="172">
        <v>0.76200000000000001</v>
      </c>
      <c r="Q1453" s="172">
        <v>10.0413</v>
      </c>
      <c r="R1453" s="172">
        <v>-15.913399999999999</v>
      </c>
    </row>
    <row r="1454" spans="1:18" x14ac:dyDescent="0.3">
      <c r="A1454" s="168" t="s">
        <v>1539</v>
      </c>
      <c r="B1454" s="168" t="s">
        <v>1553</v>
      </c>
      <c r="C1454" s="168">
        <v>118525</v>
      </c>
      <c r="D1454" s="171">
        <v>44015</v>
      </c>
      <c r="E1454" s="172">
        <v>43.364800000000002</v>
      </c>
      <c r="F1454" s="172">
        <v>9.3200000000000005E-2</v>
      </c>
      <c r="G1454" s="172">
        <v>1.4835</v>
      </c>
      <c r="H1454" s="172">
        <v>-1.1408</v>
      </c>
      <c r="I1454" s="172">
        <v>1.3292999999999999</v>
      </c>
      <c r="J1454" s="172">
        <v>6.1073000000000004</v>
      </c>
      <c r="K1454" s="172">
        <v>22.626200000000001</v>
      </c>
      <c r="L1454" s="172">
        <v>-20.843800000000002</v>
      </c>
      <c r="M1454" s="172">
        <v>-17.413399999999999</v>
      </c>
      <c r="N1454" s="172">
        <v>-24.054500000000001</v>
      </c>
      <c r="O1454" s="172">
        <v>-8.6547000000000001</v>
      </c>
      <c r="P1454" s="172">
        <v>1.9478</v>
      </c>
      <c r="Q1454" s="172">
        <v>13.1083</v>
      </c>
      <c r="R1454" s="172">
        <v>-15.056699999999999</v>
      </c>
    </row>
    <row r="1455" spans="1:18" x14ac:dyDescent="0.3">
      <c r="A1455" s="168" t="s">
        <v>1539</v>
      </c>
      <c r="B1455" s="168" t="s">
        <v>1554</v>
      </c>
      <c r="C1455" s="168">
        <v>130503</v>
      </c>
      <c r="D1455" s="171">
        <v>44015</v>
      </c>
      <c r="E1455" s="172">
        <v>35.173999999999999</v>
      </c>
      <c r="F1455" s="172">
        <v>0.26800000000000002</v>
      </c>
      <c r="G1455" s="172">
        <v>1.5327999999999999</v>
      </c>
      <c r="H1455" s="172">
        <v>0.23369999999999999</v>
      </c>
      <c r="I1455" s="172">
        <v>3.1919</v>
      </c>
      <c r="J1455" s="172">
        <v>8.0648</v>
      </c>
      <c r="K1455" s="172">
        <v>27.947299999999998</v>
      </c>
      <c r="L1455" s="172">
        <v>-17.056100000000001</v>
      </c>
      <c r="M1455" s="172">
        <v>-14.6366</v>
      </c>
      <c r="N1455" s="172">
        <v>-22.784400000000002</v>
      </c>
      <c r="O1455" s="172">
        <v>-3.1631</v>
      </c>
      <c r="P1455" s="172">
        <v>6.0038</v>
      </c>
      <c r="Q1455" s="172">
        <v>11.148099999999999</v>
      </c>
      <c r="R1455" s="172">
        <v>-12.272500000000001</v>
      </c>
    </row>
    <row r="1456" spans="1:18" x14ac:dyDescent="0.3">
      <c r="A1456" s="168" t="s">
        <v>1539</v>
      </c>
      <c r="B1456" s="168" t="s">
        <v>1555</v>
      </c>
      <c r="C1456" s="168">
        <v>130502</v>
      </c>
      <c r="D1456" s="171">
        <v>44015</v>
      </c>
      <c r="E1456" s="172">
        <v>32.44</v>
      </c>
      <c r="F1456" s="172">
        <v>0.26579999999999998</v>
      </c>
      <c r="G1456" s="172">
        <v>1.5273000000000001</v>
      </c>
      <c r="H1456" s="172">
        <v>0.2162</v>
      </c>
      <c r="I1456" s="172">
        <v>3.1543999999999999</v>
      </c>
      <c r="J1456" s="172">
        <v>7.9786000000000001</v>
      </c>
      <c r="K1456" s="172">
        <v>27.6311</v>
      </c>
      <c r="L1456" s="172">
        <v>-17.476500000000001</v>
      </c>
      <c r="M1456" s="172">
        <v>-15.284800000000001</v>
      </c>
      <c r="N1456" s="172">
        <v>-23.566299999999998</v>
      </c>
      <c r="O1456" s="172">
        <v>-4.3596000000000004</v>
      </c>
      <c r="P1456" s="172">
        <v>4.6986999999999997</v>
      </c>
      <c r="Q1456" s="172">
        <v>10.076700000000001</v>
      </c>
      <c r="R1456" s="172">
        <v>-13.316000000000001</v>
      </c>
    </row>
    <row r="1457" spans="1:18" x14ac:dyDescent="0.3">
      <c r="A1457" s="168" t="s">
        <v>1539</v>
      </c>
      <c r="B1457" s="168" t="s">
        <v>1556</v>
      </c>
      <c r="C1457" s="168">
        <v>103006</v>
      </c>
      <c r="D1457" s="171">
        <v>44015</v>
      </c>
      <c r="E1457" s="172">
        <v>39.6387</v>
      </c>
      <c r="F1457" s="172">
        <v>0.94969999999999999</v>
      </c>
      <c r="G1457" s="172">
        <v>2.5297000000000001</v>
      </c>
      <c r="H1457" s="172">
        <v>1.2136</v>
      </c>
      <c r="I1457" s="172">
        <v>1.6301000000000001</v>
      </c>
      <c r="J1457" s="172">
        <v>6.3635000000000002</v>
      </c>
      <c r="K1457" s="172">
        <v>30.289300000000001</v>
      </c>
      <c r="L1457" s="172">
        <v>-10.7904</v>
      </c>
      <c r="M1457" s="172">
        <v>-9.6179000000000006</v>
      </c>
      <c r="N1457" s="172">
        <v>-18.0061</v>
      </c>
      <c r="O1457" s="172">
        <v>-9.0953999999999997</v>
      </c>
      <c r="P1457" s="172">
        <v>0.39600000000000002</v>
      </c>
      <c r="Q1457" s="172">
        <v>9.5268999999999995</v>
      </c>
      <c r="R1457" s="172">
        <v>-13.3179</v>
      </c>
    </row>
    <row r="1458" spans="1:18" x14ac:dyDescent="0.3">
      <c r="A1458" s="168" t="s">
        <v>1539</v>
      </c>
      <c r="B1458" s="168" t="s">
        <v>1557</v>
      </c>
      <c r="C1458" s="168">
        <v>120069</v>
      </c>
      <c r="D1458" s="171">
        <v>44015</v>
      </c>
      <c r="E1458" s="172">
        <v>42.244700000000002</v>
      </c>
      <c r="F1458" s="172">
        <v>0.95350000000000001</v>
      </c>
      <c r="G1458" s="172">
        <v>2.5417000000000001</v>
      </c>
      <c r="H1458" s="172">
        <v>1.2408999999999999</v>
      </c>
      <c r="I1458" s="172">
        <v>1.6847000000000001</v>
      </c>
      <c r="J1458" s="172">
        <v>6.4859999999999998</v>
      </c>
      <c r="K1458" s="172">
        <v>30.746400000000001</v>
      </c>
      <c r="L1458" s="172">
        <v>-10.15</v>
      </c>
      <c r="M1458" s="172">
        <v>-8.6588999999999992</v>
      </c>
      <c r="N1458" s="172">
        <v>-16.8569</v>
      </c>
      <c r="O1458" s="172">
        <v>-8.1806000000000001</v>
      </c>
      <c r="P1458" s="172">
        <v>1.3016000000000001</v>
      </c>
      <c r="Q1458" s="172">
        <v>9.9784000000000006</v>
      </c>
      <c r="R1458" s="172">
        <v>-12.338100000000001</v>
      </c>
    </row>
    <row r="1459" spans="1:18" x14ac:dyDescent="0.3">
      <c r="A1459" s="168" t="s">
        <v>1539</v>
      </c>
      <c r="B1459" s="168" t="s">
        <v>1558</v>
      </c>
      <c r="C1459" s="168">
        <v>106823</v>
      </c>
      <c r="D1459" s="171">
        <v>44015</v>
      </c>
      <c r="E1459" s="172">
        <v>21.41</v>
      </c>
      <c r="F1459" s="172">
        <v>0.32800000000000001</v>
      </c>
      <c r="G1459" s="172">
        <v>1.6618999999999999</v>
      </c>
      <c r="H1459" s="172">
        <v>-0.46489999999999998</v>
      </c>
      <c r="I1459" s="172">
        <v>2.3422999999999998</v>
      </c>
      <c r="J1459" s="172">
        <v>8.2954000000000008</v>
      </c>
      <c r="K1459" s="172">
        <v>23.685700000000001</v>
      </c>
      <c r="L1459" s="172">
        <v>-18.531199999999998</v>
      </c>
      <c r="M1459" s="172">
        <v>-11.602</v>
      </c>
      <c r="N1459" s="172">
        <v>-16.203499999999998</v>
      </c>
      <c r="O1459" s="172">
        <v>-6.0103999999999997</v>
      </c>
      <c r="P1459" s="172">
        <v>0.32979999999999998</v>
      </c>
      <c r="Q1459" s="172">
        <v>6.1687000000000003</v>
      </c>
      <c r="R1459" s="172">
        <v>-7.5221999999999998</v>
      </c>
    </row>
    <row r="1460" spans="1:18" x14ac:dyDescent="0.3">
      <c r="A1460" s="168" t="s">
        <v>1539</v>
      </c>
      <c r="B1460" s="168" t="s">
        <v>1559</v>
      </c>
      <c r="C1460" s="168">
        <v>120591</v>
      </c>
      <c r="D1460" s="171">
        <v>44015</v>
      </c>
      <c r="E1460" s="172">
        <v>22.57</v>
      </c>
      <c r="F1460" s="172">
        <v>0.35570000000000002</v>
      </c>
      <c r="G1460" s="172">
        <v>1.6667000000000001</v>
      </c>
      <c r="H1460" s="172">
        <v>-0.44109999999999999</v>
      </c>
      <c r="I1460" s="172">
        <v>2.4047000000000001</v>
      </c>
      <c r="J1460" s="172">
        <v>8.4054000000000002</v>
      </c>
      <c r="K1460" s="172">
        <v>24.215699999999998</v>
      </c>
      <c r="L1460" s="172">
        <v>-17.897400000000001</v>
      </c>
      <c r="M1460" s="172">
        <v>-10.613899999999999</v>
      </c>
      <c r="N1460" s="172">
        <v>-15.054600000000001</v>
      </c>
      <c r="O1460" s="172">
        <v>-5.0861000000000001</v>
      </c>
      <c r="P1460" s="172">
        <v>1.1069</v>
      </c>
      <c r="Q1460" s="172">
        <v>8.4370999999999992</v>
      </c>
      <c r="R1460" s="172">
        <v>-6.4241000000000001</v>
      </c>
    </row>
    <row r="1461" spans="1:18" x14ac:dyDescent="0.3">
      <c r="A1461" s="168" t="s">
        <v>1539</v>
      </c>
      <c r="B1461" s="168" t="s">
        <v>1560</v>
      </c>
      <c r="C1461" s="168">
        <v>141462</v>
      </c>
      <c r="D1461" s="171">
        <v>44015</v>
      </c>
      <c r="E1461" s="172">
        <v>7.66</v>
      </c>
      <c r="F1461" s="172">
        <v>0.39319999999999999</v>
      </c>
      <c r="G1461" s="172">
        <v>1.5914999999999999</v>
      </c>
      <c r="H1461" s="172">
        <v>0.52490000000000003</v>
      </c>
      <c r="I1461" s="172">
        <v>2.5434999999999999</v>
      </c>
      <c r="J1461" s="172">
        <v>4.3597000000000001</v>
      </c>
      <c r="K1461" s="172">
        <v>21.202500000000001</v>
      </c>
      <c r="L1461" s="172">
        <v>-16.375499999999999</v>
      </c>
      <c r="M1461" s="172">
        <v>-13.151899999999999</v>
      </c>
      <c r="N1461" s="172">
        <v>-18.3369</v>
      </c>
      <c r="O1461" s="172">
        <v>-8.5558999999999994</v>
      </c>
      <c r="P1461" s="172"/>
      <c r="Q1461" s="172">
        <v>-8.407</v>
      </c>
      <c r="R1461" s="172">
        <v>-13.068199999999999</v>
      </c>
    </row>
    <row r="1462" spans="1:18" x14ac:dyDescent="0.3">
      <c r="A1462" s="168" t="s">
        <v>1539</v>
      </c>
      <c r="B1462" s="168" t="s">
        <v>1561</v>
      </c>
      <c r="C1462" s="168">
        <v>141475</v>
      </c>
      <c r="D1462" s="171">
        <v>44015</v>
      </c>
      <c r="E1462" s="172">
        <v>8.15</v>
      </c>
      <c r="F1462" s="172">
        <v>0.49320000000000003</v>
      </c>
      <c r="G1462" s="172">
        <v>1.6209</v>
      </c>
      <c r="H1462" s="172">
        <v>0.61729999999999996</v>
      </c>
      <c r="I1462" s="172">
        <v>2.6448</v>
      </c>
      <c r="J1462" s="172">
        <v>4.4871999999999996</v>
      </c>
      <c r="K1462" s="172">
        <v>21.823599999999999</v>
      </c>
      <c r="L1462" s="172">
        <v>-15.8927</v>
      </c>
      <c r="M1462" s="172">
        <v>-12.365600000000001</v>
      </c>
      <c r="N1462" s="172">
        <v>-17.3428</v>
      </c>
      <c r="O1462" s="172">
        <v>-6.6788999999999996</v>
      </c>
      <c r="P1462" s="172"/>
      <c r="Q1462" s="172">
        <v>-6.5168999999999997</v>
      </c>
      <c r="R1462" s="172">
        <v>-11.630599999999999</v>
      </c>
    </row>
    <row r="1463" spans="1:18" x14ac:dyDescent="0.3">
      <c r="A1463" s="168" t="s">
        <v>1539</v>
      </c>
      <c r="B1463" s="168" t="s">
        <v>1562</v>
      </c>
      <c r="C1463" s="168">
        <v>147946</v>
      </c>
      <c r="D1463" s="171">
        <v>44015</v>
      </c>
      <c r="E1463" s="172">
        <v>10.17</v>
      </c>
      <c r="F1463" s="172">
        <v>0.59350000000000003</v>
      </c>
      <c r="G1463" s="172">
        <v>1.194</v>
      </c>
      <c r="H1463" s="172">
        <v>9.8400000000000001E-2</v>
      </c>
      <c r="I1463" s="172">
        <v>1.8018000000000001</v>
      </c>
      <c r="J1463" s="172">
        <v>4.6295999999999999</v>
      </c>
      <c r="K1463" s="172">
        <v>17.981400000000001</v>
      </c>
      <c r="L1463" s="172"/>
      <c r="M1463" s="172"/>
      <c r="N1463" s="172"/>
      <c r="O1463" s="172"/>
      <c r="P1463" s="172"/>
      <c r="Q1463" s="172">
        <v>1.7</v>
      </c>
      <c r="R1463" s="172"/>
    </row>
    <row r="1464" spans="1:18" x14ac:dyDescent="0.3">
      <c r="A1464" s="168" t="s">
        <v>1539</v>
      </c>
      <c r="B1464" s="168" t="s">
        <v>1563</v>
      </c>
      <c r="C1464" s="168">
        <v>147944</v>
      </c>
      <c r="D1464" s="171">
        <v>44015</v>
      </c>
      <c r="E1464" s="172">
        <v>10.1</v>
      </c>
      <c r="F1464" s="172">
        <v>0.4975</v>
      </c>
      <c r="G1464" s="172">
        <v>1.2023999999999999</v>
      </c>
      <c r="H1464" s="172">
        <v>0</v>
      </c>
      <c r="I1464" s="172">
        <v>1.712</v>
      </c>
      <c r="J1464" s="172">
        <v>4.4466999999999999</v>
      </c>
      <c r="K1464" s="172">
        <v>17.305499999999999</v>
      </c>
      <c r="L1464" s="172"/>
      <c r="M1464" s="172"/>
      <c r="N1464" s="172"/>
      <c r="O1464" s="172"/>
      <c r="P1464" s="172"/>
      <c r="Q1464" s="172">
        <v>1</v>
      </c>
      <c r="R1464" s="172"/>
    </row>
    <row r="1465" spans="1:18" x14ac:dyDescent="0.3">
      <c r="A1465" s="168" t="s">
        <v>1539</v>
      </c>
      <c r="B1465" s="168" t="s">
        <v>1564</v>
      </c>
      <c r="C1465" s="168">
        <v>145137</v>
      </c>
      <c r="D1465" s="171">
        <v>44015</v>
      </c>
      <c r="E1465" s="172">
        <v>10.28</v>
      </c>
      <c r="F1465" s="172">
        <v>0.7843</v>
      </c>
      <c r="G1465" s="172">
        <v>1.6815</v>
      </c>
      <c r="H1465" s="172">
        <v>0.7843</v>
      </c>
      <c r="I1465" s="172">
        <v>2.2886000000000002</v>
      </c>
      <c r="J1465" s="172">
        <v>5.6525999999999996</v>
      </c>
      <c r="K1465" s="172">
        <v>25.0608</v>
      </c>
      <c r="L1465" s="172">
        <v>-8.3779000000000003</v>
      </c>
      <c r="M1465" s="172">
        <v>1.6815</v>
      </c>
      <c r="N1465" s="172">
        <v>-3.5647000000000002</v>
      </c>
      <c r="O1465" s="172"/>
      <c r="P1465" s="172"/>
      <c r="Q1465" s="172">
        <v>1.6606000000000001</v>
      </c>
      <c r="R1465" s="172"/>
    </row>
    <row r="1466" spans="1:18" x14ac:dyDescent="0.3">
      <c r="A1466" s="168" t="s">
        <v>1539</v>
      </c>
      <c r="B1466" s="168" t="s">
        <v>1565</v>
      </c>
      <c r="C1466" s="168">
        <v>145139</v>
      </c>
      <c r="D1466" s="171">
        <v>44015</v>
      </c>
      <c r="E1466" s="172">
        <v>10.01</v>
      </c>
      <c r="F1466" s="172">
        <v>0.80559999999999998</v>
      </c>
      <c r="G1466" s="172">
        <v>1.6244000000000001</v>
      </c>
      <c r="H1466" s="172">
        <v>0.80559999999999998</v>
      </c>
      <c r="I1466" s="172">
        <v>2.2471999999999999</v>
      </c>
      <c r="J1466" s="172">
        <v>5.5907</v>
      </c>
      <c r="K1466" s="172">
        <v>24.657499999999999</v>
      </c>
      <c r="L1466" s="172">
        <v>-9</v>
      </c>
      <c r="M1466" s="172">
        <v>0.502</v>
      </c>
      <c r="N1466" s="172">
        <v>-5.0285000000000002</v>
      </c>
      <c r="O1466" s="172"/>
      <c r="P1466" s="172"/>
      <c r="Q1466" s="172">
        <v>5.96E-2</v>
      </c>
      <c r="R1466" s="172"/>
    </row>
    <row r="1467" spans="1:18" x14ac:dyDescent="0.3">
      <c r="A1467" s="168" t="s">
        <v>1539</v>
      </c>
      <c r="B1467" s="168" t="s">
        <v>1566</v>
      </c>
      <c r="C1467" s="168">
        <v>147919</v>
      </c>
      <c r="D1467" s="171">
        <v>44015</v>
      </c>
      <c r="E1467" s="172">
        <v>8.4227000000000007</v>
      </c>
      <c r="F1467" s="172">
        <v>0.26550000000000001</v>
      </c>
      <c r="G1467" s="172">
        <v>1.2063999999999999</v>
      </c>
      <c r="H1467" s="172">
        <v>-1.1999999999999999E-3</v>
      </c>
      <c r="I1467" s="172">
        <v>3.4487999999999999</v>
      </c>
      <c r="J1467" s="172">
        <v>10.419600000000001</v>
      </c>
      <c r="K1467" s="172">
        <v>33.047400000000003</v>
      </c>
      <c r="L1467" s="172"/>
      <c r="M1467" s="172"/>
      <c r="N1467" s="172"/>
      <c r="O1467" s="172"/>
      <c r="P1467" s="172"/>
      <c r="Q1467" s="172">
        <v>-15.773</v>
      </c>
      <c r="R1467" s="172"/>
    </row>
    <row r="1468" spans="1:18" x14ac:dyDescent="0.3">
      <c r="A1468" s="168" t="s">
        <v>1539</v>
      </c>
      <c r="B1468" s="168" t="s">
        <v>1567</v>
      </c>
      <c r="C1468" s="168">
        <v>147920</v>
      </c>
      <c r="D1468" s="171">
        <v>44015</v>
      </c>
      <c r="E1468" s="172">
        <v>8.3527000000000005</v>
      </c>
      <c r="F1468" s="172">
        <v>0.25929999999999997</v>
      </c>
      <c r="G1468" s="172">
        <v>1.1872</v>
      </c>
      <c r="H1468" s="172">
        <v>-4.4299999999999999E-2</v>
      </c>
      <c r="I1468" s="172">
        <v>3.3595999999999999</v>
      </c>
      <c r="J1468" s="172">
        <v>10.2157</v>
      </c>
      <c r="K1468" s="172">
        <v>32.3095</v>
      </c>
      <c r="L1468" s="172"/>
      <c r="M1468" s="172"/>
      <c r="N1468" s="172"/>
      <c r="O1468" s="172"/>
      <c r="P1468" s="172"/>
      <c r="Q1468" s="172">
        <v>-16.472999999999999</v>
      </c>
      <c r="R1468" s="172"/>
    </row>
    <row r="1469" spans="1:18" x14ac:dyDescent="0.3">
      <c r="A1469" s="168" t="s">
        <v>1539</v>
      </c>
      <c r="B1469" s="168" t="s">
        <v>1568</v>
      </c>
      <c r="C1469" s="168">
        <v>102875</v>
      </c>
      <c r="D1469" s="171">
        <v>44015</v>
      </c>
      <c r="E1469" s="172">
        <v>65.272999999999996</v>
      </c>
      <c r="F1469" s="172">
        <v>0.56230000000000002</v>
      </c>
      <c r="G1469" s="172">
        <v>2.1055000000000001</v>
      </c>
      <c r="H1469" s="172">
        <v>0.6895</v>
      </c>
      <c r="I1469" s="172">
        <v>2.9283000000000001</v>
      </c>
      <c r="J1469" s="172">
        <v>8.0607000000000006</v>
      </c>
      <c r="K1469" s="172">
        <v>28.485099999999999</v>
      </c>
      <c r="L1469" s="172">
        <v>-12.346399999999999</v>
      </c>
      <c r="M1469" s="172">
        <v>-5.6749000000000001</v>
      </c>
      <c r="N1469" s="172">
        <v>-9.1209000000000007</v>
      </c>
      <c r="O1469" s="172">
        <v>-3.7183999999999999</v>
      </c>
      <c r="P1469" s="172">
        <v>4.2481999999999998</v>
      </c>
      <c r="Q1469" s="172">
        <v>12.986700000000001</v>
      </c>
      <c r="R1469" s="172">
        <v>-6.1254</v>
      </c>
    </row>
    <row r="1470" spans="1:18" x14ac:dyDescent="0.3">
      <c r="A1470" s="168" t="s">
        <v>1539</v>
      </c>
      <c r="B1470" s="168" t="s">
        <v>1569</v>
      </c>
      <c r="C1470" s="168">
        <v>120164</v>
      </c>
      <c r="D1470" s="171">
        <v>44015</v>
      </c>
      <c r="E1470" s="172">
        <v>71.691999999999993</v>
      </c>
      <c r="F1470" s="172">
        <v>0.56810000000000005</v>
      </c>
      <c r="G1470" s="172">
        <v>2.1181000000000001</v>
      </c>
      <c r="H1470" s="172">
        <v>0.71509999999999996</v>
      </c>
      <c r="I1470" s="172">
        <v>2.9821</v>
      </c>
      <c r="J1470" s="172">
        <v>8.1849000000000007</v>
      </c>
      <c r="K1470" s="172">
        <v>28.930900000000001</v>
      </c>
      <c r="L1470" s="172">
        <v>-11.732200000000001</v>
      </c>
      <c r="M1470" s="172">
        <v>-4.6952999999999996</v>
      </c>
      <c r="N1470" s="172">
        <v>-7.8532999999999999</v>
      </c>
      <c r="O1470" s="172">
        <v>-2.4361999999999999</v>
      </c>
      <c r="P1470" s="172">
        <v>5.7481</v>
      </c>
      <c r="Q1470" s="172">
        <v>12.095599999999999</v>
      </c>
      <c r="R1470" s="172">
        <v>-4.8844000000000003</v>
      </c>
    </row>
    <row r="1471" spans="1:18" x14ac:dyDescent="0.3">
      <c r="A1471" s="168" t="s">
        <v>1539</v>
      </c>
      <c r="B1471" s="168" t="s">
        <v>1570</v>
      </c>
      <c r="C1471" s="168">
        <v>129220</v>
      </c>
      <c r="D1471" s="171">
        <v>44015</v>
      </c>
      <c r="E1471" s="172">
        <v>19.722000000000001</v>
      </c>
      <c r="F1471" s="172">
        <v>0.1371</v>
      </c>
      <c r="G1471" s="172">
        <v>1.04</v>
      </c>
      <c r="H1471" s="172">
        <v>-0.53459999999999996</v>
      </c>
      <c r="I1471" s="172">
        <v>2.7829999999999999</v>
      </c>
      <c r="J1471" s="172">
        <v>6.5823999999999998</v>
      </c>
      <c r="K1471" s="172">
        <v>26.2531</v>
      </c>
      <c r="L1471" s="172">
        <v>-18.9862</v>
      </c>
      <c r="M1471" s="172">
        <v>-14.9877</v>
      </c>
      <c r="N1471" s="172">
        <v>-20.482199999999999</v>
      </c>
      <c r="O1471" s="172">
        <v>-6.681</v>
      </c>
      <c r="P1471" s="172">
        <v>6.4493999999999998</v>
      </c>
      <c r="Q1471" s="172">
        <v>11.68</v>
      </c>
      <c r="R1471" s="172">
        <v>-13.447800000000001</v>
      </c>
    </row>
    <row r="1472" spans="1:18" x14ac:dyDescent="0.3">
      <c r="A1472" s="168" t="s">
        <v>1539</v>
      </c>
      <c r="B1472" s="168" t="s">
        <v>1571</v>
      </c>
      <c r="C1472" s="168">
        <v>129223</v>
      </c>
      <c r="D1472" s="171">
        <v>44015</v>
      </c>
      <c r="E1472" s="172">
        <v>18.71</v>
      </c>
      <c r="F1472" s="172">
        <v>0.13919999999999999</v>
      </c>
      <c r="G1472" s="172">
        <v>1.0367999999999999</v>
      </c>
      <c r="H1472" s="172">
        <v>-0.55279999999999996</v>
      </c>
      <c r="I1472" s="172">
        <v>2.7456999999999998</v>
      </c>
      <c r="J1472" s="172">
        <v>6.4943999999999997</v>
      </c>
      <c r="K1472" s="172">
        <v>25.9085</v>
      </c>
      <c r="L1472" s="172">
        <v>-19.4541</v>
      </c>
      <c r="M1472" s="172">
        <v>-15.724500000000001</v>
      </c>
      <c r="N1472" s="172">
        <v>-21.383299999999998</v>
      </c>
      <c r="O1472" s="172">
        <v>-7.6323999999999996</v>
      </c>
      <c r="P1472" s="172">
        <v>5.5007000000000001</v>
      </c>
      <c r="Q1472" s="172">
        <v>10.7272</v>
      </c>
      <c r="R1472" s="172">
        <v>-14.4062</v>
      </c>
    </row>
    <row r="1473" spans="1:18" x14ac:dyDescent="0.3">
      <c r="A1473" s="168" t="s">
        <v>1539</v>
      </c>
      <c r="B1473" s="168" t="s">
        <v>1572</v>
      </c>
      <c r="C1473" s="168">
        <v>113177</v>
      </c>
      <c r="D1473" s="171">
        <v>44015</v>
      </c>
      <c r="E1473" s="172">
        <v>34.808</v>
      </c>
      <c r="F1473" s="172">
        <v>0.2205</v>
      </c>
      <c r="G1473" s="172">
        <v>1.0271999999999999</v>
      </c>
      <c r="H1473" s="172">
        <v>-8.1799999999999998E-2</v>
      </c>
      <c r="I1473" s="172">
        <v>2.4060000000000001</v>
      </c>
      <c r="J1473" s="172">
        <v>8.0520999999999994</v>
      </c>
      <c r="K1473" s="172">
        <v>31.1905</v>
      </c>
      <c r="L1473" s="172">
        <v>-11.9224</v>
      </c>
      <c r="M1473" s="172">
        <v>-5.5564999999999998</v>
      </c>
      <c r="N1473" s="172">
        <v>-12.2767</v>
      </c>
      <c r="O1473" s="172">
        <v>-2.4346000000000001</v>
      </c>
      <c r="P1473" s="172">
        <v>7.4370000000000003</v>
      </c>
      <c r="Q1473" s="172">
        <v>13.5685</v>
      </c>
      <c r="R1473" s="172">
        <v>-7.9797000000000002</v>
      </c>
    </row>
    <row r="1474" spans="1:18" x14ac:dyDescent="0.3">
      <c r="A1474" s="168" t="s">
        <v>1539</v>
      </c>
      <c r="B1474" s="168" t="s">
        <v>1573</v>
      </c>
      <c r="C1474" s="168">
        <v>118778</v>
      </c>
      <c r="D1474" s="171">
        <v>44015</v>
      </c>
      <c r="E1474" s="172">
        <v>37.383800000000001</v>
      </c>
      <c r="F1474" s="172">
        <v>0.2225</v>
      </c>
      <c r="G1474" s="172">
        <v>1.0337000000000001</v>
      </c>
      <c r="H1474" s="172">
        <v>-6.6600000000000006E-2</v>
      </c>
      <c r="I1474" s="172">
        <v>2.4424000000000001</v>
      </c>
      <c r="J1474" s="172">
        <v>8.1321999999999992</v>
      </c>
      <c r="K1474" s="172">
        <v>31.509</v>
      </c>
      <c r="L1474" s="172">
        <v>-11.5411</v>
      </c>
      <c r="M1474" s="172">
        <v>-4.9530000000000003</v>
      </c>
      <c r="N1474" s="172">
        <v>-11.5266</v>
      </c>
      <c r="O1474" s="172">
        <v>-1.3895999999999999</v>
      </c>
      <c r="P1474" s="172">
        <v>8.5828000000000007</v>
      </c>
      <c r="Q1474" s="172">
        <v>17.7089</v>
      </c>
      <c r="R1474" s="172">
        <v>-7.0955000000000004</v>
      </c>
    </row>
    <row r="1475" spans="1:18" x14ac:dyDescent="0.3">
      <c r="A1475" s="168" t="s">
        <v>1539</v>
      </c>
      <c r="B1475" s="168" t="s">
        <v>1574</v>
      </c>
      <c r="C1475" s="168">
        <v>147131</v>
      </c>
      <c r="D1475" s="171">
        <v>44015</v>
      </c>
      <c r="E1475" s="172">
        <v>10.220000000000001</v>
      </c>
      <c r="F1475" s="172">
        <v>0.49159999999999998</v>
      </c>
      <c r="G1475" s="172">
        <v>2.4047999999999998</v>
      </c>
      <c r="H1475" s="172">
        <v>2.0979000000000001</v>
      </c>
      <c r="I1475" s="172">
        <v>3.6511</v>
      </c>
      <c r="J1475" s="172">
        <v>8.3774999999999995</v>
      </c>
      <c r="K1475" s="172">
        <v>32.212200000000003</v>
      </c>
      <c r="L1475" s="172">
        <v>-3.2197</v>
      </c>
      <c r="M1475" s="172">
        <v>6.1266999999999996</v>
      </c>
      <c r="N1475" s="172">
        <v>-0.38990000000000002</v>
      </c>
      <c r="O1475" s="172"/>
      <c r="P1475" s="172"/>
      <c r="Q1475" s="172">
        <v>1.923</v>
      </c>
      <c r="R1475" s="172"/>
    </row>
    <row r="1476" spans="1:18" x14ac:dyDescent="0.3">
      <c r="A1476" s="168" t="s">
        <v>1539</v>
      </c>
      <c r="B1476" s="168" t="s">
        <v>1575</v>
      </c>
      <c r="C1476" s="168">
        <v>147129</v>
      </c>
      <c r="D1476" s="171">
        <v>44015</v>
      </c>
      <c r="E1476" s="172">
        <v>10.01</v>
      </c>
      <c r="F1476" s="172">
        <v>0.502</v>
      </c>
      <c r="G1476" s="172">
        <v>2.3517000000000001</v>
      </c>
      <c r="H1476" s="172">
        <v>2.0387</v>
      </c>
      <c r="I1476" s="172">
        <v>3.516</v>
      </c>
      <c r="J1476" s="172">
        <v>8.2162000000000006</v>
      </c>
      <c r="K1476" s="172">
        <v>31.537500000000001</v>
      </c>
      <c r="L1476" s="172">
        <v>-4.1188000000000002</v>
      </c>
      <c r="M1476" s="172">
        <v>4.7070999999999996</v>
      </c>
      <c r="N1476" s="172">
        <v>-2.1505000000000001</v>
      </c>
      <c r="O1476" s="172"/>
      <c r="P1476" s="172"/>
      <c r="Q1476" s="172">
        <v>8.7499999999999994E-2</v>
      </c>
      <c r="R1476" s="172"/>
    </row>
    <row r="1477" spans="1:18" x14ac:dyDescent="0.3">
      <c r="A1477" s="168" t="s">
        <v>1539</v>
      </c>
      <c r="B1477" s="168" t="s">
        <v>1576</v>
      </c>
      <c r="C1477" s="168">
        <v>100177</v>
      </c>
      <c r="D1477" s="171">
        <v>44015</v>
      </c>
      <c r="E1477" s="172">
        <v>47.370597034465803</v>
      </c>
      <c r="F1477" s="172">
        <v>-8.3400000000000002E-2</v>
      </c>
      <c r="G1477" s="172">
        <v>2.9649000000000001</v>
      </c>
      <c r="H1477" s="172">
        <v>1.8455999999999999</v>
      </c>
      <c r="I1477" s="172">
        <v>4.8467000000000002</v>
      </c>
      <c r="J1477" s="172">
        <v>15.934100000000001</v>
      </c>
      <c r="K1477" s="172">
        <v>39.3645</v>
      </c>
      <c r="L1477" s="172">
        <v>3.4068000000000001</v>
      </c>
      <c r="M1477" s="172">
        <v>8.9331999999999994</v>
      </c>
      <c r="N1477" s="172">
        <v>-7.5808999999999997</v>
      </c>
      <c r="O1477" s="172">
        <v>-5.5899000000000001</v>
      </c>
      <c r="P1477" s="172">
        <v>-0.1845</v>
      </c>
      <c r="Q1477" s="172">
        <v>6.7746000000000004</v>
      </c>
      <c r="R1477" s="172">
        <v>-9.0042000000000009</v>
      </c>
    </row>
    <row r="1478" spans="1:18" x14ac:dyDescent="0.3">
      <c r="A1478" s="168" t="s">
        <v>1539</v>
      </c>
      <c r="B1478" s="168" t="s">
        <v>1577</v>
      </c>
      <c r="C1478" s="168">
        <v>120828</v>
      </c>
      <c r="D1478" s="171">
        <v>44015</v>
      </c>
      <c r="E1478" s="172">
        <v>42.948900000000002</v>
      </c>
      <c r="F1478" s="172">
        <v>-8.3299999999999999E-2</v>
      </c>
      <c r="G1478" s="172">
        <v>2.9655999999999998</v>
      </c>
      <c r="H1478" s="172">
        <v>1.9059999999999999</v>
      </c>
      <c r="I1478" s="172">
        <v>5.0164999999999997</v>
      </c>
      <c r="J1478" s="172">
        <v>16.1264</v>
      </c>
      <c r="K1478" s="172">
        <v>39.624899999999997</v>
      </c>
      <c r="L1478" s="172">
        <v>3.6261999999999999</v>
      </c>
      <c r="M1478" s="172">
        <v>9.1911000000000005</v>
      </c>
      <c r="N1478" s="172">
        <v>-7.3329000000000004</v>
      </c>
      <c r="O1478" s="172">
        <v>-5.2748999999999997</v>
      </c>
      <c r="P1478" s="172">
        <v>1.46E-2</v>
      </c>
      <c r="Q1478" s="172">
        <v>3.1240999999999999</v>
      </c>
      <c r="R1478" s="172">
        <v>-8.6724999999999994</v>
      </c>
    </row>
    <row r="1479" spans="1:18" x14ac:dyDescent="0.3">
      <c r="A1479" s="168" t="s">
        <v>1539</v>
      </c>
      <c r="B1479" s="168" t="s">
        <v>1578</v>
      </c>
      <c r="C1479" s="168">
        <v>125497</v>
      </c>
      <c r="D1479" s="171">
        <v>44015</v>
      </c>
      <c r="E1479" s="172">
        <v>53.936700000000002</v>
      </c>
      <c r="F1479" s="172">
        <v>0.88549999999999995</v>
      </c>
      <c r="G1479" s="172">
        <v>2.1105</v>
      </c>
      <c r="H1479" s="172">
        <v>0.89600000000000002</v>
      </c>
      <c r="I1479" s="172">
        <v>3.0306999999999999</v>
      </c>
      <c r="J1479" s="172">
        <v>5.8159000000000001</v>
      </c>
      <c r="K1479" s="172">
        <v>23.430299999999999</v>
      </c>
      <c r="L1479" s="172">
        <v>-8.0945999999999998</v>
      </c>
      <c r="M1479" s="172">
        <v>-2.6396000000000002</v>
      </c>
      <c r="N1479" s="172">
        <v>-2.5952999999999999</v>
      </c>
      <c r="O1479" s="172">
        <v>4.6273</v>
      </c>
      <c r="P1479" s="172">
        <v>11.1511</v>
      </c>
      <c r="Q1479" s="172">
        <v>21.1447</v>
      </c>
      <c r="R1479" s="172">
        <v>-3.3599999999999998E-2</v>
      </c>
    </row>
    <row r="1480" spans="1:18" x14ac:dyDescent="0.3">
      <c r="A1480" s="168" t="s">
        <v>1539</v>
      </c>
      <c r="B1480" s="168" t="s">
        <v>1579</v>
      </c>
      <c r="C1480" s="168">
        <v>125494</v>
      </c>
      <c r="D1480" s="171">
        <v>44015</v>
      </c>
      <c r="E1480" s="172">
        <v>49.569400000000002</v>
      </c>
      <c r="F1480" s="172">
        <v>0.88160000000000005</v>
      </c>
      <c r="G1480" s="172">
        <v>2.0992999999999999</v>
      </c>
      <c r="H1480" s="172">
        <v>0.87009999999999998</v>
      </c>
      <c r="I1480" s="172">
        <v>2.9769999999999999</v>
      </c>
      <c r="J1480" s="172">
        <v>5.6932999999999998</v>
      </c>
      <c r="K1480" s="172">
        <v>23.007400000000001</v>
      </c>
      <c r="L1480" s="172">
        <v>-8.6814999999999998</v>
      </c>
      <c r="M1480" s="172">
        <v>-3.5707</v>
      </c>
      <c r="N1480" s="172">
        <v>-3.8243999999999998</v>
      </c>
      <c r="O1480" s="172">
        <v>3.3893</v>
      </c>
      <c r="P1480" s="172">
        <v>9.7965</v>
      </c>
      <c r="Q1480" s="172">
        <v>15.9421</v>
      </c>
      <c r="R1480" s="172">
        <v>-1.2712000000000001</v>
      </c>
    </row>
    <row r="1481" spans="1:18" x14ac:dyDescent="0.3">
      <c r="A1481" s="168" t="s">
        <v>1539</v>
      </c>
      <c r="B1481" s="168" t="s">
        <v>1580</v>
      </c>
      <c r="C1481" s="168">
        <v>100795</v>
      </c>
      <c r="D1481" s="171">
        <v>44015</v>
      </c>
      <c r="E1481" s="172">
        <v>65.042100000000005</v>
      </c>
      <c r="F1481" s="172">
        <v>2.12E-2</v>
      </c>
      <c r="G1481" s="172">
        <v>1.4911000000000001</v>
      </c>
      <c r="H1481" s="172">
        <v>-0.60829999999999995</v>
      </c>
      <c r="I1481" s="172">
        <v>1.0961000000000001</v>
      </c>
      <c r="J1481" s="172">
        <v>8.2448999999999995</v>
      </c>
      <c r="K1481" s="172">
        <v>24.225000000000001</v>
      </c>
      <c r="L1481" s="172">
        <v>-15.8476</v>
      </c>
      <c r="M1481" s="172">
        <v>-9.8897999999999993</v>
      </c>
      <c r="N1481" s="172">
        <v>-20.3992</v>
      </c>
      <c r="O1481" s="172">
        <v>-12.3819</v>
      </c>
      <c r="P1481" s="172">
        <v>-1.2806</v>
      </c>
      <c r="Q1481" s="172">
        <v>12.938599999999999</v>
      </c>
      <c r="R1481" s="172">
        <v>-14.398300000000001</v>
      </c>
    </row>
    <row r="1482" spans="1:18" x14ac:dyDescent="0.3">
      <c r="A1482" s="168" t="s">
        <v>1539</v>
      </c>
      <c r="B1482" s="168" t="s">
        <v>1581</v>
      </c>
      <c r="C1482" s="168">
        <v>119589</v>
      </c>
      <c r="D1482" s="171">
        <v>44015</v>
      </c>
      <c r="E1482" s="172">
        <v>68.135000000000005</v>
      </c>
      <c r="F1482" s="172">
        <v>2.4199999999999999E-2</v>
      </c>
      <c r="G1482" s="172">
        <v>1.5</v>
      </c>
      <c r="H1482" s="172">
        <v>-0.5887</v>
      </c>
      <c r="I1482" s="172">
        <v>1.1355</v>
      </c>
      <c r="J1482" s="172">
        <v>8.3325999999999993</v>
      </c>
      <c r="K1482" s="172">
        <v>24.517800000000001</v>
      </c>
      <c r="L1482" s="172">
        <v>-15.4603</v>
      </c>
      <c r="M1482" s="172">
        <v>-9.2689000000000004</v>
      </c>
      <c r="N1482" s="172">
        <v>-19.649799999999999</v>
      </c>
      <c r="O1482" s="172">
        <v>-11.632899999999999</v>
      </c>
      <c r="P1482" s="172">
        <v>-0.62180000000000002</v>
      </c>
      <c r="Q1482" s="172">
        <v>9.4823000000000004</v>
      </c>
      <c r="R1482" s="172">
        <v>-13.6294</v>
      </c>
    </row>
    <row r="1483" spans="1:18" x14ac:dyDescent="0.3">
      <c r="A1483" s="168" t="s">
        <v>1539</v>
      </c>
      <c r="B1483" s="168" t="s">
        <v>1582</v>
      </c>
      <c r="C1483" s="168">
        <v>145206</v>
      </c>
      <c r="D1483" s="171">
        <v>44015</v>
      </c>
      <c r="E1483" s="172">
        <v>9.8696999999999999</v>
      </c>
      <c r="F1483" s="172">
        <v>-0.3795</v>
      </c>
      <c r="G1483" s="172">
        <v>0.40279999999999999</v>
      </c>
      <c r="H1483" s="172">
        <v>-0.41970000000000002</v>
      </c>
      <c r="I1483" s="172">
        <v>1.4128000000000001</v>
      </c>
      <c r="J1483" s="172">
        <v>6.6383999999999999</v>
      </c>
      <c r="K1483" s="172">
        <v>24.5152</v>
      </c>
      <c r="L1483" s="172">
        <v>-9.8163</v>
      </c>
      <c r="M1483" s="172">
        <v>-3.3130999999999999</v>
      </c>
      <c r="N1483" s="172">
        <v>-6.8360000000000003</v>
      </c>
      <c r="O1483" s="172"/>
      <c r="P1483" s="172"/>
      <c r="Q1483" s="172">
        <v>-0.79600000000000004</v>
      </c>
      <c r="R1483" s="172"/>
    </row>
    <row r="1484" spans="1:18" x14ac:dyDescent="0.3">
      <c r="A1484" s="168" t="s">
        <v>1539</v>
      </c>
      <c r="B1484" s="168" t="s">
        <v>1583</v>
      </c>
      <c r="C1484" s="168">
        <v>145208</v>
      </c>
      <c r="D1484" s="171">
        <v>44015</v>
      </c>
      <c r="E1484" s="172">
        <v>9.5516000000000005</v>
      </c>
      <c r="F1484" s="172">
        <v>-0.38379999999999997</v>
      </c>
      <c r="G1484" s="172">
        <v>0.39100000000000001</v>
      </c>
      <c r="H1484" s="172">
        <v>-0.45340000000000003</v>
      </c>
      <c r="I1484" s="172">
        <v>1.3389</v>
      </c>
      <c r="J1484" s="172">
        <v>6.4862000000000002</v>
      </c>
      <c r="K1484" s="172">
        <v>24.0017</v>
      </c>
      <c r="L1484" s="172">
        <v>-10.6601</v>
      </c>
      <c r="M1484" s="172">
        <v>-4.6365999999999996</v>
      </c>
      <c r="N1484" s="172">
        <v>-8.5550999999999995</v>
      </c>
      <c r="O1484" s="172"/>
      <c r="P1484" s="172"/>
      <c r="Q1484" s="172">
        <v>-2.7568000000000001</v>
      </c>
      <c r="R1484" s="172"/>
    </row>
    <row r="1485" spans="1:18" x14ac:dyDescent="0.3">
      <c r="A1485" s="168" t="s">
        <v>1539</v>
      </c>
      <c r="B1485" s="168" t="s">
        <v>1584</v>
      </c>
      <c r="C1485" s="168">
        <v>129649</v>
      </c>
      <c r="D1485" s="171">
        <v>44015</v>
      </c>
      <c r="E1485" s="172">
        <v>13.4</v>
      </c>
      <c r="F1485" s="172">
        <v>0.67620000000000002</v>
      </c>
      <c r="G1485" s="172">
        <v>1.9011</v>
      </c>
      <c r="H1485" s="172">
        <v>1.0558000000000001</v>
      </c>
      <c r="I1485" s="172">
        <v>1.6692</v>
      </c>
      <c r="J1485" s="172">
        <v>5.1805000000000003</v>
      </c>
      <c r="K1485" s="172">
        <v>22.374400000000001</v>
      </c>
      <c r="L1485" s="172">
        <v>-9.7643000000000004</v>
      </c>
      <c r="M1485" s="172">
        <v>-2.1898</v>
      </c>
      <c r="N1485" s="172">
        <v>-4.2172999999999998</v>
      </c>
      <c r="O1485" s="172">
        <v>-3.7934000000000001</v>
      </c>
      <c r="P1485" s="172">
        <v>1.3501000000000001</v>
      </c>
      <c r="Q1485" s="172">
        <v>4.9409999999999998</v>
      </c>
      <c r="R1485" s="172">
        <v>-5.9757999999999996</v>
      </c>
    </row>
    <row r="1486" spans="1:18" x14ac:dyDescent="0.3">
      <c r="A1486" s="168" t="s">
        <v>1539</v>
      </c>
      <c r="B1486" s="168" t="s">
        <v>1585</v>
      </c>
      <c r="C1486" s="168">
        <v>129647</v>
      </c>
      <c r="D1486" s="171">
        <v>44015</v>
      </c>
      <c r="E1486" s="172">
        <v>12.77</v>
      </c>
      <c r="F1486" s="172">
        <v>0.70979999999999999</v>
      </c>
      <c r="G1486" s="172">
        <v>1.9154</v>
      </c>
      <c r="H1486" s="172">
        <v>1.0285</v>
      </c>
      <c r="I1486" s="172">
        <v>1.6719999999999999</v>
      </c>
      <c r="J1486" s="172">
        <v>5.1029</v>
      </c>
      <c r="K1486" s="172">
        <v>22.201000000000001</v>
      </c>
      <c r="L1486" s="172">
        <v>-10.070399999999999</v>
      </c>
      <c r="M1486" s="172">
        <v>-2.6677</v>
      </c>
      <c r="N1486" s="172">
        <v>-4.8434999999999997</v>
      </c>
      <c r="O1486" s="172">
        <v>-4.4490999999999996</v>
      </c>
      <c r="P1486" s="172">
        <v>0.49220000000000003</v>
      </c>
      <c r="Q1486" s="172">
        <v>4.1115000000000004</v>
      </c>
      <c r="R1486" s="172">
        <v>-6.5321999999999996</v>
      </c>
    </row>
    <row r="1487" spans="1:18" x14ac:dyDescent="0.3">
      <c r="A1487" s="173" t="s">
        <v>27</v>
      </c>
      <c r="B1487" s="168"/>
      <c r="C1487" s="168"/>
      <c r="D1487" s="168"/>
      <c r="E1487" s="168"/>
      <c r="F1487" s="174">
        <v>0.39156739130434792</v>
      </c>
      <c r="G1487" s="174">
        <v>1.6962478260869569</v>
      </c>
      <c r="H1487" s="174">
        <v>0.41406956521739147</v>
      </c>
      <c r="I1487" s="174">
        <v>2.3529434782608698</v>
      </c>
      <c r="J1487" s="174">
        <v>7.0207217391304342</v>
      </c>
      <c r="K1487" s="174">
        <v>26.555317391304346</v>
      </c>
      <c r="L1487" s="174">
        <v>-10.903450000000001</v>
      </c>
      <c r="M1487" s="174">
        <v>-5.0740619047619049</v>
      </c>
      <c r="N1487" s="174">
        <v>-11.219650000000001</v>
      </c>
      <c r="O1487" s="174">
        <v>-5.2221599999999997</v>
      </c>
      <c r="P1487" s="174">
        <v>3.6877142857142857</v>
      </c>
      <c r="Q1487" s="174">
        <v>6.1412195652173907</v>
      </c>
      <c r="R1487" s="174">
        <v>-9.1533966666666675</v>
      </c>
    </row>
    <row r="1488" spans="1:18" x14ac:dyDescent="0.3">
      <c r="A1488" s="173" t="s">
        <v>409</v>
      </c>
      <c r="B1488" s="168"/>
      <c r="C1488" s="168"/>
      <c r="D1488" s="168"/>
      <c r="E1488" s="168"/>
      <c r="F1488" s="174">
        <v>0.40625</v>
      </c>
      <c r="G1488" s="174">
        <v>1.6431499999999999</v>
      </c>
      <c r="H1488" s="174">
        <v>0.57109999999999994</v>
      </c>
      <c r="I1488" s="174">
        <v>2.3734999999999999</v>
      </c>
      <c r="J1488" s="174">
        <v>6.4247499999999995</v>
      </c>
      <c r="K1488" s="174">
        <v>26.0808</v>
      </c>
      <c r="L1488" s="174">
        <v>-10.725249999999999</v>
      </c>
      <c r="M1488" s="174">
        <v>-4.6659499999999996</v>
      </c>
      <c r="N1488" s="174">
        <v>-8.838000000000001</v>
      </c>
      <c r="O1488" s="174">
        <v>-5.8001500000000004</v>
      </c>
      <c r="P1488" s="174">
        <v>2.9873500000000002</v>
      </c>
      <c r="Q1488" s="174">
        <v>6.9517500000000005</v>
      </c>
      <c r="R1488" s="174">
        <v>-8.8383500000000002</v>
      </c>
    </row>
    <row r="1489" spans="1:18" x14ac:dyDescent="0.3">
      <c r="A1489" s="117"/>
      <c r="B1489" s="117"/>
      <c r="C1489" s="117"/>
      <c r="D1489" s="117"/>
      <c r="E1489" s="117"/>
      <c r="F1489" s="117"/>
      <c r="G1489" s="117"/>
      <c r="H1489" s="117"/>
      <c r="I1489" s="117"/>
      <c r="J1489" s="117"/>
      <c r="K1489" s="117"/>
      <c r="L1489" s="117"/>
      <c r="M1489" s="117"/>
      <c r="N1489" s="117"/>
      <c r="O1489" s="117"/>
      <c r="P1489" s="117"/>
      <c r="Q1489" s="117"/>
      <c r="R1489" s="117"/>
    </row>
    <row r="1490" spans="1:18" x14ac:dyDescent="0.3">
      <c r="A1490" s="170" t="s">
        <v>386</v>
      </c>
      <c r="B1490" s="170"/>
      <c r="C1490" s="170"/>
      <c r="D1490" s="170"/>
      <c r="E1490" s="170"/>
      <c r="F1490" s="170"/>
      <c r="G1490" s="170"/>
      <c r="H1490" s="170"/>
      <c r="I1490" s="170"/>
      <c r="J1490" s="170"/>
      <c r="K1490" s="170"/>
      <c r="L1490" s="170"/>
      <c r="M1490" s="170"/>
      <c r="N1490" s="170"/>
      <c r="O1490" s="170"/>
      <c r="P1490" s="170"/>
      <c r="Q1490" s="170"/>
      <c r="R1490" s="170"/>
    </row>
    <row r="1491" spans="1:18" x14ac:dyDescent="0.3">
      <c r="A1491" s="168" t="s">
        <v>378</v>
      </c>
      <c r="B1491" s="168" t="s">
        <v>377</v>
      </c>
      <c r="C1491" s="168">
        <v>147928</v>
      </c>
      <c r="D1491" s="171">
        <v>44015</v>
      </c>
      <c r="E1491" s="172">
        <v>10.34</v>
      </c>
      <c r="F1491" s="172">
        <v>0.4859</v>
      </c>
      <c r="G1491" s="172">
        <v>1.9723999999999999</v>
      </c>
      <c r="H1491" s="172">
        <v>1.6716</v>
      </c>
      <c r="I1491" s="172">
        <v>3.0907</v>
      </c>
      <c r="J1491" s="172">
        <v>4.4443999999999999</v>
      </c>
      <c r="K1491" s="172">
        <v>19.814599999999999</v>
      </c>
      <c r="L1491" s="172"/>
      <c r="M1491" s="172"/>
      <c r="N1491" s="172"/>
      <c r="O1491" s="172"/>
      <c r="P1491" s="172"/>
      <c r="Q1491" s="172">
        <v>3.4</v>
      </c>
      <c r="R1491" s="172"/>
    </row>
    <row r="1492" spans="1:18" x14ac:dyDescent="0.3">
      <c r="A1492" s="168" t="s">
        <v>378</v>
      </c>
      <c r="B1492" s="168" t="s">
        <v>379</v>
      </c>
      <c r="C1492" s="168">
        <v>147929</v>
      </c>
      <c r="D1492" s="171">
        <v>44015</v>
      </c>
      <c r="E1492" s="172">
        <v>10.27</v>
      </c>
      <c r="F1492" s="172">
        <v>0.48920000000000002</v>
      </c>
      <c r="G1492" s="172">
        <v>1.9861</v>
      </c>
      <c r="H1492" s="172">
        <v>1.5826</v>
      </c>
      <c r="I1492" s="172">
        <v>3.0089999999999999</v>
      </c>
      <c r="J1492" s="172">
        <v>4.2640000000000002</v>
      </c>
      <c r="K1492" s="172">
        <v>19.279900000000001</v>
      </c>
      <c r="L1492" s="172"/>
      <c r="M1492" s="172"/>
      <c r="N1492" s="172"/>
      <c r="O1492" s="172"/>
      <c r="P1492" s="172"/>
      <c r="Q1492" s="172">
        <v>2.7</v>
      </c>
      <c r="R1492" s="172"/>
    </row>
    <row r="1493" spans="1:18" x14ac:dyDescent="0.3">
      <c r="A1493" s="168" t="s">
        <v>378</v>
      </c>
      <c r="B1493" s="168" t="s">
        <v>49</v>
      </c>
      <c r="C1493" s="168">
        <v>147372</v>
      </c>
      <c r="D1493" s="171">
        <v>44015</v>
      </c>
      <c r="E1493" s="172">
        <v>9.93</v>
      </c>
      <c r="F1493" s="172">
        <v>0.70989999999999998</v>
      </c>
      <c r="G1493" s="172">
        <v>2.0554999999999999</v>
      </c>
      <c r="H1493" s="172">
        <v>2.0554999999999999</v>
      </c>
      <c r="I1493" s="172">
        <v>3.8702999999999999</v>
      </c>
      <c r="J1493" s="172">
        <v>5.9764999999999997</v>
      </c>
      <c r="K1493" s="172">
        <v>30.657900000000001</v>
      </c>
      <c r="L1493" s="172">
        <v>-7.0225</v>
      </c>
      <c r="M1493" s="172">
        <v>-1.4881</v>
      </c>
      <c r="N1493" s="172"/>
      <c r="O1493" s="172"/>
      <c r="P1493" s="172"/>
      <c r="Q1493" s="172">
        <v>-0.7</v>
      </c>
      <c r="R1493" s="172"/>
    </row>
    <row r="1494" spans="1:18" x14ac:dyDescent="0.3">
      <c r="A1494" s="168" t="s">
        <v>378</v>
      </c>
      <c r="B1494" s="168" t="s">
        <v>51</v>
      </c>
      <c r="C1494" s="168">
        <v>147371</v>
      </c>
      <c r="D1494" s="171">
        <v>44015</v>
      </c>
      <c r="E1494" s="172">
        <v>9.8800000000000008</v>
      </c>
      <c r="F1494" s="172">
        <v>0.71360000000000001</v>
      </c>
      <c r="G1494" s="172">
        <v>2.0661</v>
      </c>
      <c r="H1494" s="172">
        <v>2.0661</v>
      </c>
      <c r="I1494" s="172">
        <v>3.8906000000000001</v>
      </c>
      <c r="J1494" s="172">
        <v>5.8949999999999996</v>
      </c>
      <c r="K1494" s="172">
        <v>30.5152</v>
      </c>
      <c r="L1494" s="172">
        <v>-7.23</v>
      </c>
      <c r="M1494" s="172">
        <v>-1.8868</v>
      </c>
      <c r="N1494" s="172"/>
      <c r="O1494" s="172"/>
      <c r="P1494" s="172"/>
      <c r="Q1494" s="172">
        <v>-1.2</v>
      </c>
      <c r="R1494" s="172"/>
    </row>
    <row r="1495" spans="1:18" x14ac:dyDescent="0.3">
      <c r="A1495" s="168" t="s">
        <v>378</v>
      </c>
      <c r="B1495" s="168" t="s">
        <v>50</v>
      </c>
      <c r="C1495" s="168">
        <v>119709</v>
      </c>
      <c r="D1495" s="171">
        <v>44015</v>
      </c>
      <c r="E1495" s="172">
        <v>104.3845</v>
      </c>
      <c r="F1495" s="172">
        <v>0.79330000000000001</v>
      </c>
      <c r="G1495" s="172">
        <v>2.5788000000000002</v>
      </c>
      <c r="H1495" s="172">
        <v>1.9460999999999999</v>
      </c>
      <c r="I1495" s="172">
        <v>4.0332999999999997</v>
      </c>
      <c r="J1495" s="172">
        <v>5.4256000000000002</v>
      </c>
      <c r="K1495" s="172">
        <v>29.852900000000002</v>
      </c>
      <c r="L1495" s="172">
        <v>-13.163500000000001</v>
      </c>
      <c r="M1495" s="172">
        <v>-7.2392000000000003</v>
      </c>
      <c r="N1495" s="172">
        <v>-8.7950999999999997</v>
      </c>
      <c r="O1495" s="172">
        <v>4.2657999999999996</v>
      </c>
      <c r="P1495" s="172">
        <v>6.2347999999999999</v>
      </c>
      <c r="Q1495" s="172">
        <v>10.832800000000001</v>
      </c>
      <c r="R1495" s="172">
        <v>1.6228</v>
      </c>
    </row>
    <row r="1496" spans="1:18" x14ac:dyDescent="0.3">
      <c r="A1496" s="168" t="s">
        <v>378</v>
      </c>
      <c r="B1496" s="168" t="s">
        <v>52</v>
      </c>
      <c r="C1496" s="168">
        <v>104523</v>
      </c>
      <c r="D1496" s="171">
        <v>44015</v>
      </c>
      <c r="E1496" s="172">
        <v>434.965497661754</v>
      </c>
      <c r="F1496" s="172">
        <v>0.79139999999999999</v>
      </c>
      <c r="G1496" s="172">
        <v>2.5729000000000002</v>
      </c>
      <c r="H1496" s="172">
        <v>1.9309000000000001</v>
      </c>
      <c r="I1496" s="172">
        <v>4.0010000000000003</v>
      </c>
      <c r="J1496" s="172">
        <v>5.3518999999999997</v>
      </c>
      <c r="K1496" s="172">
        <v>29.571899999999999</v>
      </c>
      <c r="L1496" s="172">
        <v>-13.5229</v>
      </c>
      <c r="M1496" s="172">
        <v>-7.8098000000000001</v>
      </c>
      <c r="N1496" s="172">
        <v>-9.5365000000000002</v>
      </c>
      <c r="O1496" s="172">
        <v>3.3551000000000002</v>
      </c>
      <c r="P1496" s="172">
        <v>5.3536000000000001</v>
      </c>
      <c r="Q1496" s="172">
        <v>13.6311</v>
      </c>
      <c r="R1496" s="172">
        <v>0.78380000000000005</v>
      </c>
    </row>
    <row r="1497" spans="1:18" x14ac:dyDescent="0.3">
      <c r="A1497" s="173" t="s">
        <v>27</v>
      </c>
      <c r="B1497" s="168"/>
      <c r="C1497" s="168"/>
      <c r="D1497" s="168"/>
      <c r="E1497" s="168"/>
      <c r="F1497" s="174">
        <v>0.66388333333333327</v>
      </c>
      <c r="G1497" s="174">
        <v>2.2052999999999998</v>
      </c>
      <c r="H1497" s="174">
        <v>1.8754666666666664</v>
      </c>
      <c r="I1497" s="174">
        <v>3.6491500000000006</v>
      </c>
      <c r="J1497" s="174">
        <v>5.226233333333334</v>
      </c>
      <c r="K1497" s="174">
        <v>26.615399999999998</v>
      </c>
      <c r="L1497" s="174">
        <v>-10.234725000000001</v>
      </c>
      <c r="M1497" s="174">
        <v>-4.6059749999999999</v>
      </c>
      <c r="N1497" s="174">
        <v>-9.1658000000000008</v>
      </c>
      <c r="O1497" s="174">
        <v>3.8104499999999999</v>
      </c>
      <c r="P1497" s="174">
        <v>5.7942</v>
      </c>
      <c r="Q1497" s="174">
        <v>4.7773166666666667</v>
      </c>
      <c r="R1497" s="174">
        <v>1.2033</v>
      </c>
    </row>
    <row r="1498" spans="1:18" x14ac:dyDescent="0.3">
      <c r="A1498" s="173" t="s">
        <v>409</v>
      </c>
      <c r="B1498" s="168"/>
      <c r="C1498" s="168"/>
      <c r="D1498" s="168"/>
      <c r="E1498" s="168"/>
      <c r="F1498" s="174">
        <v>0.71174999999999999</v>
      </c>
      <c r="G1498" s="174">
        <v>2.0608</v>
      </c>
      <c r="H1498" s="174">
        <v>1.9384999999999999</v>
      </c>
      <c r="I1498" s="174">
        <v>3.8804499999999997</v>
      </c>
      <c r="J1498" s="174">
        <v>5.3887499999999999</v>
      </c>
      <c r="K1498" s="174">
        <v>29.712400000000002</v>
      </c>
      <c r="L1498" s="174">
        <v>-10.196750000000002</v>
      </c>
      <c r="M1498" s="174">
        <v>-4.5630000000000006</v>
      </c>
      <c r="N1498" s="174">
        <v>-9.1658000000000008</v>
      </c>
      <c r="O1498" s="174">
        <v>3.8104499999999999</v>
      </c>
      <c r="P1498" s="174">
        <v>5.7942</v>
      </c>
      <c r="Q1498" s="174">
        <v>3.05</v>
      </c>
      <c r="R1498" s="174">
        <v>1.2033</v>
      </c>
    </row>
    <row r="1499" spans="1:18" x14ac:dyDescent="0.3">
      <c r="A1499" s="117"/>
      <c r="B1499" s="117"/>
      <c r="C1499" s="117"/>
      <c r="D1499" s="117"/>
      <c r="E1499" s="117"/>
      <c r="F1499" s="117"/>
      <c r="G1499" s="117"/>
      <c r="H1499" s="117"/>
      <c r="I1499" s="117"/>
      <c r="J1499" s="117"/>
      <c r="K1499" s="117"/>
      <c r="L1499" s="117"/>
      <c r="M1499" s="117"/>
      <c r="N1499" s="117"/>
      <c r="O1499" s="117"/>
      <c r="P1499" s="117"/>
      <c r="Q1499" s="117"/>
      <c r="R1499" s="117"/>
    </row>
    <row r="1500" spans="1:18" x14ac:dyDescent="0.3">
      <c r="A1500" s="170" t="s">
        <v>1586</v>
      </c>
      <c r="B1500" s="170"/>
      <c r="C1500" s="170"/>
      <c r="D1500" s="170"/>
      <c r="E1500" s="170"/>
      <c r="F1500" s="170"/>
      <c r="G1500" s="170"/>
      <c r="H1500" s="170"/>
      <c r="I1500" s="170"/>
      <c r="J1500" s="170"/>
      <c r="K1500" s="170"/>
      <c r="L1500" s="170"/>
      <c r="M1500" s="170"/>
      <c r="N1500" s="170"/>
      <c r="O1500" s="170"/>
      <c r="P1500" s="170"/>
      <c r="Q1500" s="170"/>
      <c r="R1500" s="170"/>
    </row>
    <row r="1501" spans="1:18" x14ac:dyDescent="0.3">
      <c r="A1501" s="168" t="s">
        <v>1587</v>
      </c>
      <c r="B1501" s="168" t="s">
        <v>1588</v>
      </c>
      <c r="C1501" s="168">
        <v>119501</v>
      </c>
      <c r="D1501" s="171">
        <v>44015</v>
      </c>
      <c r="E1501" s="172">
        <v>411.5899</v>
      </c>
      <c r="F1501" s="172">
        <v>25.6112</v>
      </c>
      <c r="G1501" s="172">
        <v>19.12</v>
      </c>
      <c r="H1501" s="172">
        <v>9.9410000000000007</v>
      </c>
      <c r="I1501" s="172">
        <v>11.1548</v>
      </c>
      <c r="J1501" s="172">
        <v>12.896699999999999</v>
      </c>
      <c r="K1501" s="172">
        <v>10.5185</v>
      </c>
      <c r="L1501" s="172">
        <v>8.3470999999999993</v>
      </c>
      <c r="M1501" s="172">
        <v>8.0200999999999993</v>
      </c>
      <c r="N1501" s="172">
        <v>8.4250000000000007</v>
      </c>
      <c r="O1501" s="172">
        <v>8.0044000000000004</v>
      </c>
      <c r="P1501" s="172">
        <v>8.3224999999999998</v>
      </c>
      <c r="Q1501" s="172">
        <v>8.7584</v>
      </c>
      <c r="R1501" s="172">
        <v>8.5655999999999999</v>
      </c>
    </row>
    <row r="1502" spans="1:18" x14ac:dyDescent="0.3">
      <c r="A1502" s="168" t="s">
        <v>1587</v>
      </c>
      <c r="B1502" s="168" t="s">
        <v>1589</v>
      </c>
      <c r="C1502" s="168">
        <v>101317</v>
      </c>
      <c r="D1502" s="171">
        <v>44015</v>
      </c>
      <c r="E1502" s="172">
        <v>408.05540000000002</v>
      </c>
      <c r="F1502" s="172">
        <v>25.465900000000001</v>
      </c>
      <c r="G1502" s="172">
        <v>18.992699999999999</v>
      </c>
      <c r="H1502" s="172">
        <v>9.8169000000000004</v>
      </c>
      <c r="I1502" s="172">
        <v>11.033300000000001</v>
      </c>
      <c r="J1502" s="172">
        <v>12.774800000000001</v>
      </c>
      <c r="K1502" s="172">
        <v>10.3965</v>
      </c>
      <c r="L1502" s="172">
        <v>8.2156000000000002</v>
      </c>
      <c r="M1502" s="172">
        <v>7.8887</v>
      </c>
      <c r="N1502" s="172">
        <v>8.2921999999999993</v>
      </c>
      <c r="O1502" s="172">
        <v>7.8727999999999998</v>
      </c>
      <c r="P1502" s="172">
        <v>8.1861999999999995</v>
      </c>
      <c r="Q1502" s="172">
        <v>7.8198999999999996</v>
      </c>
      <c r="R1502" s="172">
        <v>8.4337999999999997</v>
      </c>
    </row>
    <row r="1503" spans="1:18" x14ac:dyDescent="0.3">
      <c r="A1503" s="168" t="s">
        <v>1587</v>
      </c>
      <c r="B1503" s="168" t="s">
        <v>1590</v>
      </c>
      <c r="C1503" s="168">
        <v>144754</v>
      </c>
      <c r="D1503" s="171">
        <v>44015</v>
      </c>
      <c r="E1503" s="172">
        <v>11.554500000000001</v>
      </c>
      <c r="F1503" s="172">
        <v>11.691800000000001</v>
      </c>
      <c r="G1503" s="172">
        <v>12.648899999999999</v>
      </c>
      <c r="H1503" s="172">
        <v>7.9999000000000002</v>
      </c>
      <c r="I1503" s="172">
        <v>8.2845999999999993</v>
      </c>
      <c r="J1503" s="172">
        <v>8.5465999999999998</v>
      </c>
      <c r="K1503" s="172">
        <v>7.1477000000000004</v>
      </c>
      <c r="L1503" s="172">
        <v>6.9926000000000004</v>
      </c>
      <c r="M1503" s="172">
        <v>7.2423999999999999</v>
      </c>
      <c r="N1503" s="172">
        <v>7.7442000000000002</v>
      </c>
      <c r="O1503" s="172"/>
      <c r="P1503" s="172"/>
      <c r="Q1503" s="172">
        <v>8.2925000000000004</v>
      </c>
      <c r="R1503" s="172"/>
    </row>
    <row r="1504" spans="1:18" x14ac:dyDescent="0.3">
      <c r="A1504" s="168" t="s">
        <v>1587</v>
      </c>
      <c r="B1504" s="168" t="s">
        <v>1591</v>
      </c>
      <c r="C1504" s="168">
        <v>144759</v>
      </c>
      <c r="D1504" s="171">
        <v>44015</v>
      </c>
      <c r="E1504" s="172">
        <v>11.3698</v>
      </c>
      <c r="F1504" s="172">
        <v>10.5969</v>
      </c>
      <c r="G1504" s="172">
        <v>11.782299999999999</v>
      </c>
      <c r="H1504" s="172">
        <v>7.0720999999999998</v>
      </c>
      <c r="I1504" s="172">
        <v>7.3583999999999996</v>
      </c>
      <c r="J1504" s="172">
        <v>7.6345000000000001</v>
      </c>
      <c r="K1504" s="172">
        <v>6.2228000000000003</v>
      </c>
      <c r="L1504" s="172">
        <v>6.0547000000000004</v>
      </c>
      <c r="M1504" s="172">
        <v>6.2880000000000003</v>
      </c>
      <c r="N1504" s="172">
        <v>6.7682000000000002</v>
      </c>
      <c r="O1504" s="172"/>
      <c r="P1504" s="172"/>
      <c r="Q1504" s="172">
        <v>7.3346</v>
      </c>
      <c r="R1504" s="172"/>
    </row>
    <row r="1505" spans="1:18" x14ac:dyDescent="0.3">
      <c r="A1505" s="168" t="s">
        <v>1587</v>
      </c>
      <c r="B1505" s="168" t="s">
        <v>1592</v>
      </c>
      <c r="C1505" s="168">
        <v>143464</v>
      </c>
      <c r="D1505" s="171">
        <v>44015</v>
      </c>
      <c r="E1505" s="172">
        <v>1163.7695000000001</v>
      </c>
      <c r="F1505" s="172">
        <v>5.8784999999999998</v>
      </c>
      <c r="G1505" s="172">
        <v>5.2744999999999997</v>
      </c>
      <c r="H1505" s="172">
        <v>4.0006000000000004</v>
      </c>
      <c r="I1505" s="172">
        <v>4.5731999999999999</v>
      </c>
      <c r="J1505" s="172">
        <v>4.8305999999999996</v>
      </c>
      <c r="K1505" s="172">
        <v>6.7548000000000004</v>
      </c>
      <c r="L1505" s="172">
        <v>6.2023000000000001</v>
      </c>
      <c r="M1505" s="172">
        <v>6.2657999999999996</v>
      </c>
      <c r="N1505" s="172">
        <v>6.7363</v>
      </c>
      <c r="O1505" s="172"/>
      <c r="P1505" s="172"/>
      <c r="Q1505" s="172">
        <v>7.5248999999999997</v>
      </c>
      <c r="R1505" s="172">
        <v>7.4248000000000003</v>
      </c>
    </row>
    <row r="1506" spans="1:18" x14ac:dyDescent="0.3">
      <c r="A1506" s="168" t="s">
        <v>1587</v>
      </c>
      <c r="B1506" s="168" t="s">
        <v>1593</v>
      </c>
      <c r="C1506" s="168">
        <v>143508</v>
      </c>
      <c r="D1506" s="171">
        <v>44015</v>
      </c>
      <c r="E1506" s="172">
        <v>1168.3276000000001</v>
      </c>
      <c r="F1506" s="172">
        <v>6.0587</v>
      </c>
      <c r="G1506" s="172">
        <v>5.4550999999999998</v>
      </c>
      <c r="H1506" s="172">
        <v>4.1806999999999999</v>
      </c>
      <c r="I1506" s="172">
        <v>4.7533000000000003</v>
      </c>
      <c r="J1506" s="172">
        <v>5.0111999999999997</v>
      </c>
      <c r="K1506" s="172">
        <v>6.9379</v>
      </c>
      <c r="L1506" s="172">
        <v>6.3879000000000001</v>
      </c>
      <c r="M1506" s="172">
        <v>6.4542000000000002</v>
      </c>
      <c r="N1506" s="172">
        <v>6.9283000000000001</v>
      </c>
      <c r="O1506" s="172"/>
      <c r="P1506" s="172"/>
      <c r="Q1506" s="172">
        <v>7.7262000000000004</v>
      </c>
      <c r="R1506" s="172">
        <v>7.6273</v>
      </c>
    </row>
    <row r="1507" spans="1:18" x14ac:dyDescent="0.3">
      <c r="A1507" s="168" t="s">
        <v>1587</v>
      </c>
      <c r="B1507" s="168" t="s">
        <v>1594</v>
      </c>
      <c r="C1507" s="168">
        <v>119379</v>
      </c>
      <c r="D1507" s="171">
        <v>44015</v>
      </c>
      <c r="E1507" s="172">
        <v>2502.6590999999999</v>
      </c>
      <c r="F1507" s="172">
        <v>8.1531000000000002</v>
      </c>
      <c r="G1507" s="172">
        <v>11.606199999999999</v>
      </c>
      <c r="H1507" s="172">
        <v>6.6654999999999998</v>
      </c>
      <c r="I1507" s="172">
        <v>5.8041999999999998</v>
      </c>
      <c r="J1507" s="172">
        <v>6.4455999999999998</v>
      </c>
      <c r="K1507" s="172">
        <v>7.2465999999999999</v>
      </c>
      <c r="L1507" s="172">
        <v>6.3806000000000003</v>
      </c>
      <c r="M1507" s="172">
        <v>6.4462999999999999</v>
      </c>
      <c r="N1507" s="172">
        <v>6.9813000000000001</v>
      </c>
      <c r="O1507" s="172">
        <v>7.5331999999999999</v>
      </c>
      <c r="P1507" s="172">
        <v>8.1122999999999994</v>
      </c>
      <c r="Q1507" s="172">
        <v>8.5813000000000006</v>
      </c>
      <c r="R1507" s="172">
        <v>7.5278</v>
      </c>
    </row>
    <row r="1508" spans="1:18" x14ac:dyDescent="0.3">
      <c r="A1508" s="168" t="s">
        <v>1587</v>
      </c>
      <c r="B1508" s="168" t="s">
        <v>1595</v>
      </c>
      <c r="C1508" s="168">
        <v>109269</v>
      </c>
      <c r="D1508" s="171">
        <v>44015</v>
      </c>
      <c r="E1508" s="172">
        <v>2460.0563000000002</v>
      </c>
      <c r="F1508" s="172">
        <v>7.9114000000000004</v>
      </c>
      <c r="G1508" s="172">
        <v>11.366899999999999</v>
      </c>
      <c r="H1508" s="172">
        <v>6.4271000000000003</v>
      </c>
      <c r="I1508" s="172">
        <v>5.5662000000000003</v>
      </c>
      <c r="J1508" s="172">
        <v>6.2066999999999997</v>
      </c>
      <c r="K1508" s="172">
        <v>7.0048000000000004</v>
      </c>
      <c r="L1508" s="172">
        <v>6.1359000000000004</v>
      </c>
      <c r="M1508" s="172">
        <v>6.1978</v>
      </c>
      <c r="N1508" s="172">
        <v>6.7276999999999996</v>
      </c>
      <c r="O1508" s="172">
        <v>7.3198999999999996</v>
      </c>
      <c r="P1508" s="172">
        <v>7.8925000000000001</v>
      </c>
      <c r="Q1508" s="172">
        <v>7.8086000000000002</v>
      </c>
      <c r="R1508" s="172">
        <v>7.2824</v>
      </c>
    </row>
    <row r="1509" spans="1:18" x14ac:dyDescent="0.3">
      <c r="A1509" s="168" t="s">
        <v>1587</v>
      </c>
      <c r="B1509" s="168" t="s">
        <v>1596</v>
      </c>
      <c r="C1509" s="168">
        <v>118317</v>
      </c>
      <c r="D1509" s="171">
        <v>44015</v>
      </c>
      <c r="E1509" s="172">
        <v>3088.6327000000001</v>
      </c>
      <c r="F1509" s="172">
        <v>12.786300000000001</v>
      </c>
      <c r="G1509" s="172">
        <v>11.257099999999999</v>
      </c>
      <c r="H1509" s="172">
        <v>7.4212999999999996</v>
      </c>
      <c r="I1509" s="172">
        <v>7.0423</v>
      </c>
      <c r="J1509" s="172">
        <v>7.7858999999999998</v>
      </c>
      <c r="K1509" s="172">
        <v>7.4412000000000003</v>
      </c>
      <c r="L1509" s="172">
        <v>6.5705999999999998</v>
      </c>
      <c r="M1509" s="172">
        <v>6.5202</v>
      </c>
      <c r="N1509" s="172">
        <v>6.8701999999999996</v>
      </c>
      <c r="O1509" s="172">
        <v>6.7873000000000001</v>
      </c>
      <c r="P1509" s="172">
        <v>7.1687000000000003</v>
      </c>
      <c r="Q1509" s="172">
        <v>7.8936000000000002</v>
      </c>
      <c r="R1509" s="172">
        <v>6.9737</v>
      </c>
    </row>
    <row r="1510" spans="1:18" x14ac:dyDescent="0.3">
      <c r="A1510" s="168" t="s">
        <v>1587</v>
      </c>
      <c r="B1510" s="168" t="s">
        <v>1597</v>
      </c>
      <c r="C1510" s="168">
        <v>109371</v>
      </c>
      <c r="D1510" s="171">
        <v>44015</v>
      </c>
      <c r="E1510" s="172">
        <v>2985.0331000000001</v>
      </c>
      <c r="F1510" s="172">
        <v>12.2</v>
      </c>
      <c r="G1510" s="172">
        <v>10.669</v>
      </c>
      <c r="H1510" s="172">
        <v>6.8402000000000003</v>
      </c>
      <c r="I1510" s="172">
        <v>6.4492000000000003</v>
      </c>
      <c r="J1510" s="172">
        <v>7.1959</v>
      </c>
      <c r="K1510" s="172">
        <v>6.8582999999999998</v>
      </c>
      <c r="L1510" s="172">
        <v>5.9739000000000004</v>
      </c>
      <c r="M1510" s="172">
        <v>5.9116</v>
      </c>
      <c r="N1510" s="172">
        <v>6.2525000000000004</v>
      </c>
      <c r="O1510" s="172">
        <v>6.1723999999999997</v>
      </c>
      <c r="P1510" s="172">
        <v>6.5004999999999997</v>
      </c>
      <c r="Q1510" s="172">
        <v>7.5993000000000004</v>
      </c>
      <c r="R1510" s="172">
        <v>6.4222000000000001</v>
      </c>
    </row>
    <row r="1511" spans="1:18" x14ac:dyDescent="0.3">
      <c r="A1511" s="168" t="s">
        <v>1587</v>
      </c>
      <c r="B1511" s="168" t="s">
        <v>1598</v>
      </c>
      <c r="C1511" s="168">
        <v>119205</v>
      </c>
      <c r="D1511" s="171">
        <v>44015</v>
      </c>
      <c r="E1511" s="172">
        <v>2775.3395999999998</v>
      </c>
      <c r="F1511" s="172">
        <v>10.5809</v>
      </c>
      <c r="G1511" s="172">
        <v>8.7512000000000008</v>
      </c>
      <c r="H1511" s="172">
        <v>5.4951999999999996</v>
      </c>
      <c r="I1511" s="172">
        <v>5.1688000000000001</v>
      </c>
      <c r="J1511" s="172">
        <v>6.1066000000000003</v>
      </c>
      <c r="K1511" s="172">
        <v>7.6026999999999996</v>
      </c>
      <c r="L1511" s="172">
        <v>6.7107000000000001</v>
      </c>
      <c r="M1511" s="172">
        <v>6.7572000000000001</v>
      </c>
      <c r="N1511" s="172">
        <v>7.3209</v>
      </c>
      <c r="O1511" s="172">
        <v>6.8819999999999997</v>
      </c>
      <c r="P1511" s="172">
        <v>7.2824</v>
      </c>
      <c r="Q1511" s="172">
        <v>7.9844999999999997</v>
      </c>
      <c r="R1511" s="172">
        <v>6.7916999999999996</v>
      </c>
    </row>
    <row r="1512" spans="1:18" x14ac:dyDescent="0.3">
      <c r="A1512" s="168" t="s">
        <v>1587</v>
      </c>
      <c r="B1512" s="168" t="s">
        <v>1599</v>
      </c>
      <c r="C1512" s="168">
        <v>104138</v>
      </c>
      <c r="D1512" s="171">
        <v>44015</v>
      </c>
      <c r="E1512" s="172">
        <v>2645.1354999999999</v>
      </c>
      <c r="F1512" s="172">
        <v>9.891</v>
      </c>
      <c r="G1512" s="172">
        <v>8.0602</v>
      </c>
      <c r="H1512" s="172">
        <v>4.8042999999999996</v>
      </c>
      <c r="I1512" s="172">
        <v>4.4772999999999996</v>
      </c>
      <c r="J1512" s="172">
        <v>5.4132999999999996</v>
      </c>
      <c r="K1512" s="172">
        <v>6.8977000000000004</v>
      </c>
      <c r="L1512" s="172">
        <v>6.0159000000000002</v>
      </c>
      <c r="M1512" s="172">
        <v>6.0217000000000001</v>
      </c>
      <c r="N1512" s="172">
        <v>6.5551000000000004</v>
      </c>
      <c r="O1512" s="172">
        <v>6.0918000000000001</v>
      </c>
      <c r="P1512" s="172">
        <v>6.5258000000000003</v>
      </c>
      <c r="Q1512" s="172">
        <v>7.2302</v>
      </c>
      <c r="R1512" s="172">
        <v>6.0069999999999997</v>
      </c>
    </row>
    <row r="1513" spans="1:18" x14ac:dyDescent="0.3">
      <c r="A1513" s="168" t="s">
        <v>1587</v>
      </c>
      <c r="B1513" s="168" t="s">
        <v>1600</v>
      </c>
      <c r="C1513" s="168">
        <v>119186</v>
      </c>
      <c r="D1513" s="171">
        <v>44015</v>
      </c>
      <c r="E1513" s="172">
        <v>2262.3779</v>
      </c>
      <c r="F1513" s="172">
        <v>6.0785</v>
      </c>
      <c r="G1513" s="172">
        <v>8.4291</v>
      </c>
      <c r="H1513" s="172">
        <v>5.7394999999999996</v>
      </c>
      <c r="I1513" s="172">
        <v>4.8747999999999996</v>
      </c>
      <c r="J1513" s="172">
        <v>6.4054000000000002</v>
      </c>
      <c r="K1513" s="172">
        <v>6.2881</v>
      </c>
      <c r="L1513" s="172">
        <v>5.8331</v>
      </c>
      <c r="M1513" s="172">
        <v>5.7542</v>
      </c>
      <c r="N1513" s="172">
        <v>6.2534000000000001</v>
      </c>
      <c r="O1513" s="172">
        <v>6.9245000000000001</v>
      </c>
      <c r="P1513" s="172">
        <v>7.3592000000000004</v>
      </c>
      <c r="Q1513" s="172">
        <v>8.0266999999999999</v>
      </c>
      <c r="R1513" s="172">
        <v>7.0354999999999999</v>
      </c>
    </row>
    <row r="1514" spans="1:18" x14ac:dyDescent="0.3">
      <c r="A1514" s="168" t="s">
        <v>1587</v>
      </c>
      <c r="B1514" s="168" t="s">
        <v>1601</v>
      </c>
      <c r="C1514" s="168">
        <v>112408</v>
      </c>
      <c r="D1514" s="171">
        <v>44015</v>
      </c>
      <c r="E1514" s="172">
        <v>2161.7067999999999</v>
      </c>
      <c r="F1514" s="172">
        <v>5.1944999999999997</v>
      </c>
      <c r="G1514" s="172">
        <v>7.5572999999999997</v>
      </c>
      <c r="H1514" s="172">
        <v>4.8598999999999997</v>
      </c>
      <c r="I1514" s="172">
        <v>3.9914999999999998</v>
      </c>
      <c r="J1514" s="172">
        <v>5.5180999999999996</v>
      </c>
      <c r="K1514" s="172">
        <v>5.4608999999999996</v>
      </c>
      <c r="L1514" s="172">
        <v>5.1771000000000003</v>
      </c>
      <c r="M1514" s="172">
        <v>5.0888999999999998</v>
      </c>
      <c r="N1514" s="172">
        <v>5.5399000000000003</v>
      </c>
      <c r="O1514" s="172">
        <v>6.1589</v>
      </c>
      <c r="P1514" s="172">
        <v>6.6047000000000002</v>
      </c>
      <c r="Q1514" s="172">
        <v>7.7130999999999998</v>
      </c>
      <c r="R1514" s="172">
        <v>6.2247000000000003</v>
      </c>
    </row>
    <row r="1515" spans="1:18" x14ac:dyDescent="0.3">
      <c r="A1515" s="168" t="s">
        <v>1587</v>
      </c>
      <c r="B1515" s="168" t="s">
        <v>1602</v>
      </c>
      <c r="C1515" s="168">
        <v>147970</v>
      </c>
      <c r="D1515" s="171"/>
      <c r="E1515" s="172"/>
      <c r="F1515" s="172"/>
      <c r="G1515" s="172"/>
      <c r="H1515" s="172"/>
      <c r="I1515" s="172"/>
      <c r="J1515" s="172"/>
      <c r="K1515" s="172"/>
      <c r="L1515" s="172"/>
      <c r="M1515" s="172"/>
      <c r="N1515" s="172"/>
      <c r="O1515" s="172"/>
      <c r="P1515" s="172"/>
      <c r="Q1515" s="172"/>
      <c r="R1515" s="172"/>
    </row>
    <row r="1516" spans="1:18" x14ac:dyDescent="0.3">
      <c r="A1516" s="168" t="s">
        <v>1587</v>
      </c>
      <c r="B1516" s="168" t="s">
        <v>1603</v>
      </c>
      <c r="C1516" s="168">
        <v>147973</v>
      </c>
      <c r="D1516" s="171"/>
      <c r="E1516" s="172"/>
      <c r="F1516" s="172"/>
      <c r="G1516" s="172"/>
      <c r="H1516" s="172"/>
      <c r="I1516" s="172"/>
      <c r="J1516" s="172"/>
      <c r="K1516" s="172"/>
      <c r="L1516" s="172"/>
      <c r="M1516" s="172"/>
      <c r="N1516" s="172"/>
      <c r="O1516" s="172"/>
      <c r="P1516" s="172"/>
      <c r="Q1516" s="172"/>
      <c r="R1516" s="172"/>
    </row>
    <row r="1517" spans="1:18" x14ac:dyDescent="0.3">
      <c r="A1517" s="168" t="s">
        <v>1587</v>
      </c>
      <c r="B1517" s="168" t="s">
        <v>1604</v>
      </c>
      <c r="C1517" s="168">
        <v>107249</v>
      </c>
      <c r="D1517" s="171">
        <v>44015</v>
      </c>
      <c r="E1517" s="172">
        <v>28.0778</v>
      </c>
      <c r="F1517" s="172">
        <v>23.5444</v>
      </c>
      <c r="G1517" s="172">
        <v>11.2768</v>
      </c>
      <c r="H1517" s="172">
        <v>9.6747999999999994</v>
      </c>
      <c r="I1517" s="172">
        <v>10.263500000000001</v>
      </c>
      <c r="J1517" s="172">
        <v>10.9612</v>
      </c>
      <c r="K1517" s="172">
        <v>7.9870999999999999</v>
      </c>
      <c r="L1517" s="172">
        <v>-0.28599999999999998</v>
      </c>
      <c r="M1517" s="172">
        <v>2.8647</v>
      </c>
      <c r="N1517" s="172">
        <v>4.5377999999999998</v>
      </c>
      <c r="O1517" s="172">
        <v>7.2618999999999998</v>
      </c>
      <c r="P1517" s="172">
        <v>8.1272000000000002</v>
      </c>
      <c r="Q1517" s="172">
        <v>8.5736000000000008</v>
      </c>
      <c r="R1517" s="172">
        <v>7.0435999999999996</v>
      </c>
    </row>
    <row r="1518" spans="1:18" x14ac:dyDescent="0.3">
      <c r="A1518" s="168" t="s">
        <v>1587</v>
      </c>
      <c r="B1518" s="168" t="s">
        <v>1605</v>
      </c>
      <c r="C1518" s="168">
        <v>118560</v>
      </c>
      <c r="D1518" s="171">
        <v>44015</v>
      </c>
      <c r="E1518" s="172">
        <v>28.235299999999999</v>
      </c>
      <c r="F1518" s="172">
        <v>23.671900000000001</v>
      </c>
      <c r="G1518" s="172">
        <v>11.343299999999999</v>
      </c>
      <c r="H1518" s="172">
        <v>9.7504000000000008</v>
      </c>
      <c r="I1518" s="172">
        <v>10.345599999999999</v>
      </c>
      <c r="J1518" s="172">
        <v>11.0487</v>
      </c>
      <c r="K1518" s="172">
        <v>8.0791000000000004</v>
      </c>
      <c r="L1518" s="172">
        <v>-0.1895</v>
      </c>
      <c r="M1518" s="172">
        <v>2.9710999999999999</v>
      </c>
      <c r="N1518" s="172">
        <v>4.6426999999999996</v>
      </c>
      <c r="O1518" s="172">
        <v>7.3506</v>
      </c>
      <c r="P1518" s="172">
        <v>8.2159999999999993</v>
      </c>
      <c r="Q1518" s="172">
        <v>8.8325999999999993</v>
      </c>
      <c r="R1518" s="172">
        <v>7.1383999999999999</v>
      </c>
    </row>
    <row r="1519" spans="1:18" x14ac:dyDescent="0.3">
      <c r="A1519" s="168" t="s">
        <v>1587</v>
      </c>
      <c r="B1519" s="168" t="s">
        <v>1606</v>
      </c>
      <c r="C1519" s="168">
        <v>145034</v>
      </c>
      <c r="D1519" s="171">
        <v>44015</v>
      </c>
      <c r="E1519" s="172">
        <v>11.541499999999999</v>
      </c>
      <c r="F1519" s="172">
        <v>15.502800000000001</v>
      </c>
      <c r="G1519" s="172">
        <v>13.930899999999999</v>
      </c>
      <c r="H1519" s="172">
        <v>8.0541999999999998</v>
      </c>
      <c r="I1519" s="172">
        <v>8.6805000000000003</v>
      </c>
      <c r="J1519" s="172">
        <v>9.8084000000000007</v>
      </c>
      <c r="K1519" s="172">
        <v>9.7429000000000006</v>
      </c>
      <c r="L1519" s="172">
        <v>8.1930999999999994</v>
      </c>
      <c r="M1519" s="172">
        <v>7.6280000000000001</v>
      </c>
      <c r="N1519" s="172">
        <v>7.9596999999999998</v>
      </c>
      <c r="O1519" s="172"/>
      <c r="P1519" s="172"/>
      <c r="Q1519" s="172">
        <v>8.4102999999999994</v>
      </c>
      <c r="R1519" s="172"/>
    </row>
    <row r="1520" spans="1:18" x14ac:dyDescent="0.3">
      <c r="A1520" s="168" t="s">
        <v>1587</v>
      </c>
      <c r="B1520" s="168" t="s">
        <v>1607</v>
      </c>
      <c r="C1520" s="168">
        <v>145040</v>
      </c>
      <c r="D1520" s="171">
        <v>44015</v>
      </c>
      <c r="E1520" s="172">
        <v>11.4779</v>
      </c>
      <c r="F1520" s="172">
        <v>15.2705</v>
      </c>
      <c r="G1520" s="172">
        <v>13.583299999999999</v>
      </c>
      <c r="H1520" s="172">
        <v>7.7343999999999999</v>
      </c>
      <c r="I1520" s="172">
        <v>8.3628999999999998</v>
      </c>
      <c r="J1520" s="172">
        <v>9.4969999999999999</v>
      </c>
      <c r="K1520" s="172">
        <v>9.4245000000000001</v>
      </c>
      <c r="L1520" s="172">
        <v>7.8642000000000003</v>
      </c>
      <c r="M1520" s="172">
        <v>7.3010999999999999</v>
      </c>
      <c r="N1520" s="172">
        <v>7.6284999999999998</v>
      </c>
      <c r="O1520" s="172"/>
      <c r="P1520" s="172"/>
      <c r="Q1520" s="172">
        <v>8.0733999999999995</v>
      </c>
      <c r="R1520" s="172"/>
    </row>
    <row r="1521" spans="1:18" x14ac:dyDescent="0.3">
      <c r="A1521" s="168" t="s">
        <v>1587</v>
      </c>
      <c r="B1521" s="168" t="s">
        <v>1608</v>
      </c>
      <c r="C1521" s="168">
        <v>147908</v>
      </c>
      <c r="D1521" s="171">
        <v>44015</v>
      </c>
      <c r="E1521" s="172">
        <v>1030.7363</v>
      </c>
      <c r="F1521" s="172">
        <v>18.8062</v>
      </c>
      <c r="G1521" s="172">
        <v>11.7597</v>
      </c>
      <c r="H1521" s="172">
        <v>5.9923999999999999</v>
      </c>
      <c r="I1521" s="172">
        <v>6.6525999999999996</v>
      </c>
      <c r="J1521" s="172">
        <v>7.3780000000000001</v>
      </c>
      <c r="K1521" s="172">
        <v>8.2302999999999997</v>
      </c>
      <c r="L1521" s="172"/>
      <c r="M1521" s="172"/>
      <c r="N1521" s="172"/>
      <c r="O1521" s="172"/>
      <c r="P1521" s="172"/>
      <c r="Q1521" s="172">
        <v>7.1914999999999996</v>
      </c>
      <c r="R1521" s="172"/>
    </row>
    <row r="1522" spans="1:18" x14ac:dyDescent="0.3">
      <c r="A1522" s="168" t="s">
        <v>1587</v>
      </c>
      <c r="B1522" s="168" t="s">
        <v>1609</v>
      </c>
      <c r="C1522" s="168">
        <v>147907</v>
      </c>
      <c r="D1522" s="171">
        <v>44015</v>
      </c>
      <c r="E1522" s="172">
        <v>1029.6279</v>
      </c>
      <c r="F1522" s="172">
        <v>18.5532</v>
      </c>
      <c r="G1522" s="172">
        <v>11.509600000000001</v>
      </c>
      <c r="H1522" s="172">
        <v>5.7416</v>
      </c>
      <c r="I1522" s="172">
        <v>6.4013999999999998</v>
      </c>
      <c r="J1522" s="172">
        <v>7.1261000000000001</v>
      </c>
      <c r="K1522" s="172">
        <v>7.9748999999999999</v>
      </c>
      <c r="L1522" s="172"/>
      <c r="M1522" s="172"/>
      <c r="N1522" s="172"/>
      <c r="O1522" s="172"/>
      <c r="P1522" s="172"/>
      <c r="Q1522" s="172">
        <v>6.9321999999999999</v>
      </c>
      <c r="R1522" s="172"/>
    </row>
    <row r="1523" spans="1:18" x14ac:dyDescent="0.3">
      <c r="A1523" s="168" t="s">
        <v>1587</v>
      </c>
      <c r="B1523" s="168" t="s">
        <v>1610</v>
      </c>
      <c r="C1523" s="168">
        <v>115092</v>
      </c>
      <c r="D1523" s="171">
        <v>44015</v>
      </c>
      <c r="E1523" s="172">
        <v>20.782900000000001</v>
      </c>
      <c r="F1523" s="172">
        <v>21.263000000000002</v>
      </c>
      <c r="G1523" s="172">
        <v>18.175000000000001</v>
      </c>
      <c r="H1523" s="172">
        <v>12.096</v>
      </c>
      <c r="I1523" s="172">
        <v>12.428000000000001</v>
      </c>
      <c r="J1523" s="172">
        <v>11.5655</v>
      </c>
      <c r="K1523" s="172">
        <v>7.9474999999999998</v>
      </c>
      <c r="L1523" s="172">
        <v>7.1733000000000002</v>
      </c>
      <c r="M1523" s="172">
        <v>7.5712999999999999</v>
      </c>
      <c r="N1523" s="172">
        <v>7.8574999999999999</v>
      </c>
      <c r="O1523" s="172">
        <v>7.5731000000000002</v>
      </c>
      <c r="P1523" s="172">
        <v>8.1487999999999996</v>
      </c>
      <c r="Q1523" s="172">
        <v>8.2994000000000003</v>
      </c>
      <c r="R1523" s="172">
        <v>8.0831</v>
      </c>
    </row>
    <row r="1524" spans="1:18" x14ac:dyDescent="0.3">
      <c r="A1524" s="168" t="s">
        <v>1587</v>
      </c>
      <c r="B1524" s="168" t="s">
        <v>1611</v>
      </c>
      <c r="C1524" s="168">
        <v>120676</v>
      </c>
      <c r="D1524" s="171">
        <v>44015</v>
      </c>
      <c r="E1524" s="172">
        <v>21.9496</v>
      </c>
      <c r="F1524" s="172">
        <v>21.9635</v>
      </c>
      <c r="G1524" s="172">
        <v>18.819800000000001</v>
      </c>
      <c r="H1524" s="172">
        <v>12.740399999999999</v>
      </c>
      <c r="I1524" s="172">
        <v>13.095499999999999</v>
      </c>
      <c r="J1524" s="172">
        <v>12.2219</v>
      </c>
      <c r="K1524" s="172">
        <v>8.6125000000000007</v>
      </c>
      <c r="L1524" s="172">
        <v>7.8224</v>
      </c>
      <c r="M1524" s="172">
        <v>8.2082999999999995</v>
      </c>
      <c r="N1524" s="172">
        <v>8.4915000000000003</v>
      </c>
      <c r="O1524" s="172">
        <v>8.2022999999999993</v>
      </c>
      <c r="P1524" s="172">
        <v>9.0498999999999992</v>
      </c>
      <c r="Q1524" s="172">
        <v>9.1373999999999995</v>
      </c>
      <c r="R1524" s="172">
        <v>8.7012</v>
      </c>
    </row>
    <row r="1525" spans="1:18" x14ac:dyDescent="0.3">
      <c r="A1525" s="168" t="s">
        <v>1587</v>
      </c>
      <c r="B1525" s="168" t="s">
        <v>1612</v>
      </c>
      <c r="C1525" s="168">
        <v>113251</v>
      </c>
      <c r="D1525" s="171">
        <v>44015</v>
      </c>
      <c r="E1525" s="172">
        <v>2096.4002</v>
      </c>
      <c r="F1525" s="172">
        <v>9.3764000000000003</v>
      </c>
      <c r="G1525" s="172">
        <v>10.061299999999999</v>
      </c>
      <c r="H1525" s="172">
        <v>7.5522999999999998</v>
      </c>
      <c r="I1525" s="172">
        <v>5.2035999999999998</v>
      </c>
      <c r="J1525" s="172">
        <v>6.6349</v>
      </c>
      <c r="K1525" s="172">
        <v>4.1158999999999999</v>
      </c>
      <c r="L1525" s="172">
        <v>4.8724999999999996</v>
      </c>
      <c r="M1525" s="172">
        <v>5.5674000000000001</v>
      </c>
      <c r="N1525" s="172">
        <v>10.694900000000001</v>
      </c>
      <c r="O1525" s="172">
        <v>6.3863000000000003</v>
      </c>
      <c r="P1525" s="172">
        <v>6.7149000000000001</v>
      </c>
      <c r="Q1525" s="172">
        <v>7.8140999999999998</v>
      </c>
      <c r="R1525" s="172">
        <v>6.5138999999999996</v>
      </c>
    </row>
    <row r="1526" spans="1:18" x14ac:dyDescent="0.3">
      <c r="A1526" s="168" t="s">
        <v>1587</v>
      </c>
      <c r="B1526" s="168" t="s">
        <v>1613</v>
      </c>
      <c r="C1526" s="168">
        <v>118350</v>
      </c>
      <c r="D1526" s="171">
        <v>44015</v>
      </c>
      <c r="E1526" s="172">
        <v>2187.5891000000001</v>
      </c>
      <c r="F1526" s="172">
        <v>9.7766999999999999</v>
      </c>
      <c r="G1526" s="172">
        <v>10.461600000000001</v>
      </c>
      <c r="H1526" s="172">
        <v>7.9527999999999999</v>
      </c>
      <c r="I1526" s="172">
        <v>5.6093999999999999</v>
      </c>
      <c r="J1526" s="172">
        <v>7.0449000000000002</v>
      </c>
      <c r="K1526" s="172">
        <v>4.5297000000000001</v>
      </c>
      <c r="L1526" s="172">
        <v>5.2893999999999997</v>
      </c>
      <c r="M1526" s="172">
        <v>5.9972000000000003</v>
      </c>
      <c r="N1526" s="172">
        <v>11.1776</v>
      </c>
      <c r="O1526" s="172">
        <v>7.0570000000000004</v>
      </c>
      <c r="P1526" s="172">
        <v>7.4606000000000003</v>
      </c>
      <c r="Q1526" s="172">
        <v>8.0138999999999996</v>
      </c>
      <c r="R1526" s="172">
        <v>7.0566000000000004</v>
      </c>
    </row>
    <row r="1527" spans="1:18" x14ac:dyDescent="0.3">
      <c r="A1527" s="168" t="s">
        <v>1587</v>
      </c>
      <c r="B1527" s="168" t="s">
        <v>1614</v>
      </c>
      <c r="C1527" s="168">
        <v>144173</v>
      </c>
      <c r="D1527" s="171">
        <v>44015</v>
      </c>
      <c r="E1527" s="172">
        <v>11.6594</v>
      </c>
      <c r="F1527" s="172">
        <v>7.8280000000000003</v>
      </c>
      <c r="G1527" s="172">
        <v>9.3987999999999996</v>
      </c>
      <c r="H1527" s="172">
        <v>5.8651</v>
      </c>
      <c r="I1527" s="172">
        <v>6.6806000000000001</v>
      </c>
      <c r="J1527" s="172">
        <v>7.3697999999999997</v>
      </c>
      <c r="K1527" s="172">
        <v>8.5805000000000007</v>
      </c>
      <c r="L1527" s="172">
        <v>7.5609000000000002</v>
      </c>
      <c r="M1527" s="172">
        <v>7.3502999999999998</v>
      </c>
      <c r="N1527" s="172">
        <v>7.7138</v>
      </c>
      <c r="O1527" s="172"/>
      <c r="P1527" s="172"/>
      <c r="Q1527" s="172">
        <v>8.1409000000000002</v>
      </c>
      <c r="R1527" s="172"/>
    </row>
    <row r="1528" spans="1:18" x14ac:dyDescent="0.3">
      <c r="A1528" s="168" t="s">
        <v>1587</v>
      </c>
      <c r="B1528" s="168" t="s">
        <v>1615</v>
      </c>
      <c r="C1528" s="168">
        <v>144171</v>
      </c>
      <c r="D1528" s="171">
        <v>44015</v>
      </c>
      <c r="E1528" s="172">
        <v>11.622199999999999</v>
      </c>
      <c r="F1528" s="172">
        <v>7.5388999999999999</v>
      </c>
      <c r="G1528" s="172">
        <v>9.2192000000000007</v>
      </c>
      <c r="H1528" s="172">
        <v>5.7041000000000004</v>
      </c>
      <c r="I1528" s="172">
        <v>6.5217000000000001</v>
      </c>
      <c r="J1528" s="172">
        <v>7.2027999999999999</v>
      </c>
      <c r="K1528" s="172">
        <v>8.4285999999999994</v>
      </c>
      <c r="L1528" s="172">
        <v>7.4077000000000002</v>
      </c>
      <c r="M1528" s="172">
        <v>7.1966999999999999</v>
      </c>
      <c r="N1528" s="172">
        <v>7.5544000000000002</v>
      </c>
      <c r="O1528" s="172"/>
      <c r="P1528" s="172"/>
      <c r="Q1528" s="172">
        <v>7.9649000000000001</v>
      </c>
      <c r="R1528" s="172"/>
    </row>
    <row r="1529" spans="1:18" x14ac:dyDescent="0.3">
      <c r="A1529" s="168" t="s">
        <v>1587</v>
      </c>
      <c r="B1529" s="168" t="s">
        <v>1616</v>
      </c>
      <c r="C1529" s="168">
        <v>116424</v>
      </c>
      <c r="D1529" s="171">
        <v>44015</v>
      </c>
      <c r="E1529" s="172">
        <v>1977.7302</v>
      </c>
      <c r="F1529" s="172">
        <v>11.089600000000001</v>
      </c>
      <c r="G1529" s="172">
        <v>10.3833</v>
      </c>
      <c r="H1529" s="172">
        <v>3.9036</v>
      </c>
      <c r="I1529" s="172">
        <v>3.0171000000000001</v>
      </c>
      <c r="J1529" s="172">
        <v>5.3116000000000003</v>
      </c>
      <c r="K1529" s="172">
        <v>7.4138999999999999</v>
      </c>
      <c r="L1529" s="172">
        <v>7.1307999999999998</v>
      </c>
      <c r="M1529" s="172">
        <v>6.7416999999999998</v>
      </c>
      <c r="N1529" s="172">
        <v>7.0012999999999996</v>
      </c>
      <c r="O1529" s="172">
        <v>7.173</v>
      </c>
      <c r="P1529" s="172">
        <v>7.6177999999999999</v>
      </c>
      <c r="Q1529" s="172">
        <v>8.3577999999999992</v>
      </c>
      <c r="R1529" s="172">
        <v>7.4062000000000001</v>
      </c>
    </row>
    <row r="1530" spans="1:18" x14ac:dyDescent="0.3">
      <c r="A1530" s="168" t="s">
        <v>1587</v>
      </c>
      <c r="B1530" s="168" t="s">
        <v>1617</v>
      </c>
      <c r="C1530" s="168">
        <v>119143</v>
      </c>
      <c r="D1530" s="171">
        <v>44015</v>
      </c>
      <c r="E1530" s="172">
        <v>2047.7545</v>
      </c>
      <c r="F1530" s="172">
        <v>11.641299999999999</v>
      </c>
      <c r="G1530" s="172">
        <v>10.933199999999999</v>
      </c>
      <c r="H1530" s="172">
        <v>4.4539999999999997</v>
      </c>
      <c r="I1530" s="172">
        <v>3.5491000000000001</v>
      </c>
      <c r="J1530" s="172">
        <v>5.8548</v>
      </c>
      <c r="K1530" s="172">
        <v>7.9718999999999998</v>
      </c>
      <c r="L1530" s="172">
        <v>7.6627999999999998</v>
      </c>
      <c r="M1530" s="172">
        <v>7.2401</v>
      </c>
      <c r="N1530" s="172">
        <v>7.4927000000000001</v>
      </c>
      <c r="O1530" s="172">
        <v>7.6292</v>
      </c>
      <c r="P1530" s="172">
        <v>8.1359999999999992</v>
      </c>
      <c r="Q1530" s="172">
        <v>8.6249000000000002</v>
      </c>
      <c r="R1530" s="172">
        <v>7.8659999999999997</v>
      </c>
    </row>
    <row r="1531" spans="1:18" x14ac:dyDescent="0.3">
      <c r="A1531" s="168" t="s">
        <v>1587</v>
      </c>
      <c r="B1531" s="168" t="s">
        <v>1618</v>
      </c>
      <c r="C1531" s="168">
        <v>114359</v>
      </c>
      <c r="D1531" s="171">
        <v>44015</v>
      </c>
      <c r="E1531" s="172">
        <v>2080.9558000000002</v>
      </c>
      <c r="F1531" s="172">
        <v>19.843299999999999</v>
      </c>
      <c r="G1531" s="172">
        <v>14.5206</v>
      </c>
      <c r="H1531" s="172">
        <v>7.8369</v>
      </c>
      <c r="I1531" s="172">
        <v>7.0145</v>
      </c>
      <c r="J1531" s="172">
        <v>7.4337999999999997</v>
      </c>
      <c r="K1531" s="172">
        <v>8.0929000000000002</v>
      </c>
      <c r="L1531" s="172">
        <v>6.7</v>
      </c>
      <c r="M1531" s="172">
        <v>6.5598999999999998</v>
      </c>
      <c r="N1531" s="172">
        <v>7.0179999999999998</v>
      </c>
      <c r="O1531" s="172">
        <v>7.1811999999999996</v>
      </c>
      <c r="P1531" s="172">
        <v>7.8391999999999999</v>
      </c>
      <c r="Q1531" s="172">
        <v>8.0061</v>
      </c>
      <c r="R1531" s="172">
        <v>7.4465000000000003</v>
      </c>
    </row>
    <row r="1532" spans="1:18" x14ac:dyDescent="0.3">
      <c r="A1532" s="168" t="s">
        <v>1587</v>
      </c>
      <c r="B1532" s="168" t="s">
        <v>1619</v>
      </c>
      <c r="C1532" s="168">
        <v>120541</v>
      </c>
      <c r="D1532" s="171">
        <v>44015</v>
      </c>
      <c r="E1532" s="172">
        <v>2160.8220999999999</v>
      </c>
      <c r="F1532" s="172">
        <v>20.494399999999999</v>
      </c>
      <c r="G1532" s="172">
        <v>15.1713</v>
      </c>
      <c r="H1532" s="172">
        <v>8.4876000000000005</v>
      </c>
      <c r="I1532" s="172">
        <v>7.6662999999999997</v>
      </c>
      <c r="J1532" s="172">
        <v>8.0873000000000008</v>
      </c>
      <c r="K1532" s="172">
        <v>8.7555999999999994</v>
      </c>
      <c r="L1532" s="172">
        <v>7.3494999999999999</v>
      </c>
      <c r="M1532" s="172">
        <v>7.1741999999999999</v>
      </c>
      <c r="N1532" s="172">
        <v>7.6215999999999999</v>
      </c>
      <c r="O1532" s="172">
        <v>7.7313999999999998</v>
      </c>
      <c r="P1532" s="172">
        <v>8.3010000000000002</v>
      </c>
      <c r="Q1532" s="172">
        <v>8.4040999999999997</v>
      </c>
      <c r="R1532" s="172">
        <v>8.0178999999999991</v>
      </c>
    </row>
    <row r="1533" spans="1:18" x14ac:dyDescent="0.3">
      <c r="A1533" s="168" t="s">
        <v>1587</v>
      </c>
      <c r="B1533" s="168" t="s">
        <v>1620</v>
      </c>
      <c r="C1533" s="168">
        <v>104271</v>
      </c>
      <c r="D1533" s="171">
        <v>44015</v>
      </c>
      <c r="E1533" s="172">
        <v>25.597200000000001</v>
      </c>
      <c r="F1533" s="172">
        <v>6.1326000000000001</v>
      </c>
      <c r="G1533" s="172">
        <v>7.1814999999999998</v>
      </c>
      <c r="H1533" s="172">
        <v>5.6896000000000004</v>
      </c>
      <c r="I1533" s="172">
        <v>5.7469000000000001</v>
      </c>
      <c r="J1533" s="172">
        <v>5.9561999999999999</v>
      </c>
      <c r="K1533" s="172">
        <v>5.2096</v>
      </c>
      <c r="L1533" s="172">
        <v>4.8654999999999999</v>
      </c>
      <c r="M1533" s="172">
        <v>1.6095999999999999</v>
      </c>
      <c r="N1533" s="172">
        <v>2.3553000000000002</v>
      </c>
      <c r="O1533" s="172">
        <v>3.2370999999999999</v>
      </c>
      <c r="P1533" s="172">
        <v>5.2125000000000004</v>
      </c>
      <c r="Q1533" s="172">
        <v>7.0612000000000004</v>
      </c>
      <c r="R1533" s="172">
        <v>1.8869</v>
      </c>
    </row>
    <row r="1534" spans="1:18" x14ac:dyDescent="0.3">
      <c r="A1534" s="168" t="s">
        <v>1587</v>
      </c>
      <c r="B1534" s="168" t="s">
        <v>1621</v>
      </c>
      <c r="C1534" s="168">
        <v>120458</v>
      </c>
      <c r="D1534" s="171">
        <v>44015</v>
      </c>
      <c r="E1534" s="172">
        <v>26.404499999999999</v>
      </c>
      <c r="F1534" s="172">
        <v>6.7747000000000002</v>
      </c>
      <c r="G1534" s="172">
        <v>7.6999000000000004</v>
      </c>
      <c r="H1534" s="172">
        <v>6.2081999999999997</v>
      </c>
      <c r="I1534" s="172">
        <v>6.2453000000000003</v>
      </c>
      <c r="J1534" s="172">
        <v>6.4619999999999997</v>
      </c>
      <c r="K1534" s="172">
        <v>5.7191000000000001</v>
      </c>
      <c r="L1534" s="172">
        <v>5.3781999999999996</v>
      </c>
      <c r="M1534" s="172">
        <v>2.1187999999999998</v>
      </c>
      <c r="N1534" s="172">
        <v>2.8698999999999999</v>
      </c>
      <c r="O1534" s="172">
        <v>3.754</v>
      </c>
      <c r="P1534" s="172">
        <v>5.7473000000000001</v>
      </c>
      <c r="Q1534" s="172">
        <v>6.9439000000000002</v>
      </c>
      <c r="R1534" s="172">
        <v>2.3969</v>
      </c>
    </row>
    <row r="1535" spans="1:18" x14ac:dyDescent="0.3">
      <c r="A1535" s="168" t="s">
        <v>1587</v>
      </c>
      <c r="B1535" s="168" t="s">
        <v>1622</v>
      </c>
      <c r="C1535" s="168">
        <v>102591</v>
      </c>
      <c r="D1535" s="171">
        <v>44015</v>
      </c>
      <c r="E1535" s="172">
        <v>32.826000000000001</v>
      </c>
      <c r="F1535" s="172">
        <v>19.803000000000001</v>
      </c>
      <c r="G1535" s="172">
        <v>16.6646</v>
      </c>
      <c r="H1535" s="172">
        <v>8.4483999999999995</v>
      </c>
      <c r="I1535" s="172">
        <v>8.6940000000000008</v>
      </c>
      <c r="J1535" s="172">
        <v>9.5479000000000003</v>
      </c>
      <c r="K1535" s="172">
        <v>8.8569999999999993</v>
      </c>
      <c r="L1535" s="172">
        <v>7.4017999999999997</v>
      </c>
      <c r="M1535" s="172">
        <v>7.1609999999999996</v>
      </c>
      <c r="N1535" s="172">
        <v>7.4957000000000003</v>
      </c>
      <c r="O1535" s="172">
        <v>7.3691000000000004</v>
      </c>
      <c r="P1535" s="172">
        <v>7.5946999999999996</v>
      </c>
      <c r="Q1535" s="172">
        <v>7.7629000000000001</v>
      </c>
      <c r="R1535" s="172">
        <v>7.7645999999999997</v>
      </c>
    </row>
    <row r="1536" spans="1:18" x14ac:dyDescent="0.3">
      <c r="A1536" s="168" t="s">
        <v>1587</v>
      </c>
      <c r="B1536" s="168" t="s">
        <v>1623</v>
      </c>
      <c r="C1536" s="168">
        <v>119750</v>
      </c>
      <c r="D1536" s="171">
        <v>44015</v>
      </c>
      <c r="E1536" s="172">
        <v>33.642600000000002</v>
      </c>
      <c r="F1536" s="172">
        <v>20.190899999999999</v>
      </c>
      <c r="G1536" s="172">
        <v>17.093599999999999</v>
      </c>
      <c r="H1536" s="172">
        <v>8.8961000000000006</v>
      </c>
      <c r="I1536" s="172">
        <v>9.1376000000000008</v>
      </c>
      <c r="J1536" s="172">
        <v>9.9940999999999995</v>
      </c>
      <c r="K1536" s="172">
        <v>9.3178000000000001</v>
      </c>
      <c r="L1536" s="172">
        <v>7.8670999999999998</v>
      </c>
      <c r="M1536" s="172">
        <v>7.6271000000000004</v>
      </c>
      <c r="N1536" s="172">
        <v>7.9668999999999999</v>
      </c>
      <c r="O1536" s="172">
        <v>7.7824999999999998</v>
      </c>
      <c r="P1536" s="172">
        <v>7.9943999999999997</v>
      </c>
      <c r="Q1536" s="172">
        <v>8.4619</v>
      </c>
      <c r="R1536" s="172">
        <v>8.1996000000000002</v>
      </c>
    </row>
    <row r="1537" spans="1:18" x14ac:dyDescent="0.3">
      <c r="A1537" s="168" t="s">
        <v>1587</v>
      </c>
      <c r="B1537" s="168" t="s">
        <v>1624</v>
      </c>
      <c r="C1537" s="168">
        <v>112423</v>
      </c>
      <c r="D1537" s="171">
        <v>44015</v>
      </c>
      <c r="E1537" s="172">
        <v>33.383400000000002</v>
      </c>
      <c r="F1537" s="172">
        <v>11.0463</v>
      </c>
      <c r="G1537" s="172">
        <v>10.0672</v>
      </c>
      <c r="H1537" s="172">
        <v>6.1925999999999997</v>
      </c>
      <c r="I1537" s="172">
        <v>5.5410000000000004</v>
      </c>
      <c r="J1537" s="172">
        <v>6.6177999999999999</v>
      </c>
      <c r="K1537" s="172">
        <v>8.2861999999999991</v>
      </c>
      <c r="L1537" s="172">
        <v>7.3639999999999999</v>
      </c>
      <c r="M1537" s="172">
        <v>6.9821</v>
      </c>
      <c r="N1537" s="172">
        <v>7.3166000000000002</v>
      </c>
      <c r="O1537" s="172">
        <v>7.3094999999999999</v>
      </c>
      <c r="P1537" s="172">
        <v>7.5884999999999998</v>
      </c>
      <c r="Q1537" s="172">
        <v>3.8641000000000001</v>
      </c>
      <c r="R1537" s="172">
        <v>7.6181999999999999</v>
      </c>
    </row>
    <row r="1538" spans="1:18" x14ac:dyDescent="0.3">
      <c r="A1538" s="168" t="s">
        <v>1587</v>
      </c>
      <c r="B1538" s="168" t="s">
        <v>1625</v>
      </c>
      <c r="C1538" s="168">
        <v>119849</v>
      </c>
      <c r="D1538" s="171">
        <v>44015</v>
      </c>
      <c r="E1538" s="172">
        <v>34.176699999999997</v>
      </c>
      <c r="F1538" s="172">
        <v>11.430999999999999</v>
      </c>
      <c r="G1538" s="172">
        <v>10.3682</v>
      </c>
      <c r="H1538" s="172">
        <v>6.4922000000000004</v>
      </c>
      <c r="I1538" s="172">
        <v>5.8411999999999997</v>
      </c>
      <c r="J1538" s="172">
        <v>6.9169</v>
      </c>
      <c r="K1538" s="172">
        <v>8.6</v>
      </c>
      <c r="L1538" s="172">
        <v>7.6976000000000004</v>
      </c>
      <c r="M1538" s="172">
        <v>7.3131000000000004</v>
      </c>
      <c r="N1538" s="172">
        <v>7.65</v>
      </c>
      <c r="O1538" s="172">
        <v>7.6597</v>
      </c>
      <c r="P1538" s="172">
        <v>7.9497999999999998</v>
      </c>
      <c r="Q1538" s="172">
        <v>8.4588999999999999</v>
      </c>
      <c r="R1538" s="172">
        <v>7.9558999999999997</v>
      </c>
    </row>
    <row r="1539" spans="1:18" x14ac:dyDescent="0.3">
      <c r="A1539" s="168" t="s">
        <v>1587</v>
      </c>
      <c r="B1539" s="168" t="s">
        <v>1626</v>
      </c>
      <c r="C1539" s="168">
        <v>147772</v>
      </c>
      <c r="D1539" s="171">
        <v>44015</v>
      </c>
      <c r="E1539" s="172">
        <v>1032.1217999999999</v>
      </c>
      <c r="F1539" s="172">
        <v>6.3525</v>
      </c>
      <c r="G1539" s="172">
        <v>8.4672999999999998</v>
      </c>
      <c r="H1539" s="172">
        <v>6.3257000000000003</v>
      </c>
      <c r="I1539" s="172">
        <v>6.1786000000000003</v>
      </c>
      <c r="J1539" s="172">
        <v>6.8474000000000004</v>
      </c>
      <c r="K1539" s="172">
        <v>5.9863</v>
      </c>
      <c r="L1539" s="172">
        <v>5.1935000000000002</v>
      </c>
      <c r="M1539" s="172"/>
      <c r="N1539" s="172"/>
      <c r="O1539" s="172"/>
      <c r="P1539" s="172"/>
      <c r="Q1539" s="172">
        <v>5.3536000000000001</v>
      </c>
      <c r="R1539" s="172"/>
    </row>
    <row r="1540" spans="1:18" x14ac:dyDescent="0.3">
      <c r="A1540" s="168" t="s">
        <v>1587</v>
      </c>
      <c r="B1540" s="168" t="s">
        <v>1627</v>
      </c>
      <c r="C1540" s="168">
        <v>147770</v>
      </c>
      <c r="D1540" s="171">
        <v>44015</v>
      </c>
      <c r="E1540" s="172">
        <v>1030.2635</v>
      </c>
      <c r="F1540" s="172">
        <v>6.1513</v>
      </c>
      <c r="G1540" s="172">
        <v>8.2661999999999995</v>
      </c>
      <c r="H1540" s="172">
        <v>6.0956000000000001</v>
      </c>
      <c r="I1540" s="172">
        <v>5.9120999999999997</v>
      </c>
      <c r="J1540" s="172">
        <v>6.5617999999999999</v>
      </c>
      <c r="K1540" s="172">
        <v>5.6851000000000003</v>
      </c>
      <c r="L1540" s="172">
        <v>4.8871000000000002</v>
      </c>
      <c r="M1540" s="172"/>
      <c r="N1540" s="172"/>
      <c r="O1540" s="172"/>
      <c r="P1540" s="172"/>
      <c r="Q1540" s="172">
        <v>5.0438999999999998</v>
      </c>
      <c r="R1540" s="172"/>
    </row>
    <row r="1541" spans="1:18" x14ac:dyDescent="0.3">
      <c r="A1541" s="168" t="s">
        <v>1587</v>
      </c>
      <c r="B1541" s="168" t="s">
        <v>1628</v>
      </c>
      <c r="C1541" s="168">
        <v>147731</v>
      </c>
      <c r="D1541" s="171">
        <v>44015</v>
      </c>
      <c r="E1541" s="172">
        <v>1055.1955</v>
      </c>
      <c r="F1541" s="172">
        <v>11.8062</v>
      </c>
      <c r="G1541" s="172">
        <v>11.4857</v>
      </c>
      <c r="H1541" s="172">
        <v>7.8426</v>
      </c>
      <c r="I1541" s="172">
        <v>8.5349000000000004</v>
      </c>
      <c r="J1541" s="172">
        <v>9.0809999999999995</v>
      </c>
      <c r="K1541" s="172">
        <v>8.5106999999999999</v>
      </c>
      <c r="L1541" s="172">
        <v>7.9943</v>
      </c>
      <c r="M1541" s="172"/>
      <c r="N1541" s="172"/>
      <c r="O1541" s="172"/>
      <c r="P1541" s="172"/>
      <c r="Q1541" s="172">
        <v>7.7485999999999997</v>
      </c>
      <c r="R1541" s="172"/>
    </row>
    <row r="1542" spans="1:18" x14ac:dyDescent="0.3">
      <c r="A1542" s="168" t="s">
        <v>1587</v>
      </c>
      <c r="B1542" s="168" t="s">
        <v>1629</v>
      </c>
      <c r="C1542" s="168">
        <v>147734</v>
      </c>
      <c r="D1542" s="171">
        <v>44015</v>
      </c>
      <c r="E1542" s="172">
        <v>1052.0125</v>
      </c>
      <c r="F1542" s="172">
        <v>11.383599999999999</v>
      </c>
      <c r="G1542" s="172">
        <v>11.069800000000001</v>
      </c>
      <c r="H1542" s="172">
        <v>7.4240000000000004</v>
      </c>
      <c r="I1542" s="172">
        <v>8.1164000000000005</v>
      </c>
      <c r="J1542" s="172">
        <v>8.6594999999999995</v>
      </c>
      <c r="K1542" s="172">
        <v>8.0858000000000008</v>
      </c>
      <c r="L1542" s="172">
        <v>7.5609000000000002</v>
      </c>
      <c r="M1542" s="172"/>
      <c r="N1542" s="172"/>
      <c r="O1542" s="172"/>
      <c r="P1542" s="172"/>
      <c r="Q1542" s="172">
        <v>7.3018000000000001</v>
      </c>
      <c r="R1542" s="172"/>
    </row>
    <row r="1543" spans="1:18" x14ac:dyDescent="0.3">
      <c r="A1543" s="168" t="s">
        <v>1587</v>
      </c>
      <c r="B1543" s="168" t="s">
        <v>1630</v>
      </c>
      <c r="C1543" s="168">
        <v>124234</v>
      </c>
      <c r="D1543" s="171">
        <v>44015</v>
      </c>
      <c r="E1543" s="172">
        <v>13.6235</v>
      </c>
      <c r="F1543" s="172">
        <v>1.8754999999999999</v>
      </c>
      <c r="G1543" s="172">
        <v>2.5903999999999998</v>
      </c>
      <c r="H1543" s="172">
        <v>3.0636999999999999</v>
      </c>
      <c r="I1543" s="172">
        <v>3.3149000000000002</v>
      </c>
      <c r="J1543" s="172">
        <v>3.484</v>
      </c>
      <c r="K1543" s="172">
        <v>4.7153999999999998</v>
      </c>
      <c r="L1543" s="172">
        <v>5.2633000000000001</v>
      </c>
      <c r="M1543" s="172">
        <v>5.3106999999999998</v>
      </c>
      <c r="N1543" s="172">
        <v>5.5686999999999998</v>
      </c>
      <c r="O1543" s="172">
        <v>1.1392</v>
      </c>
      <c r="P1543" s="172">
        <v>3.3090000000000002</v>
      </c>
      <c r="Q1543" s="172">
        <v>4.6330999999999998</v>
      </c>
      <c r="R1543" s="172">
        <v>-1.3404</v>
      </c>
    </row>
    <row r="1544" spans="1:18" x14ac:dyDescent="0.3">
      <c r="A1544" s="168" t="s">
        <v>1587</v>
      </c>
      <c r="B1544" s="168" t="s">
        <v>1631</v>
      </c>
      <c r="C1544" s="168">
        <v>124233</v>
      </c>
      <c r="D1544" s="171">
        <v>44015</v>
      </c>
      <c r="E1544" s="172">
        <v>13.2477</v>
      </c>
      <c r="F1544" s="172">
        <v>1.9287000000000001</v>
      </c>
      <c r="G1544" s="172">
        <v>2.5720999999999998</v>
      </c>
      <c r="H1544" s="172">
        <v>3.0718999999999999</v>
      </c>
      <c r="I1544" s="172">
        <v>3.3302</v>
      </c>
      <c r="J1544" s="172">
        <v>3.4906999999999999</v>
      </c>
      <c r="K1544" s="172">
        <v>4.7175000000000002</v>
      </c>
      <c r="L1544" s="172">
        <v>5.2634999999999996</v>
      </c>
      <c r="M1544" s="172">
        <v>5.3108000000000004</v>
      </c>
      <c r="N1544" s="172">
        <v>5.5693000000000001</v>
      </c>
      <c r="O1544" s="172">
        <v>0.94420000000000004</v>
      </c>
      <c r="P1544" s="172">
        <v>3.0002</v>
      </c>
      <c r="Q1544" s="172">
        <v>4.2053000000000003</v>
      </c>
      <c r="R1544" s="172">
        <v>-1.3977999999999999</v>
      </c>
    </row>
    <row r="1545" spans="1:18" x14ac:dyDescent="0.3">
      <c r="A1545" s="168" t="s">
        <v>1587</v>
      </c>
      <c r="B1545" s="168" t="s">
        <v>1632</v>
      </c>
      <c r="C1545" s="168">
        <v>143493</v>
      </c>
      <c r="D1545" s="171">
        <v>44015</v>
      </c>
      <c r="E1545" s="172">
        <v>2949.5028000000002</v>
      </c>
      <c r="F1545" s="172">
        <v>29.1465</v>
      </c>
      <c r="G1545" s="172">
        <v>20.684000000000001</v>
      </c>
      <c r="H1545" s="172">
        <v>15.5245</v>
      </c>
      <c r="I1545" s="172">
        <v>12.4434</v>
      </c>
      <c r="J1545" s="172">
        <v>7.9523999999999999</v>
      </c>
      <c r="K1545" s="172">
        <v>6.1360000000000001</v>
      </c>
      <c r="L1545" s="172">
        <v>5.1571999999999996</v>
      </c>
      <c r="M1545" s="172">
        <v>6.0340999999999996</v>
      </c>
      <c r="N1545" s="172">
        <v>1.9878</v>
      </c>
      <c r="O1545" s="172">
        <v>4.5495000000000001</v>
      </c>
      <c r="P1545" s="172">
        <v>5.3754999999999997</v>
      </c>
      <c r="Q1545" s="172">
        <v>5.9922000000000004</v>
      </c>
      <c r="R1545" s="172">
        <v>3.7168999999999999</v>
      </c>
    </row>
    <row r="1546" spans="1:18" x14ac:dyDescent="0.3">
      <c r="A1546" s="168" t="s">
        <v>1587</v>
      </c>
      <c r="B1546" s="168" t="s">
        <v>1633</v>
      </c>
      <c r="C1546" s="168">
        <v>143494</v>
      </c>
      <c r="D1546" s="171">
        <v>44015</v>
      </c>
      <c r="E1546" s="172">
        <v>3128.2420000000002</v>
      </c>
      <c r="F1546" s="172">
        <v>29.914100000000001</v>
      </c>
      <c r="G1546" s="172">
        <v>21.456099999999999</v>
      </c>
      <c r="H1546" s="172">
        <v>16.296500000000002</v>
      </c>
      <c r="I1546" s="172">
        <v>13.2171</v>
      </c>
      <c r="J1546" s="172">
        <v>8.7277000000000005</v>
      </c>
      <c r="K1546" s="172">
        <v>6.9191000000000003</v>
      </c>
      <c r="L1546" s="172">
        <v>5.9528999999999996</v>
      </c>
      <c r="M1546" s="172">
        <v>6.8472</v>
      </c>
      <c r="N1546" s="172">
        <v>2.7827000000000002</v>
      </c>
      <c r="O1546" s="172">
        <v>5.4217000000000004</v>
      </c>
      <c r="P1546" s="172">
        <v>6.3011999999999997</v>
      </c>
      <c r="Q1546" s="172">
        <v>7.2137000000000002</v>
      </c>
      <c r="R1546" s="172">
        <v>4.5307000000000004</v>
      </c>
    </row>
    <row r="1547" spans="1:18" x14ac:dyDescent="0.3">
      <c r="A1547" s="168" t="s">
        <v>1587</v>
      </c>
      <c r="B1547" s="168" t="s">
        <v>1634</v>
      </c>
      <c r="C1547" s="168">
        <v>147674</v>
      </c>
      <c r="D1547" s="171">
        <v>44015</v>
      </c>
      <c r="E1547" s="172">
        <v>32.707000000000001</v>
      </c>
      <c r="F1547" s="172">
        <v>0</v>
      </c>
      <c r="G1547" s="172">
        <v>0</v>
      </c>
      <c r="H1547" s="172">
        <v>0</v>
      </c>
      <c r="I1547" s="172">
        <v>0</v>
      </c>
      <c r="J1547" s="172">
        <v>0</v>
      </c>
      <c r="K1547" s="172">
        <v>0</v>
      </c>
      <c r="L1547" s="172">
        <v>0</v>
      </c>
      <c r="M1547" s="172">
        <v>-32.322899999999997</v>
      </c>
      <c r="N1547" s="172"/>
      <c r="O1547" s="172"/>
      <c r="P1547" s="172"/>
      <c r="Q1547" s="172">
        <v>-31.405899999999999</v>
      </c>
      <c r="R1547" s="172"/>
    </row>
    <row r="1548" spans="1:18" x14ac:dyDescent="0.3">
      <c r="A1548" s="168" t="s">
        <v>1587</v>
      </c>
      <c r="B1548" s="168" t="s">
        <v>1635</v>
      </c>
      <c r="C1548" s="168">
        <v>147675</v>
      </c>
      <c r="D1548" s="171">
        <v>44015</v>
      </c>
      <c r="E1548" s="172">
        <v>34.4818</v>
      </c>
      <c r="F1548" s="172">
        <v>0</v>
      </c>
      <c r="G1548" s="172">
        <v>0</v>
      </c>
      <c r="H1548" s="172">
        <v>0</v>
      </c>
      <c r="I1548" s="172">
        <v>0</v>
      </c>
      <c r="J1548" s="172">
        <v>0</v>
      </c>
      <c r="K1548" s="172">
        <v>0</v>
      </c>
      <c r="L1548" s="172">
        <v>0</v>
      </c>
      <c r="M1548" s="172">
        <v>-32.322800000000001</v>
      </c>
      <c r="N1548" s="172"/>
      <c r="O1548" s="172"/>
      <c r="P1548" s="172"/>
      <c r="Q1548" s="172">
        <v>-31.405899999999999</v>
      </c>
      <c r="R1548" s="172"/>
    </row>
    <row r="1549" spans="1:18" x14ac:dyDescent="0.3">
      <c r="A1549" s="168" t="s">
        <v>1587</v>
      </c>
      <c r="B1549" s="168" t="s">
        <v>1636</v>
      </c>
      <c r="C1549" s="168">
        <v>138343</v>
      </c>
      <c r="D1549" s="171">
        <v>44015</v>
      </c>
      <c r="E1549" s="172">
        <v>26.339200000000002</v>
      </c>
      <c r="F1549" s="172">
        <v>14.1403</v>
      </c>
      <c r="G1549" s="172">
        <v>11.8367</v>
      </c>
      <c r="H1549" s="172">
        <v>6.8586999999999998</v>
      </c>
      <c r="I1549" s="172">
        <v>6.7881</v>
      </c>
      <c r="J1549" s="172">
        <v>7.3144</v>
      </c>
      <c r="K1549" s="172">
        <v>8.1178000000000008</v>
      </c>
      <c r="L1549" s="172">
        <v>7.1620999999999997</v>
      </c>
      <c r="M1549" s="172">
        <v>6.8787000000000003</v>
      </c>
      <c r="N1549" s="172">
        <v>11.877700000000001</v>
      </c>
      <c r="O1549" s="172">
        <v>9.4855999999999998</v>
      </c>
      <c r="P1549" s="172">
        <v>8.9334000000000007</v>
      </c>
      <c r="Q1549" s="172">
        <v>8.4011999999999993</v>
      </c>
      <c r="R1549" s="172">
        <v>10.8325</v>
      </c>
    </row>
    <row r="1550" spans="1:18" x14ac:dyDescent="0.3">
      <c r="A1550" s="168" t="s">
        <v>1587</v>
      </c>
      <c r="B1550" s="168" t="s">
        <v>1637</v>
      </c>
      <c r="C1550" s="168">
        <v>138358</v>
      </c>
      <c r="D1550" s="171">
        <v>44015</v>
      </c>
      <c r="E1550" s="172">
        <v>26.753799999999998</v>
      </c>
      <c r="F1550" s="172">
        <v>14.4672</v>
      </c>
      <c r="G1550" s="172">
        <v>12.2455</v>
      </c>
      <c r="H1550" s="172">
        <v>7.319</v>
      </c>
      <c r="I1550" s="172">
        <v>7.2705000000000002</v>
      </c>
      <c r="J1550" s="172">
        <v>7.8034999999999997</v>
      </c>
      <c r="K1550" s="172">
        <v>8.6204999999999998</v>
      </c>
      <c r="L1550" s="172">
        <v>7.6805000000000003</v>
      </c>
      <c r="M1550" s="172">
        <v>7.3734999999999999</v>
      </c>
      <c r="N1550" s="172">
        <v>11.8813</v>
      </c>
      <c r="O1550" s="172">
        <v>9.6979000000000006</v>
      </c>
      <c r="P1550" s="172">
        <v>9.1615000000000002</v>
      </c>
      <c r="Q1550" s="172">
        <v>9.4047000000000001</v>
      </c>
      <c r="R1550" s="172">
        <v>11.0176</v>
      </c>
    </row>
    <row r="1551" spans="1:18" x14ac:dyDescent="0.3">
      <c r="A1551" s="168" t="s">
        <v>1587</v>
      </c>
      <c r="B1551" s="168" t="s">
        <v>1638</v>
      </c>
      <c r="C1551" s="168">
        <v>107328</v>
      </c>
      <c r="D1551" s="171">
        <v>44015</v>
      </c>
      <c r="E1551" s="172">
        <v>2132.4578999999999</v>
      </c>
      <c r="F1551" s="172">
        <v>9.1526999999999994</v>
      </c>
      <c r="G1551" s="172">
        <v>6.5151000000000003</v>
      </c>
      <c r="H1551" s="172">
        <v>4.0639000000000003</v>
      </c>
      <c r="I1551" s="172">
        <v>4.609</v>
      </c>
      <c r="J1551" s="172">
        <v>5.0732999999999997</v>
      </c>
      <c r="K1551" s="172">
        <v>5.3368000000000002</v>
      </c>
      <c r="L1551" s="172">
        <v>5.0590000000000002</v>
      </c>
      <c r="M1551" s="172">
        <v>5.1253000000000002</v>
      </c>
      <c r="N1551" s="172">
        <v>5.5282999999999998</v>
      </c>
      <c r="O1551" s="172">
        <v>4.3445</v>
      </c>
      <c r="P1551" s="172">
        <v>5.7062999999999997</v>
      </c>
      <c r="Q1551" s="172">
        <v>6.2335000000000003</v>
      </c>
      <c r="R1551" s="172">
        <v>3.3712</v>
      </c>
    </row>
    <row r="1552" spans="1:18" x14ac:dyDescent="0.3">
      <c r="A1552" s="168" t="s">
        <v>1587</v>
      </c>
      <c r="B1552" s="168" t="s">
        <v>1639</v>
      </c>
      <c r="C1552" s="168">
        <v>119474</v>
      </c>
      <c r="D1552" s="171">
        <v>44015</v>
      </c>
      <c r="E1552" s="172">
        <v>2201.4164000000001</v>
      </c>
      <c r="F1552" s="172">
        <v>9.9923000000000002</v>
      </c>
      <c r="G1552" s="172">
        <v>7.3555999999999999</v>
      </c>
      <c r="H1552" s="172">
        <v>4.9047999999999998</v>
      </c>
      <c r="I1552" s="172">
        <v>5.4505999999999997</v>
      </c>
      <c r="J1552" s="172">
        <v>5.9221000000000004</v>
      </c>
      <c r="K1552" s="172">
        <v>6.1973000000000003</v>
      </c>
      <c r="L1552" s="172">
        <v>5.9351000000000003</v>
      </c>
      <c r="M1552" s="172">
        <v>5.9882999999999997</v>
      </c>
      <c r="N1552" s="172">
        <v>6.3959999999999999</v>
      </c>
      <c r="O1552" s="172">
        <v>5.2218</v>
      </c>
      <c r="P1552" s="172">
        <v>6.3310000000000004</v>
      </c>
      <c r="Q1552" s="172">
        <v>7.4237000000000002</v>
      </c>
      <c r="R1552" s="172">
        <v>4.2404000000000002</v>
      </c>
    </row>
    <row r="1553" spans="1:18" x14ac:dyDescent="0.3">
      <c r="A1553" s="168" t="s">
        <v>1587</v>
      </c>
      <c r="B1553" s="168" t="s">
        <v>1640</v>
      </c>
      <c r="C1553" s="168">
        <v>119828</v>
      </c>
      <c r="D1553" s="171">
        <v>44015</v>
      </c>
      <c r="E1553" s="172">
        <v>4581.6913999999997</v>
      </c>
      <c r="F1553" s="172">
        <v>14.4099</v>
      </c>
      <c r="G1553" s="172">
        <v>11.0936</v>
      </c>
      <c r="H1553" s="172">
        <v>6.7022000000000004</v>
      </c>
      <c r="I1553" s="172">
        <v>7.7561</v>
      </c>
      <c r="J1553" s="172">
        <v>8.7486999999999995</v>
      </c>
      <c r="K1553" s="172">
        <v>8.8879999999999999</v>
      </c>
      <c r="L1553" s="172">
        <v>7.5366999999999997</v>
      </c>
      <c r="M1553" s="172">
        <v>7.4103000000000003</v>
      </c>
      <c r="N1553" s="172">
        <v>7.7897999999999996</v>
      </c>
      <c r="O1553" s="172">
        <v>7.7812999999999999</v>
      </c>
      <c r="P1553" s="172">
        <v>7.6901999999999999</v>
      </c>
      <c r="Q1553" s="172">
        <v>8.1791999999999998</v>
      </c>
      <c r="R1553" s="172">
        <v>8.0998000000000001</v>
      </c>
    </row>
    <row r="1554" spans="1:18" x14ac:dyDescent="0.3">
      <c r="A1554" s="168" t="s">
        <v>1587</v>
      </c>
      <c r="B1554" s="168" t="s">
        <v>1641</v>
      </c>
      <c r="C1554" s="168">
        <v>100641</v>
      </c>
      <c r="D1554" s="171">
        <v>44015</v>
      </c>
      <c r="E1554" s="172">
        <v>4547.6513000000004</v>
      </c>
      <c r="F1554" s="172">
        <v>14.249499999999999</v>
      </c>
      <c r="G1554" s="172">
        <v>10.9232</v>
      </c>
      <c r="H1554" s="172">
        <v>6.5355999999999996</v>
      </c>
      <c r="I1554" s="172">
        <v>7.5846999999999998</v>
      </c>
      <c r="J1554" s="172">
        <v>8.5818999999999992</v>
      </c>
      <c r="K1554" s="172">
        <v>8.7231000000000005</v>
      </c>
      <c r="L1554" s="172">
        <v>7.3672000000000004</v>
      </c>
      <c r="M1554" s="172">
        <v>7.2377000000000002</v>
      </c>
      <c r="N1554" s="172">
        <v>7.6147</v>
      </c>
      <c r="O1554" s="172">
        <v>7.6367000000000003</v>
      </c>
      <c r="P1554" s="172">
        <v>7.5674000000000001</v>
      </c>
      <c r="Q1554" s="172">
        <v>7.4276999999999997</v>
      </c>
      <c r="R1554" s="172">
        <v>7.9410999999999996</v>
      </c>
    </row>
    <row r="1555" spans="1:18" x14ac:dyDescent="0.3">
      <c r="A1555" s="168" t="s">
        <v>1587</v>
      </c>
      <c r="B1555" s="168" t="s">
        <v>1642</v>
      </c>
      <c r="C1555" s="168">
        <v>147440</v>
      </c>
      <c r="D1555" s="171">
        <v>44015</v>
      </c>
      <c r="E1555" s="172">
        <v>10.748900000000001</v>
      </c>
      <c r="F1555" s="172">
        <v>11.548999999999999</v>
      </c>
      <c r="G1555" s="172">
        <v>12.236800000000001</v>
      </c>
      <c r="H1555" s="172">
        <v>7.8704999999999998</v>
      </c>
      <c r="I1555" s="172">
        <v>7.98</v>
      </c>
      <c r="J1555" s="172">
        <v>7.5739999999999998</v>
      </c>
      <c r="K1555" s="172">
        <v>7.2870999999999997</v>
      </c>
      <c r="L1555" s="172">
        <v>6.73</v>
      </c>
      <c r="M1555" s="172">
        <v>6.7363999999999997</v>
      </c>
      <c r="N1555" s="172">
        <v>7.2023000000000001</v>
      </c>
      <c r="O1555" s="172"/>
      <c r="P1555" s="172"/>
      <c r="Q1555" s="172">
        <v>7.2821999999999996</v>
      </c>
      <c r="R1555" s="172"/>
    </row>
    <row r="1556" spans="1:18" x14ac:dyDescent="0.3">
      <c r="A1556" s="168" t="s">
        <v>1587</v>
      </c>
      <c r="B1556" s="168" t="s">
        <v>1643</v>
      </c>
      <c r="C1556" s="168">
        <v>147425</v>
      </c>
      <c r="D1556" s="171">
        <v>44015</v>
      </c>
      <c r="E1556" s="172">
        <v>10.631399999999999</v>
      </c>
      <c r="F1556" s="172">
        <v>10.3026</v>
      </c>
      <c r="G1556" s="172">
        <v>10.9963</v>
      </c>
      <c r="H1556" s="172">
        <v>6.6295999999999999</v>
      </c>
      <c r="I1556" s="172">
        <v>6.7613000000000003</v>
      </c>
      <c r="J1556" s="172">
        <v>6.3616999999999999</v>
      </c>
      <c r="K1556" s="172">
        <v>6.3075999999999999</v>
      </c>
      <c r="L1556" s="172">
        <v>5.7835999999999999</v>
      </c>
      <c r="M1556" s="172">
        <v>5.6558999999999999</v>
      </c>
      <c r="N1556" s="172">
        <v>6.0491999999999999</v>
      </c>
      <c r="O1556" s="172"/>
      <c r="P1556" s="172"/>
      <c r="Q1556" s="172">
        <v>6.1406000000000001</v>
      </c>
      <c r="R1556" s="172"/>
    </row>
    <row r="1557" spans="1:18" x14ac:dyDescent="0.3">
      <c r="A1557" s="168" t="s">
        <v>1587</v>
      </c>
      <c r="B1557" s="168" t="s">
        <v>1644</v>
      </c>
      <c r="C1557" s="168">
        <v>146075</v>
      </c>
      <c r="D1557" s="171">
        <v>44015</v>
      </c>
      <c r="E1557" s="172">
        <v>11.104799999999999</v>
      </c>
      <c r="F1557" s="172">
        <v>14.796900000000001</v>
      </c>
      <c r="G1557" s="172">
        <v>10.636799999999999</v>
      </c>
      <c r="H1557" s="172">
        <v>6.1584000000000003</v>
      </c>
      <c r="I1557" s="172">
        <v>6.7790999999999997</v>
      </c>
      <c r="J1557" s="172">
        <v>7.0194000000000001</v>
      </c>
      <c r="K1557" s="172">
        <v>7.6337000000000002</v>
      </c>
      <c r="L1557" s="172">
        <v>6.9027000000000003</v>
      </c>
      <c r="M1557" s="172">
        <v>6.8791000000000002</v>
      </c>
      <c r="N1557" s="172">
        <v>7.3151999999999999</v>
      </c>
      <c r="O1557" s="172"/>
      <c r="P1557" s="172"/>
      <c r="Q1557" s="172">
        <v>7.5129999999999999</v>
      </c>
      <c r="R1557" s="172"/>
    </row>
    <row r="1558" spans="1:18" x14ac:dyDescent="0.3">
      <c r="A1558" s="168" t="s">
        <v>1587</v>
      </c>
      <c r="B1558" s="168" t="s">
        <v>1645</v>
      </c>
      <c r="C1558" s="168">
        <v>146070</v>
      </c>
      <c r="D1558" s="171">
        <v>44015</v>
      </c>
      <c r="E1558" s="172">
        <v>10.998699999999999</v>
      </c>
      <c r="F1558" s="172">
        <v>14.6076</v>
      </c>
      <c r="G1558" s="172">
        <v>10.185499999999999</v>
      </c>
      <c r="H1558" s="172">
        <v>5.3625999999999996</v>
      </c>
      <c r="I1558" s="172">
        <v>6.0347999999999997</v>
      </c>
      <c r="J1558" s="172">
        <v>6.3493000000000004</v>
      </c>
      <c r="K1558" s="172">
        <v>6.9185999999999996</v>
      </c>
      <c r="L1558" s="172">
        <v>6.1394000000000002</v>
      </c>
      <c r="M1558" s="172">
        <v>6.0987</v>
      </c>
      <c r="N1558" s="172">
        <v>6.5380000000000003</v>
      </c>
      <c r="O1558" s="172"/>
      <c r="P1558" s="172"/>
      <c r="Q1558" s="172">
        <v>6.8018999999999998</v>
      </c>
      <c r="R1558" s="172"/>
    </row>
    <row r="1559" spans="1:18" x14ac:dyDescent="0.3">
      <c r="A1559" s="168" t="s">
        <v>1587</v>
      </c>
      <c r="B1559" s="168" t="s">
        <v>1646</v>
      </c>
      <c r="C1559" s="168">
        <v>120746</v>
      </c>
      <c r="D1559" s="171">
        <v>44015</v>
      </c>
      <c r="E1559" s="172">
        <v>3301.4733000000001</v>
      </c>
      <c r="F1559" s="172">
        <v>20.698</v>
      </c>
      <c r="G1559" s="172">
        <v>12.0501</v>
      </c>
      <c r="H1559" s="172">
        <v>6.5884999999999998</v>
      </c>
      <c r="I1559" s="172">
        <v>7.5429000000000004</v>
      </c>
      <c r="J1559" s="172">
        <v>7.7530000000000001</v>
      </c>
      <c r="K1559" s="172">
        <v>7.8487</v>
      </c>
      <c r="L1559" s="172">
        <v>6.4470999999999998</v>
      </c>
      <c r="M1559" s="172">
        <v>6.7313999999999998</v>
      </c>
      <c r="N1559" s="172">
        <v>7.1037999999999997</v>
      </c>
      <c r="O1559" s="172">
        <v>6.0553999999999997</v>
      </c>
      <c r="P1559" s="172">
        <v>7.1581999999999999</v>
      </c>
      <c r="Q1559" s="172">
        <v>8.0394000000000005</v>
      </c>
      <c r="R1559" s="172">
        <v>5.5636000000000001</v>
      </c>
    </row>
    <row r="1560" spans="1:18" x14ac:dyDescent="0.3">
      <c r="A1560" s="168" t="s">
        <v>1587</v>
      </c>
      <c r="B1560" s="168" t="s">
        <v>1647</v>
      </c>
      <c r="C1560" s="168">
        <v>102532</v>
      </c>
      <c r="D1560" s="171">
        <v>44015</v>
      </c>
      <c r="E1560" s="172">
        <v>3163.1914000000002</v>
      </c>
      <c r="F1560" s="172">
        <v>20.1374</v>
      </c>
      <c r="G1560" s="172">
        <v>11.4894</v>
      </c>
      <c r="H1560" s="172">
        <v>6.0278</v>
      </c>
      <c r="I1560" s="172">
        <v>6.9813000000000001</v>
      </c>
      <c r="J1560" s="172">
        <v>7.1896000000000004</v>
      </c>
      <c r="K1560" s="172">
        <v>7.2754000000000003</v>
      </c>
      <c r="L1560" s="172">
        <v>5.8575999999999997</v>
      </c>
      <c r="M1560" s="172">
        <v>6.1258999999999997</v>
      </c>
      <c r="N1560" s="172">
        <v>6.4877000000000002</v>
      </c>
      <c r="O1560" s="172">
        <v>5.4268000000000001</v>
      </c>
      <c r="P1560" s="172">
        <v>6.5430000000000001</v>
      </c>
      <c r="Q1560" s="172">
        <v>7.07</v>
      </c>
      <c r="R1560" s="172">
        <v>4.9775999999999998</v>
      </c>
    </row>
    <row r="1561" spans="1:18" x14ac:dyDescent="0.3">
      <c r="A1561" s="168" t="s">
        <v>1587</v>
      </c>
      <c r="B1561" s="168" t="s">
        <v>1648</v>
      </c>
      <c r="C1561" s="168">
        <v>147311</v>
      </c>
      <c r="D1561" s="171">
        <v>44015</v>
      </c>
      <c r="E1561" s="172">
        <v>1058.3028999999999</v>
      </c>
      <c r="F1561" s="172">
        <v>1.8314999999999999</v>
      </c>
      <c r="G1561" s="172">
        <v>2.0548000000000002</v>
      </c>
      <c r="H1561" s="172">
        <v>1.9300999999999999</v>
      </c>
      <c r="I1561" s="172">
        <v>1.9823999999999999</v>
      </c>
      <c r="J1561" s="172">
        <v>2.1196999999999999</v>
      </c>
      <c r="K1561" s="172">
        <v>2.4102999999999999</v>
      </c>
      <c r="L1561" s="172">
        <v>3.9123000000000001</v>
      </c>
      <c r="M1561" s="172">
        <v>4.4996</v>
      </c>
      <c r="N1561" s="172">
        <v>5.2939999999999996</v>
      </c>
      <c r="O1561" s="172"/>
      <c r="P1561" s="172"/>
      <c r="Q1561" s="172">
        <v>5.4039000000000001</v>
      </c>
      <c r="R1561" s="172"/>
    </row>
    <row r="1562" spans="1:18" x14ac:dyDescent="0.3">
      <c r="A1562" s="168" t="s">
        <v>1587</v>
      </c>
      <c r="B1562" s="168" t="s">
        <v>1649</v>
      </c>
      <c r="C1562" s="168">
        <v>147307</v>
      </c>
      <c r="D1562" s="171">
        <v>44015</v>
      </c>
      <c r="E1562" s="172">
        <v>1052.0559000000001</v>
      </c>
      <c r="F1562" s="172">
        <v>1.3288</v>
      </c>
      <c r="G1562" s="172">
        <v>1.5532999999999999</v>
      </c>
      <c r="H1562" s="172">
        <v>1.4302999999999999</v>
      </c>
      <c r="I1562" s="172">
        <v>1.4823</v>
      </c>
      <c r="J1562" s="172">
        <v>1.6188</v>
      </c>
      <c r="K1562" s="172">
        <v>1.9072</v>
      </c>
      <c r="L1562" s="172">
        <v>3.4037000000000002</v>
      </c>
      <c r="M1562" s="172">
        <v>3.9563000000000001</v>
      </c>
      <c r="N1562" s="172">
        <v>4.7220000000000004</v>
      </c>
      <c r="O1562" s="172"/>
      <c r="P1562" s="172"/>
      <c r="Q1562" s="172">
        <v>4.8258999999999999</v>
      </c>
      <c r="R1562" s="172"/>
    </row>
    <row r="1563" spans="1:18" x14ac:dyDescent="0.3">
      <c r="A1563" s="173" t="s">
        <v>27</v>
      </c>
      <c r="B1563" s="168"/>
      <c r="C1563" s="168"/>
      <c r="D1563" s="168"/>
      <c r="E1563" s="168"/>
      <c r="F1563" s="174">
        <v>12.664389999999999</v>
      </c>
      <c r="G1563" s="174">
        <v>10.63929166666667</v>
      </c>
      <c r="H1563" s="174">
        <v>6.6793066666666654</v>
      </c>
      <c r="I1563" s="174">
        <v>6.6546816666666659</v>
      </c>
      <c r="J1563" s="174">
        <v>7.1174566666666674</v>
      </c>
      <c r="K1563" s="174">
        <v>6.9813999999999972</v>
      </c>
      <c r="L1563" s="174">
        <v>6.0226379310344837</v>
      </c>
      <c r="M1563" s="174">
        <v>4.8073148148148155</v>
      </c>
      <c r="N1563" s="174">
        <v>6.8875019230769237</v>
      </c>
      <c r="O1563" s="174">
        <v>6.5292026315789453</v>
      </c>
      <c r="P1563" s="174">
        <v>7.1771131578947367</v>
      </c>
      <c r="Q1563" s="174">
        <v>6.1408516666666682</v>
      </c>
      <c r="R1563" s="174">
        <v>6.4741300000000006</v>
      </c>
    </row>
    <row r="1564" spans="1:18" x14ac:dyDescent="0.3">
      <c r="A1564" s="173" t="s">
        <v>409</v>
      </c>
      <c r="B1564" s="168"/>
      <c r="C1564" s="168"/>
      <c r="D1564" s="168"/>
      <c r="E1564" s="168"/>
      <c r="F1564" s="174">
        <v>11.489999999999998</v>
      </c>
      <c r="G1564" s="174">
        <v>10.964749999999999</v>
      </c>
      <c r="H1564" s="174">
        <v>6.5138999999999996</v>
      </c>
      <c r="I1564" s="174">
        <v>6.5871499999999994</v>
      </c>
      <c r="J1564" s="174">
        <v>7.1578499999999998</v>
      </c>
      <c r="K1564" s="174">
        <v>7.3505000000000003</v>
      </c>
      <c r="L1564" s="174">
        <v>6.3842499999999998</v>
      </c>
      <c r="M1564" s="174">
        <v>6.4871999999999996</v>
      </c>
      <c r="N1564" s="174">
        <v>7.0096499999999997</v>
      </c>
      <c r="O1564" s="174">
        <v>7.1770999999999994</v>
      </c>
      <c r="P1564" s="174">
        <v>7.5779499999999995</v>
      </c>
      <c r="Q1564" s="174">
        <v>7.7374000000000001</v>
      </c>
      <c r="R1564" s="174">
        <v>7.2103999999999999</v>
      </c>
    </row>
    <row r="1565" spans="1:18" x14ac:dyDescent="0.3">
      <c r="A1565" s="117"/>
      <c r="B1565" s="117"/>
      <c r="C1565" s="117"/>
      <c r="D1565" s="117"/>
      <c r="E1565" s="117"/>
      <c r="F1565" s="117"/>
      <c r="G1565" s="117"/>
      <c r="H1565" s="117"/>
      <c r="I1565" s="117"/>
      <c r="J1565" s="117"/>
      <c r="K1565" s="117"/>
      <c r="L1565" s="117"/>
      <c r="M1565" s="117"/>
      <c r="N1565" s="117"/>
      <c r="O1565" s="117"/>
      <c r="P1565" s="117"/>
      <c r="Q1565" s="117"/>
      <c r="R1565" s="117"/>
    </row>
    <row r="1566" spans="1:18" x14ac:dyDescent="0.3">
      <c r="A1566" s="170" t="s">
        <v>387</v>
      </c>
      <c r="B1566" s="170"/>
      <c r="C1566" s="170"/>
      <c r="D1566" s="170"/>
      <c r="E1566" s="170"/>
      <c r="F1566" s="170"/>
      <c r="G1566" s="170"/>
      <c r="H1566" s="170"/>
      <c r="I1566" s="170"/>
      <c r="J1566" s="170"/>
      <c r="K1566" s="170"/>
      <c r="L1566" s="170"/>
      <c r="M1566" s="170"/>
      <c r="N1566" s="170"/>
      <c r="O1566" s="170"/>
      <c r="P1566" s="170"/>
      <c r="Q1566" s="170"/>
      <c r="R1566" s="170"/>
    </row>
    <row r="1567" spans="1:18" x14ac:dyDescent="0.3">
      <c r="A1567" s="168" t="s">
        <v>380</v>
      </c>
      <c r="B1567" s="168" t="s">
        <v>30</v>
      </c>
      <c r="C1567" s="168">
        <v>108167</v>
      </c>
      <c r="D1567" s="171">
        <v>44015</v>
      </c>
      <c r="E1567" s="172">
        <v>39.539299999999997</v>
      </c>
      <c r="F1567" s="172">
        <v>0.36909999999999998</v>
      </c>
      <c r="G1567" s="172">
        <v>1.6644000000000001</v>
      </c>
      <c r="H1567" s="172">
        <v>0.12180000000000001</v>
      </c>
      <c r="I1567" s="172">
        <v>2.6659000000000002</v>
      </c>
      <c r="J1567" s="172">
        <v>5.1191000000000004</v>
      </c>
      <c r="K1567" s="172">
        <v>25.451899999999998</v>
      </c>
      <c r="L1567" s="172">
        <v>-16.1891</v>
      </c>
      <c r="M1567" s="172">
        <v>-11.627800000000001</v>
      </c>
      <c r="N1567" s="172">
        <v>-22.0397</v>
      </c>
      <c r="O1567" s="172">
        <v>-9.2469000000000001</v>
      </c>
      <c r="P1567" s="172">
        <v>0.77539999999999998</v>
      </c>
      <c r="Q1567" s="172">
        <v>11.848699999999999</v>
      </c>
      <c r="R1567" s="172">
        <v>-15.6839</v>
      </c>
    </row>
    <row r="1568" spans="1:18" x14ac:dyDescent="0.3">
      <c r="A1568" s="168" t="s">
        <v>380</v>
      </c>
      <c r="B1568" s="168" t="s">
        <v>11</v>
      </c>
      <c r="C1568" s="168">
        <v>119659</v>
      </c>
      <c r="D1568" s="171">
        <v>44015</v>
      </c>
      <c r="E1568" s="172">
        <v>42.529299999999999</v>
      </c>
      <c r="F1568" s="172">
        <v>0.37240000000000001</v>
      </c>
      <c r="G1568" s="172">
        <v>1.6744000000000001</v>
      </c>
      <c r="H1568" s="172">
        <v>0.14460000000000001</v>
      </c>
      <c r="I1568" s="172">
        <v>2.7117</v>
      </c>
      <c r="J1568" s="172">
        <v>5.2202999999999999</v>
      </c>
      <c r="K1568" s="172">
        <v>25.8111</v>
      </c>
      <c r="L1568" s="172">
        <v>-15.764699999999999</v>
      </c>
      <c r="M1568" s="172">
        <v>-10.9183</v>
      </c>
      <c r="N1568" s="172">
        <v>-21.176400000000001</v>
      </c>
      <c r="O1568" s="172">
        <v>-8.1616999999999997</v>
      </c>
      <c r="P1568" s="172">
        <v>1.8895</v>
      </c>
      <c r="Q1568" s="172">
        <v>11.777200000000001</v>
      </c>
      <c r="R1568" s="172">
        <v>-14.723100000000001</v>
      </c>
    </row>
    <row r="1569" spans="1:18" x14ac:dyDescent="0.3">
      <c r="A1569" s="168" t="s">
        <v>380</v>
      </c>
      <c r="B1569" s="168" t="s">
        <v>31</v>
      </c>
      <c r="C1569" s="168">
        <v>101764</v>
      </c>
      <c r="D1569" s="171">
        <v>44015</v>
      </c>
      <c r="E1569" s="172">
        <v>243.09299999999999</v>
      </c>
      <c r="F1569" s="172">
        <v>0.71760000000000002</v>
      </c>
      <c r="G1569" s="172">
        <v>2.5310999999999999</v>
      </c>
      <c r="H1569" s="172">
        <v>1.8378000000000001</v>
      </c>
      <c r="I1569" s="172">
        <v>3.4733000000000001</v>
      </c>
      <c r="J1569" s="172">
        <v>6.2976000000000001</v>
      </c>
      <c r="K1569" s="172">
        <v>29.788</v>
      </c>
      <c r="L1569" s="172">
        <v>-15.7311</v>
      </c>
      <c r="M1569" s="172">
        <v>-10.5717</v>
      </c>
      <c r="N1569" s="172">
        <v>-16.776599999999998</v>
      </c>
      <c r="O1569" s="172">
        <v>-1.5762</v>
      </c>
      <c r="P1569" s="172">
        <v>3.8035000000000001</v>
      </c>
      <c r="Q1569" s="172">
        <v>12.829000000000001</v>
      </c>
      <c r="R1569" s="172">
        <v>-7.9264999999999999</v>
      </c>
    </row>
    <row r="1570" spans="1:18" x14ac:dyDescent="0.3">
      <c r="A1570" s="168" t="s">
        <v>380</v>
      </c>
      <c r="B1570" s="168" t="s">
        <v>12</v>
      </c>
      <c r="C1570" s="168">
        <v>118935</v>
      </c>
      <c r="D1570" s="171">
        <v>44015</v>
      </c>
      <c r="E1570" s="172">
        <v>259.60700000000003</v>
      </c>
      <c r="F1570" s="172">
        <v>0.71970000000000001</v>
      </c>
      <c r="G1570" s="172">
        <v>2.5377000000000001</v>
      </c>
      <c r="H1570" s="172">
        <v>1.8533999999999999</v>
      </c>
      <c r="I1570" s="172">
        <v>3.5062000000000002</v>
      </c>
      <c r="J1570" s="172">
        <v>6.3735999999999997</v>
      </c>
      <c r="K1570" s="172">
        <v>30.090299999999999</v>
      </c>
      <c r="L1570" s="172">
        <v>-15.3492</v>
      </c>
      <c r="M1570" s="172">
        <v>-9.9827999999999992</v>
      </c>
      <c r="N1570" s="172">
        <v>-16.043700000000001</v>
      </c>
      <c r="O1570" s="172">
        <v>-0.49270000000000003</v>
      </c>
      <c r="P1570" s="172">
        <v>4.9290000000000003</v>
      </c>
      <c r="Q1570" s="172">
        <v>11.224500000000001</v>
      </c>
      <c r="R1570" s="172">
        <v>-6.9257</v>
      </c>
    </row>
    <row r="1571" spans="1:18" x14ac:dyDescent="0.3">
      <c r="A1571" s="168" t="s">
        <v>380</v>
      </c>
      <c r="B1571" s="168" t="s">
        <v>32</v>
      </c>
      <c r="C1571" s="168">
        <v>102594</v>
      </c>
      <c r="D1571" s="171">
        <v>44015</v>
      </c>
      <c r="E1571" s="172">
        <v>136.63</v>
      </c>
      <c r="F1571" s="172">
        <v>0.8861</v>
      </c>
      <c r="G1571" s="172">
        <v>2.5981999999999998</v>
      </c>
      <c r="H1571" s="172">
        <v>1.4931000000000001</v>
      </c>
      <c r="I1571" s="172">
        <v>3.2027000000000001</v>
      </c>
      <c r="J1571" s="172">
        <v>5.0030999999999999</v>
      </c>
      <c r="K1571" s="172">
        <v>33.349600000000002</v>
      </c>
      <c r="L1571" s="172">
        <v>-4.7343000000000002</v>
      </c>
      <c r="M1571" s="172">
        <v>-0.53149999999999997</v>
      </c>
      <c r="N1571" s="172">
        <v>-7.3819999999999997</v>
      </c>
      <c r="O1571" s="172">
        <v>0.8629</v>
      </c>
      <c r="P1571" s="172">
        <v>3.4958999999999998</v>
      </c>
      <c r="Q1571" s="172">
        <v>17.8857</v>
      </c>
      <c r="R1571" s="172">
        <v>-2.2018</v>
      </c>
    </row>
    <row r="1572" spans="1:18" x14ac:dyDescent="0.3">
      <c r="A1572" s="168" t="s">
        <v>380</v>
      </c>
      <c r="B1572" s="168" t="s">
        <v>13</v>
      </c>
      <c r="C1572" s="168">
        <v>120323</v>
      </c>
      <c r="D1572" s="171">
        <v>44015</v>
      </c>
      <c r="E1572" s="172">
        <v>146.11000000000001</v>
      </c>
      <c r="F1572" s="172">
        <v>0.88380000000000003</v>
      </c>
      <c r="G1572" s="172">
        <v>2.5981000000000001</v>
      </c>
      <c r="H1572" s="172">
        <v>1.5004999999999999</v>
      </c>
      <c r="I1572" s="172">
        <v>3.2214999999999998</v>
      </c>
      <c r="J1572" s="172">
        <v>5.0471000000000004</v>
      </c>
      <c r="K1572" s="172">
        <v>33.543599999999998</v>
      </c>
      <c r="L1572" s="172">
        <v>-4.4720000000000004</v>
      </c>
      <c r="M1572" s="172">
        <v>-0.13669999999999999</v>
      </c>
      <c r="N1572" s="172">
        <v>-6.8711000000000002</v>
      </c>
      <c r="O1572" s="172">
        <v>1.6363000000000001</v>
      </c>
      <c r="P1572" s="172">
        <v>4.4817999999999998</v>
      </c>
      <c r="Q1572" s="172">
        <v>13.0867</v>
      </c>
      <c r="R1572" s="172">
        <v>-1.5619000000000001</v>
      </c>
    </row>
    <row r="1573" spans="1:18" x14ac:dyDescent="0.3">
      <c r="A1573" s="168" t="s">
        <v>380</v>
      </c>
      <c r="B1573" s="168" t="s">
        <v>14</v>
      </c>
      <c r="C1573" s="168">
        <v>144455</v>
      </c>
      <c r="D1573" s="171">
        <v>44015</v>
      </c>
      <c r="E1573" s="172">
        <v>9.5</v>
      </c>
      <c r="F1573" s="172">
        <v>0.42280000000000001</v>
      </c>
      <c r="G1573" s="172">
        <v>1.9313</v>
      </c>
      <c r="H1573" s="172">
        <v>1.0638000000000001</v>
      </c>
      <c r="I1573" s="172">
        <v>2.7027000000000001</v>
      </c>
      <c r="J1573" s="172">
        <v>5.2049000000000003</v>
      </c>
      <c r="K1573" s="172">
        <v>26.498000000000001</v>
      </c>
      <c r="L1573" s="172">
        <v>-11.71</v>
      </c>
      <c r="M1573" s="172">
        <v>-6.7713000000000001</v>
      </c>
      <c r="N1573" s="172">
        <v>-11.71</v>
      </c>
      <c r="O1573" s="172"/>
      <c r="P1573" s="172"/>
      <c r="Q1573" s="172">
        <v>-2.7039</v>
      </c>
      <c r="R1573" s="172"/>
    </row>
    <row r="1574" spans="1:18" x14ac:dyDescent="0.3">
      <c r="A1574" s="168" t="s">
        <v>380</v>
      </c>
      <c r="B1574" s="168" t="s">
        <v>33</v>
      </c>
      <c r="C1574" s="168">
        <v>144453</v>
      </c>
      <c r="D1574" s="171">
        <v>44015</v>
      </c>
      <c r="E1574" s="172">
        <v>9.25</v>
      </c>
      <c r="F1574" s="172">
        <v>0.43430000000000002</v>
      </c>
      <c r="G1574" s="172">
        <v>1.8722000000000001</v>
      </c>
      <c r="H1574" s="172">
        <v>1.0929</v>
      </c>
      <c r="I1574" s="172">
        <v>2.6637</v>
      </c>
      <c r="J1574" s="172">
        <v>5.1135999999999999</v>
      </c>
      <c r="K1574" s="172">
        <v>26.539000000000001</v>
      </c>
      <c r="L1574" s="172">
        <v>-11.9048</v>
      </c>
      <c r="M1574" s="172">
        <v>-7.1284999999999998</v>
      </c>
      <c r="N1574" s="172">
        <v>-12.4053</v>
      </c>
      <c r="O1574" s="172"/>
      <c r="P1574" s="172"/>
      <c r="Q1574" s="172">
        <v>-4.0807000000000002</v>
      </c>
      <c r="R1574" s="172"/>
    </row>
    <row r="1575" spans="1:18" x14ac:dyDescent="0.3">
      <c r="A1575" s="168" t="s">
        <v>380</v>
      </c>
      <c r="B1575" s="168" t="s">
        <v>15</v>
      </c>
      <c r="C1575" s="168">
        <v>118481</v>
      </c>
      <c r="D1575" s="171">
        <v>44015</v>
      </c>
      <c r="E1575" s="172">
        <v>41.19</v>
      </c>
      <c r="F1575" s="172">
        <v>0.17019999999999999</v>
      </c>
      <c r="G1575" s="172">
        <v>1.5032000000000001</v>
      </c>
      <c r="H1575" s="172">
        <v>0.24340000000000001</v>
      </c>
      <c r="I1575" s="172">
        <v>2.9493</v>
      </c>
      <c r="J1575" s="172">
        <v>8.9682999999999993</v>
      </c>
      <c r="K1575" s="172">
        <v>34.300600000000003</v>
      </c>
      <c r="L1575" s="172">
        <v>-20.081499999999998</v>
      </c>
      <c r="M1575" s="172">
        <v>-14.294600000000001</v>
      </c>
      <c r="N1575" s="172">
        <v>-23.4955</v>
      </c>
      <c r="O1575" s="172">
        <v>-6.51</v>
      </c>
      <c r="P1575" s="172">
        <v>1.9209000000000001</v>
      </c>
      <c r="Q1575" s="172">
        <v>8.7850999999999999</v>
      </c>
      <c r="R1575" s="172">
        <v>-14.138299999999999</v>
      </c>
    </row>
    <row r="1576" spans="1:18" x14ac:dyDescent="0.3">
      <c r="A1576" s="168" t="s">
        <v>380</v>
      </c>
      <c r="B1576" s="168" t="s">
        <v>34</v>
      </c>
      <c r="C1576" s="168">
        <v>108909</v>
      </c>
      <c r="D1576" s="171">
        <v>44015</v>
      </c>
      <c r="E1576" s="172">
        <v>38.36</v>
      </c>
      <c r="F1576" s="172">
        <v>0.15670000000000001</v>
      </c>
      <c r="G1576" s="172">
        <v>1.4815</v>
      </c>
      <c r="H1576" s="172">
        <v>0.20899999999999999</v>
      </c>
      <c r="I1576" s="172">
        <v>2.8969999999999998</v>
      </c>
      <c r="J1576" s="172">
        <v>8.8844999999999992</v>
      </c>
      <c r="K1576" s="172">
        <v>33.938499999999998</v>
      </c>
      <c r="L1576" s="172">
        <v>-20.5139</v>
      </c>
      <c r="M1576" s="172">
        <v>-14.9634</v>
      </c>
      <c r="N1576" s="172">
        <v>-24.3094</v>
      </c>
      <c r="O1576" s="172">
        <v>-7.5613000000000001</v>
      </c>
      <c r="P1576" s="172">
        <v>0.89570000000000005</v>
      </c>
      <c r="Q1576" s="172">
        <v>11.5189</v>
      </c>
      <c r="R1576" s="172">
        <v>-15.0746</v>
      </c>
    </row>
    <row r="1577" spans="1:18" x14ac:dyDescent="0.3">
      <c r="A1577" s="168" t="s">
        <v>380</v>
      </c>
      <c r="B1577" s="168" t="s">
        <v>16</v>
      </c>
      <c r="C1577" s="168">
        <v>135341</v>
      </c>
      <c r="D1577" s="171">
        <v>44015</v>
      </c>
      <c r="E1577" s="172">
        <v>11.389900000000001</v>
      </c>
      <c r="F1577" s="172">
        <v>0.52869999999999995</v>
      </c>
      <c r="G1577" s="172">
        <v>2.4005000000000001</v>
      </c>
      <c r="H1577" s="172">
        <v>1.3688</v>
      </c>
      <c r="I1577" s="172">
        <v>3.4195000000000002</v>
      </c>
      <c r="J1577" s="172">
        <v>5.1680000000000001</v>
      </c>
      <c r="K1577" s="172">
        <v>24.671900000000001</v>
      </c>
      <c r="L1577" s="172">
        <v>-11.1906</v>
      </c>
      <c r="M1577" s="172">
        <v>-5.4135999999999997</v>
      </c>
      <c r="N1577" s="172">
        <v>-10.5433</v>
      </c>
      <c r="O1577" s="172">
        <v>-6.0521000000000003</v>
      </c>
      <c r="P1577" s="172"/>
      <c r="Q1577" s="172">
        <v>2.7341000000000002</v>
      </c>
      <c r="R1577" s="172">
        <v>-7.0002000000000004</v>
      </c>
    </row>
    <row r="1578" spans="1:18" x14ac:dyDescent="0.3">
      <c r="A1578" s="168" t="s">
        <v>380</v>
      </c>
      <c r="B1578" s="168" t="s">
        <v>35</v>
      </c>
      <c r="C1578" s="168">
        <v>135343</v>
      </c>
      <c r="D1578" s="171">
        <v>44015</v>
      </c>
      <c r="E1578" s="172">
        <v>10.411799999999999</v>
      </c>
      <c r="F1578" s="172">
        <v>0.52429999999999999</v>
      </c>
      <c r="G1578" s="172">
        <v>2.3856000000000002</v>
      </c>
      <c r="H1578" s="172">
        <v>1.3352999999999999</v>
      </c>
      <c r="I1578" s="172">
        <v>3.347</v>
      </c>
      <c r="J1578" s="172">
        <v>5.0095000000000001</v>
      </c>
      <c r="K1578" s="172">
        <v>24.111000000000001</v>
      </c>
      <c r="L1578" s="172">
        <v>-11.945</v>
      </c>
      <c r="M1578" s="172">
        <v>-6.5410000000000004</v>
      </c>
      <c r="N1578" s="172">
        <v>-11.954700000000001</v>
      </c>
      <c r="O1578" s="172">
        <v>-7.5111999999999997</v>
      </c>
      <c r="P1578" s="172"/>
      <c r="Q1578" s="172">
        <v>0.83989999999999998</v>
      </c>
      <c r="R1578" s="172">
        <v>-8.3537999999999997</v>
      </c>
    </row>
    <row r="1579" spans="1:18" x14ac:dyDescent="0.3">
      <c r="A1579" s="168" t="s">
        <v>380</v>
      </c>
      <c r="B1579" s="168" t="s">
        <v>36</v>
      </c>
      <c r="C1579" s="168">
        <v>100254</v>
      </c>
      <c r="D1579" s="171">
        <v>44015</v>
      </c>
      <c r="E1579" s="172">
        <v>234.221256975638</v>
      </c>
      <c r="F1579" s="172">
        <v>0.72099999999999997</v>
      </c>
      <c r="G1579" s="172">
        <v>2.5836000000000001</v>
      </c>
      <c r="H1579" s="172">
        <v>1.6778</v>
      </c>
      <c r="I1579" s="172">
        <v>4.3986999999999998</v>
      </c>
      <c r="J1579" s="172">
        <v>5.8522999999999996</v>
      </c>
      <c r="K1579" s="172">
        <v>27.813199999999998</v>
      </c>
      <c r="L1579" s="172">
        <v>-13.9293</v>
      </c>
      <c r="M1579" s="172">
        <v>-9.5351999999999997</v>
      </c>
      <c r="N1579" s="172">
        <v>-10.075200000000001</v>
      </c>
      <c r="O1579" s="172">
        <v>-8.5099999999999995E-2</v>
      </c>
      <c r="P1579" s="172">
        <v>5.5730000000000004</v>
      </c>
      <c r="Q1579" s="172">
        <v>14.6272</v>
      </c>
      <c r="R1579" s="172">
        <v>-2.9866000000000001</v>
      </c>
    </row>
    <row r="1580" spans="1:18" x14ac:dyDescent="0.3">
      <c r="A1580" s="168" t="s">
        <v>380</v>
      </c>
      <c r="B1580" s="168" t="s">
        <v>17</v>
      </c>
      <c r="C1580" s="168">
        <v>120486</v>
      </c>
      <c r="D1580" s="171">
        <v>44015</v>
      </c>
      <c r="E1580" s="172">
        <v>31.2212</v>
      </c>
      <c r="F1580" s="172">
        <v>0.72299999999999998</v>
      </c>
      <c r="G1580" s="172">
        <v>2.5893000000000002</v>
      </c>
      <c r="H1580" s="172">
        <v>1.6903999999999999</v>
      </c>
      <c r="I1580" s="172">
        <v>4.4246999999999996</v>
      </c>
      <c r="J1580" s="172">
        <v>5.9089</v>
      </c>
      <c r="K1580" s="172">
        <v>28.020299999999999</v>
      </c>
      <c r="L1580" s="172">
        <v>-13.6501</v>
      </c>
      <c r="M1580" s="172">
        <v>-9.0935000000000006</v>
      </c>
      <c r="N1580" s="172">
        <v>-9.4879999999999995</v>
      </c>
      <c r="O1580" s="172">
        <v>0.56579999999999997</v>
      </c>
      <c r="P1580" s="172">
        <v>6.7375999999999996</v>
      </c>
      <c r="Q1580" s="172">
        <v>10.7719</v>
      </c>
      <c r="R1580" s="172">
        <v>-2.3546999999999998</v>
      </c>
    </row>
    <row r="1581" spans="1:18" x14ac:dyDescent="0.3">
      <c r="A1581" s="168" t="s">
        <v>380</v>
      </c>
      <c r="B1581" s="168" t="s">
        <v>18</v>
      </c>
      <c r="C1581" s="168">
        <v>119404</v>
      </c>
      <c r="D1581" s="171">
        <v>44015</v>
      </c>
      <c r="E1581" s="172">
        <v>33.371000000000002</v>
      </c>
      <c r="F1581" s="172">
        <v>0.5847</v>
      </c>
      <c r="G1581" s="172">
        <v>2.2803</v>
      </c>
      <c r="H1581" s="172">
        <v>1.4748000000000001</v>
      </c>
      <c r="I1581" s="172">
        <v>2.8858000000000001</v>
      </c>
      <c r="J1581" s="172">
        <v>7.0475000000000003</v>
      </c>
      <c r="K1581" s="172">
        <v>33.633699999999997</v>
      </c>
      <c r="L1581" s="172">
        <v>-13.497299999999999</v>
      </c>
      <c r="M1581" s="172">
        <v>-6.3428000000000004</v>
      </c>
      <c r="N1581" s="172">
        <v>-13.317600000000001</v>
      </c>
      <c r="O1581" s="172">
        <v>-2.1532</v>
      </c>
      <c r="P1581" s="172">
        <v>5.9337</v>
      </c>
      <c r="Q1581" s="172">
        <v>14.2461</v>
      </c>
      <c r="R1581" s="172">
        <v>-4.4653</v>
      </c>
    </row>
    <row r="1582" spans="1:18" x14ac:dyDescent="0.3">
      <c r="A1582" s="168" t="s">
        <v>380</v>
      </c>
      <c r="B1582" s="168" t="s">
        <v>37</v>
      </c>
      <c r="C1582" s="168">
        <v>118102</v>
      </c>
      <c r="D1582" s="171">
        <v>44015</v>
      </c>
      <c r="E1582" s="172">
        <v>31.378</v>
      </c>
      <c r="F1582" s="172">
        <v>0.58340000000000003</v>
      </c>
      <c r="G1582" s="172">
        <v>2.2717999999999998</v>
      </c>
      <c r="H1582" s="172">
        <v>1.4582999999999999</v>
      </c>
      <c r="I1582" s="172">
        <v>2.8483000000000001</v>
      </c>
      <c r="J1582" s="172">
        <v>6.9644000000000004</v>
      </c>
      <c r="K1582" s="172">
        <v>33.3078</v>
      </c>
      <c r="L1582" s="172">
        <v>-13.9268</v>
      </c>
      <c r="M1582" s="172">
        <v>-7.0308999999999999</v>
      </c>
      <c r="N1582" s="172">
        <v>-14.1669</v>
      </c>
      <c r="O1582" s="172">
        <v>-3.0589</v>
      </c>
      <c r="P1582" s="172">
        <v>4.9965000000000002</v>
      </c>
      <c r="Q1582" s="172">
        <v>11.5169</v>
      </c>
      <c r="R1582" s="172">
        <v>-5.3826999999999998</v>
      </c>
    </row>
    <row r="1583" spans="1:18" x14ac:dyDescent="0.3">
      <c r="A1583" s="168" t="s">
        <v>380</v>
      </c>
      <c r="B1583" s="168" t="s">
        <v>38</v>
      </c>
      <c r="C1583" s="168">
        <v>103085</v>
      </c>
      <c r="D1583" s="171">
        <v>44015</v>
      </c>
      <c r="E1583" s="172">
        <v>65.3249</v>
      </c>
      <c r="F1583" s="172">
        <v>0.65749999999999997</v>
      </c>
      <c r="G1583" s="172">
        <v>2.5979000000000001</v>
      </c>
      <c r="H1583" s="172">
        <v>1.4484999999999999</v>
      </c>
      <c r="I1583" s="172">
        <v>2.4474999999999998</v>
      </c>
      <c r="J1583" s="172">
        <v>6.3529</v>
      </c>
      <c r="K1583" s="172">
        <v>29.396699999999999</v>
      </c>
      <c r="L1583" s="172">
        <v>-13.979699999999999</v>
      </c>
      <c r="M1583" s="172">
        <v>-8.5017999999999994</v>
      </c>
      <c r="N1583" s="172">
        <v>-13.572900000000001</v>
      </c>
      <c r="O1583" s="172">
        <v>0.186</v>
      </c>
      <c r="P1583" s="172">
        <v>4.0015999999999998</v>
      </c>
      <c r="Q1583" s="172">
        <v>13.2537</v>
      </c>
      <c r="R1583" s="172">
        <v>-3.5619000000000001</v>
      </c>
    </row>
    <row r="1584" spans="1:18" x14ac:dyDescent="0.3">
      <c r="A1584" s="168" t="s">
        <v>380</v>
      </c>
      <c r="B1584" s="168" t="s">
        <v>19</v>
      </c>
      <c r="C1584" s="168">
        <v>118784</v>
      </c>
      <c r="D1584" s="171">
        <v>44015</v>
      </c>
      <c r="E1584" s="172">
        <v>69.070999999999998</v>
      </c>
      <c r="F1584" s="172">
        <v>0.65869999999999995</v>
      </c>
      <c r="G1584" s="172">
        <v>2.6021000000000001</v>
      </c>
      <c r="H1584" s="172">
        <v>1.4581999999999999</v>
      </c>
      <c r="I1584" s="172">
        <v>2.4693000000000001</v>
      </c>
      <c r="J1584" s="172">
        <v>6.4053000000000004</v>
      </c>
      <c r="K1584" s="172">
        <v>29.595199999999998</v>
      </c>
      <c r="L1584" s="172">
        <v>-13.6685</v>
      </c>
      <c r="M1584" s="172">
        <v>-8.0325000000000006</v>
      </c>
      <c r="N1584" s="172">
        <v>-12.9985</v>
      </c>
      <c r="O1584" s="172">
        <v>0.89439999999999997</v>
      </c>
      <c r="P1584" s="172">
        <v>4.7779999999999996</v>
      </c>
      <c r="Q1584" s="172">
        <v>9.7614999999999998</v>
      </c>
      <c r="R1584" s="172">
        <v>-2.9357000000000002</v>
      </c>
    </row>
    <row r="1585" spans="1:18" x14ac:dyDescent="0.3">
      <c r="A1585" s="168" t="s">
        <v>380</v>
      </c>
      <c r="B1585" s="168" t="s">
        <v>20</v>
      </c>
      <c r="C1585" s="168">
        <v>103490</v>
      </c>
      <c r="D1585" s="171">
        <v>44015</v>
      </c>
      <c r="E1585" s="172">
        <v>45.44</v>
      </c>
      <c r="F1585" s="172">
        <v>0.26479999999999998</v>
      </c>
      <c r="G1585" s="172">
        <v>2.4115000000000002</v>
      </c>
      <c r="H1585" s="172">
        <v>1.6781999999999999</v>
      </c>
      <c r="I1585" s="172">
        <v>3.3431999999999999</v>
      </c>
      <c r="J1585" s="172">
        <v>4.8937999999999997</v>
      </c>
      <c r="K1585" s="172">
        <v>28.907800000000002</v>
      </c>
      <c r="L1585" s="172">
        <v>-16.053899999999999</v>
      </c>
      <c r="M1585" s="172">
        <v>-10.1799</v>
      </c>
      <c r="N1585" s="172">
        <v>-18.915099999999999</v>
      </c>
      <c r="O1585" s="172">
        <v>-2.7050000000000001</v>
      </c>
      <c r="P1585" s="172">
        <v>3.0581999999999998</v>
      </c>
      <c r="Q1585" s="172">
        <v>11.152100000000001</v>
      </c>
      <c r="R1585" s="172">
        <v>-7.0103</v>
      </c>
    </row>
    <row r="1586" spans="1:18" x14ac:dyDescent="0.3">
      <c r="A1586" s="168" t="s">
        <v>380</v>
      </c>
      <c r="B1586" s="168" t="s">
        <v>39</v>
      </c>
      <c r="C1586" s="168">
        <v>141068</v>
      </c>
      <c r="D1586" s="171">
        <v>44015</v>
      </c>
      <c r="E1586" s="172">
        <v>44.99</v>
      </c>
      <c r="F1586" s="172">
        <v>0.26740000000000003</v>
      </c>
      <c r="G1586" s="172">
        <v>2.4129</v>
      </c>
      <c r="H1586" s="172">
        <v>1.6722999999999999</v>
      </c>
      <c r="I1586" s="172">
        <v>3.3065000000000002</v>
      </c>
      <c r="J1586" s="172">
        <v>4.8474000000000004</v>
      </c>
      <c r="K1586" s="172">
        <v>28.7636</v>
      </c>
      <c r="L1586" s="172">
        <v>-16.250900000000001</v>
      </c>
      <c r="M1586" s="172">
        <v>-10.521100000000001</v>
      </c>
      <c r="N1586" s="172">
        <v>-19.314900000000002</v>
      </c>
      <c r="O1586" s="172">
        <v>-3.0137999999999998</v>
      </c>
      <c r="P1586" s="172">
        <v>2.7643</v>
      </c>
      <c r="Q1586" s="172">
        <v>10.860799999999999</v>
      </c>
      <c r="R1586" s="172">
        <v>-7.3743999999999996</v>
      </c>
    </row>
    <row r="1587" spans="1:18" x14ac:dyDescent="0.3">
      <c r="A1587" s="168" t="s">
        <v>380</v>
      </c>
      <c r="B1587" s="168" t="s">
        <v>40</v>
      </c>
      <c r="C1587" s="168">
        <v>101672</v>
      </c>
      <c r="D1587" s="171">
        <v>44015</v>
      </c>
      <c r="E1587" s="172">
        <v>123.6618</v>
      </c>
      <c r="F1587" s="172">
        <v>0.42509999999999998</v>
      </c>
      <c r="G1587" s="172">
        <v>2.6839</v>
      </c>
      <c r="H1587" s="172">
        <v>2.0257000000000001</v>
      </c>
      <c r="I1587" s="172">
        <v>2.6614</v>
      </c>
      <c r="J1587" s="172">
        <v>5.2350000000000003</v>
      </c>
      <c r="K1587" s="172">
        <v>31.365500000000001</v>
      </c>
      <c r="L1587" s="172">
        <v>-11.022399999999999</v>
      </c>
      <c r="M1587" s="172">
        <v>-5.9183000000000003</v>
      </c>
      <c r="N1587" s="172">
        <v>-9.1524000000000001</v>
      </c>
      <c r="O1587" s="172">
        <v>-0.1336</v>
      </c>
      <c r="P1587" s="172">
        <v>6.7595999999999998</v>
      </c>
      <c r="Q1587" s="172">
        <v>16.996099999999998</v>
      </c>
      <c r="R1587" s="172">
        <v>-4.2861000000000002</v>
      </c>
    </row>
    <row r="1588" spans="1:18" x14ac:dyDescent="0.3">
      <c r="A1588" s="168" t="s">
        <v>380</v>
      </c>
      <c r="B1588" s="168" t="s">
        <v>21</v>
      </c>
      <c r="C1588" s="168">
        <v>119231</v>
      </c>
      <c r="D1588" s="171">
        <v>44015</v>
      </c>
      <c r="E1588" s="172">
        <v>132.1969</v>
      </c>
      <c r="F1588" s="172">
        <v>0.4284</v>
      </c>
      <c r="G1588" s="172">
        <v>2.694</v>
      </c>
      <c r="H1588" s="172">
        <v>2.0495999999999999</v>
      </c>
      <c r="I1588" s="172">
        <v>2.7098</v>
      </c>
      <c r="J1588" s="172">
        <v>5.3415999999999997</v>
      </c>
      <c r="K1588" s="172">
        <v>31.787400000000002</v>
      </c>
      <c r="L1588" s="172">
        <v>-10.370200000000001</v>
      </c>
      <c r="M1588" s="172">
        <v>-4.87</v>
      </c>
      <c r="N1588" s="172">
        <v>-7.7954999999999997</v>
      </c>
      <c r="O1588" s="172">
        <v>1.1561999999999999</v>
      </c>
      <c r="P1588" s="172">
        <v>7.8898999999999999</v>
      </c>
      <c r="Q1588" s="172">
        <v>13.6081</v>
      </c>
      <c r="R1588" s="172">
        <v>-2.9026000000000001</v>
      </c>
    </row>
    <row r="1589" spans="1:18" x14ac:dyDescent="0.3">
      <c r="A1589" s="168" t="s">
        <v>380</v>
      </c>
      <c r="B1589" s="168" t="s">
        <v>22</v>
      </c>
      <c r="C1589" s="168">
        <v>143835</v>
      </c>
      <c r="D1589" s="171">
        <v>44015</v>
      </c>
      <c r="E1589" s="172">
        <v>9.5330999999999992</v>
      </c>
      <c r="F1589" s="172">
        <v>0.47639999999999999</v>
      </c>
      <c r="G1589" s="172">
        <v>1.8232999999999999</v>
      </c>
      <c r="H1589" s="172">
        <v>1.4354</v>
      </c>
      <c r="I1589" s="172">
        <v>3.0182000000000002</v>
      </c>
      <c r="J1589" s="172">
        <v>5.165</v>
      </c>
      <c r="K1589" s="172">
        <v>24.790199999999999</v>
      </c>
      <c r="L1589" s="172">
        <v>-11.3728</v>
      </c>
      <c r="M1589" s="172">
        <v>-6.5125999999999999</v>
      </c>
      <c r="N1589" s="172">
        <v>-6.3776000000000002</v>
      </c>
      <c r="O1589" s="172"/>
      <c r="P1589" s="172"/>
      <c r="Q1589" s="172">
        <v>-2.3915000000000002</v>
      </c>
      <c r="R1589" s="172"/>
    </row>
    <row r="1590" spans="1:18" x14ac:dyDescent="0.3">
      <c r="A1590" s="168" t="s">
        <v>380</v>
      </c>
      <c r="B1590" s="168" t="s">
        <v>41</v>
      </c>
      <c r="C1590" s="168">
        <v>143837</v>
      </c>
      <c r="D1590" s="171">
        <v>44015</v>
      </c>
      <c r="E1590" s="172">
        <v>9.2405000000000008</v>
      </c>
      <c r="F1590" s="172">
        <v>0.47299999999999998</v>
      </c>
      <c r="G1590" s="172">
        <v>1.8136000000000001</v>
      </c>
      <c r="H1590" s="172">
        <v>1.4147000000000001</v>
      </c>
      <c r="I1590" s="172">
        <v>2.9754</v>
      </c>
      <c r="J1590" s="172">
        <v>5.069</v>
      </c>
      <c r="K1590" s="172">
        <v>24.447800000000001</v>
      </c>
      <c r="L1590" s="172">
        <v>-11.8954</v>
      </c>
      <c r="M1590" s="172">
        <v>-7.3243999999999998</v>
      </c>
      <c r="N1590" s="172">
        <v>-7.4793000000000003</v>
      </c>
      <c r="O1590" s="172"/>
      <c r="P1590" s="172"/>
      <c r="Q1590" s="172">
        <v>-3.9199000000000002</v>
      </c>
      <c r="R1590" s="172"/>
    </row>
    <row r="1591" spans="1:18" x14ac:dyDescent="0.3">
      <c r="A1591" s="168" t="s">
        <v>380</v>
      </c>
      <c r="B1591" s="168" t="s">
        <v>23</v>
      </c>
      <c r="C1591" s="168">
        <v>144213</v>
      </c>
      <c r="D1591" s="171">
        <v>44015</v>
      </c>
      <c r="E1591" s="172">
        <v>9.3353999999999999</v>
      </c>
      <c r="F1591" s="172">
        <v>0.51570000000000005</v>
      </c>
      <c r="G1591" s="172">
        <v>1.6507000000000001</v>
      </c>
      <c r="H1591" s="172">
        <v>1.3440000000000001</v>
      </c>
      <c r="I1591" s="172">
        <v>2.9965000000000002</v>
      </c>
      <c r="J1591" s="172">
        <v>4.7920999999999996</v>
      </c>
      <c r="K1591" s="172">
        <v>23.726299999999998</v>
      </c>
      <c r="L1591" s="172">
        <v>-10.4758</v>
      </c>
      <c r="M1591" s="172">
        <v>-5.7830000000000004</v>
      </c>
      <c r="N1591" s="172">
        <v>-5.3971999999999998</v>
      </c>
      <c r="O1591" s="172"/>
      <c r="P1591" s="172"/>
      <c r="Q1591" s="172">
        <v>-3.5224000000000002</v>
      </c>
      <c r="R1591" s="172"/>
    </row>
    <row r="1592" spans="1:18" x14ac:dyDescent="0.3">
      <c r="A1592" s="168" t="s">
        <v>380</v>
      </c>
      <c r="B1592" s="168" t="s">
        <v>42</v>
      </c>
      <c r="C1592" s="168">
        <v>144212</v>
      </c>
      <c r="D1592" s="171">
        <v>44015</v>
      </c>
      <c r="E1592" s="172">
        <v>9.0373000000000001</v>
      </c>
      <c r="F1592" s="172">
        <v>0.51270000000000004</v>
      </c>
      <c r="G1592" s="172">
        <v>1.6420999999999999</v>
      </c>
      <c r="H1592" s="172">
        <v>1.323</v>
      </c>
      <c r="I1592" s="172">
        <v>2.9540000000000002</v>
      </c>
      <c r="J1592" s="172">
        <v>4.6977000000000002</v>
      </c>
      <c r="K1592" s="172">
        <v>23.387899999999998</v>
      </c>
      <c r="L1592" s="172">
        <v>-11.002000000000001</v>
      </c>
      <c r="M1592" s="172">
        <v>-6.5970000000000004</v>
      </c>
      <c r="N1592" s="172">
        <v>-6.5448000000000004</v>
      </c>
      <c r="O1592" s="172"/>
      <c r="P1592" s="172"/>
      <c r="Q1592" s="172">
        <v>-5.1413000000000002</v>
      </c>
      <c r="R1592" s="172"/>
    </row>
    <row r="1593" spans="1:18" x14ac:dyDescent="0.3">
      <c r="A1593" s="168" t="s">
        <v>380</v>
      </c>
      <c r="B1593" s="168" t="s">
        <v>43</v>
      </c>
      <c r="C1593" s="168">
        <v>100496</v>
      </c>
      <c r="D1593" s="171">
        <v>44015</v>
      </c>
      <c r="E1593" s="172">
        <v>198.97210000000001</v>
      </c>
      <c r="F1593" s="172">
        <v>0.58819999999999995</v>
      </c>
      <c r="G1593" s="172">
        <v>2.7595999999999998</v>
      </c>
      <c r="H1593" s="172">
        <v>1.0065999999999999</v>
      </c>
      <c r="I1593" s="172">
        <v>3.4455</v>
      </c>
      <c r="J1593" s="172">
        <v>5.4160000000000004</v>
      </c>
      <c r="K1593" s="172">
        <v>29.169899999999998</v>
      </c>
      <c r="L1593" s="172">
        <v>-19.274999999999999</v>
      </c>
      <c r="M1593" s="172">
        <v>-12.219200000000001</v>
      </c>
      <c r="N1593" s="172">
        <v>-20.83</v>
      </c>
      <c r="O1593" s="172">
        <v>-6.3479999999999999</v>
      </c>
      <c r="P1593" s="172">
        <v>1.0829</v>
      </c>
      <c r="Q1593" s="172">
        <v>14.4209</v>
      </c>
      <c r="R1593" s="172">
        <v>-11.218400000000001</v>
      </c>
    </row>
    <row r="1594" spans="1:18" x14ac:dyDescent="0.3">
      <c r="A1594" s="168" t="s">
        <v>380</v>
      </c>
      <c r="B1594" s="168" t="s">
        <v>24</v>
      </c>
      <c r="C1594" s="168">
        <v>118494</v>
      </c>
      <c r="D1594" s="171">
        <v>44015</v>
      </c>
      <c r="E1594" s="172">
        <v>210.19479999999999</v>
      </c>
      <c r="F1594" s="172">
        <v>0.59099999999999997</v>
      </c>
      <c r="G1594" s="172">
        <v>2.7681</v>
      </c>
      <c r="H1594" s="172">
        <v>1.0264</v>
      </c>
      <c r="I1594" s="172">
        <v>3.4862000000000002</v>
      </c>
      <c r="J1594" s="172">
        <v>5.5049999999999999</v>
      </c>
      <c r="K1594" s="172">
        <v>29.504200000000001</v>
      </c>
      <c r="L1594" s="172">
        <v>-18.8627</v>
      </c>
      <c r="M1594" s="172">
        <v>-11.553699999999999</v>
      </c>
      <c r="N1594" s="172">
        <v>-20.072900000000001</v>
      </c>
      <c r="O1594" s="172">
        <v>-5.5617000000000001</v>
      </c>
      <c r="P1594" s="172">
        <v>1.8814</v>
      </c>
      <c r="Q1594" s="172">
        <v>7.0631000000000004</v>
      </c>
      <c r="R1594" s="172">
        <v>-10.45</v>
      </c>
    </row>
    <row r="1595" spans="1:18" x14ac:dyDescent="0.3">
      <c r="A1595" s="168" t="s">
        <v>380</v>
      </c>
      <c r="B1595" s="168" t="s">
        <v>25</v>
      </c>
      <c r="C1595" s="168">
        <v>145473</v>
      </c>
      <c r="D1595" s="171">
        <v>44015</v>
      </c>
      <c r="E1595" s="172">
        <v>9.9700000000000006</v>
      </c>
      <c r="F1595" s="172">
        <v>0.40279999999999999</v>
      </c>
      <c r="G1595" s="172">
        <v>2.7835000000000001</v>
      </c>
      <c r="H1595" s="172">
        <v>1.7346999999999999</v>
      </c>
      <c r="I1595" s="172">
        <v>2.8896000000000002</v>
      </c>
      <c r="J1595" s="172">
        <v>6.1768000000000001</v>
      </c>
      <c r="K1595" s="172">
        <v>32.756300000000003</v>
      </c>
      <c r="L1595" s="172">
        <v>-9.1158000000000001</v>
      </c>
      <c r="M1595" s="172">
        <v>-1.1893</v>
      </c>
      <c r="N1595" s="172">
        <v>-7.6852</v>
      </c>
      <c r="O1595" s="172"/>
      <c r="P1595" s="172"/>
      <c r="Q1595" s="172">
        <v>-0.19020000000000001</v>
      </c>
      <c r="R1595" s="172"/>
    </row>
    <row r="1596" spans="1:18" x14ac:dyDescent="0.3">
      <c r="A1596" s="168" t="s">
        <v>380</v>
      </c>
      <c r="B1596" s="168" t="s">
        <v>44</v>
      </c>
      <c r="C1596" s="168">
        <v>145471</v>
      </c>
      <c r="D1596" s="171">
        <v>44015</v>
      </c>
      <c r="E1596" s="172">
        <v>9.84</v>
      </c>
      <c r="F1596" s="172">
        <v>0.51070000000000004</v>
      </c>
      <c r="G1596" s="172">
        <v>2.8212999999999999</v>
      </c>
      <c r="H1596" s="172">
        <v>1.758</v>
      </c>
      <c r="I1596" s="172">
        <v>2.9289000000000001</v>
      </c>
      <c r="J1596" s="172">
        <v>6.1489000000000003</v>
      </c>
      <c r="K1596" s="172">
        <v>32.614600000000003</v>
      </c>
      <c r="L1596" s="172">
        <v>-9.3923000000000005</v>
      </c>
      <c r="M1596" s="172">
        <v>-1.6982999999999999</v>
      </c>
      <c r="N1596" s="172">
        <v>-8.3798999999999992</v>
      </c>
      <c r="O1596" s="172"/>
      <c r="P1596" s="172"/>
      <c r="Q1596" s="172">
        <v>-1.0168999999999999</v>
      </c>
      <c r="R1596" s="172"/>
    </row>
    <row r="1597" spans="1:18" x14ac:dyDescent="0.3">
      <c r="A1597" s="168" t="s">
        <v>380</v>
      </c>
      <c r="B1597" s="168" t="s">
        <v>26</v>
      </c>
      <c r="C1597" s="168">
        <v>120751</v>
      </c>
      <c r="D1597" s="171">
        <v>44015</v>
      </c>
      <c r="E1597" s="172">
        <v>61.165900000000001</v>
      </c>
      <c r="F1597" s="172">
        <v>0.66339999999999999</v>
      </c>
      <c r="G1597" s="172">
        <v>1.8959999999999999</v>
      </c>
      <c r="H1597" s="172">
        <v>1.1189</v>
      </c>
      <c r="I1597" s="172">
        <v>2.9518</v>
      </c>
      <c r="J1597" s="172">
        <v>5.3032000000000004</v>
      </c>
      <c r="K1597" s="172">
        <v>29.695900000000002</v>
      </c>
      <c r="L1597" s="172">
        <v>-10.4802</v>
      </c>
      <c r="M1597" s="172">
        <v>-1.9159999999999999</v>
      </c>
      <c r="N1597" s="172">
        <v>-5.5553999999999997</v>
      </c>
      <c r="O1597" s="172">
        <v>3.6219999999999999</v>
      </c>
      <c r="P1597" s="172">
        <v>4.4316000000000004</v>
      </c>
      <c r="Q1597" s="172">
        <v>8.8557000000000006</v>
      </c>
      <c r="R1597" s="172">
        <v>-0.66269999999999996</v>
      </c>
    </row>
    <row r="1598" spans="1:18" x14ac:dyDescent="0.3">
      <c r="A1598" s="168" t="s">
        <v>380</v>
      </c>
      <c r="B1598" s="168" t="s">
        <v>45</v>
      </c>
      <c r="C1598" s="168">
        <v>103098</v>
      </c>
      <c r="D1598" s="171">
        <v>44015</v>
      </c>
      <c r="E1598" s="172">
        <v>57.912100000000002</v>
      </c>
      <c r="F1598" s="172">
        <v>0.66169999999999995</v>
      </c>
      <c r="G1598" s="172">
        <v>1.8908</v>
      </c>
      <c r="H1598" s="172">
        <v>1.1060000000000001</v>
      </c>
      <c r="I1598" s="172">
        <v>2.9272</v>
      </c>
      <c r="J1598" s="172">
        <v>5.2496</v>
      </c>
      <c r="K1598" s="172">
        <v>29.4941</v>
      </c>
      <c r="L1598" s="172">
        <v>-10.7676</v>
      </c>
      <c r="M1598" s="172">
        <v>-2.3757000000000001</v>
      </c>
      <c r="N1598" s="172">
        <v>-6.1433</v>
      </c>
      <c r="O1598" s="172">
        <v>2.8898000000000001</v>
      </c>
      <c r="P1598" s="172">
        <v>3.6882999999999999</v>
      </c>
      <c r="Q1598" s="172">
        <v>12.4533</v>
      </c>
      <c r="R1598" s="172">
        <v>-1.3258000000000001</v>
      </c>
    </row>
    <row r="1599" spans="1:18" x14ac:dyDescent="0.3">
      <c r="A1599" s="173" t="s">
        <v>27</v>
      </c>
      <c r="B1599" s="168"/>
      <c r="C1599" s="168"/>
      <c r="D1599" s="168"/>
      <c r="E1599" s="168"/>
      <c r="F1599" s="174">
        <v>0.52797812499999996</v>
      </c>
      <c r="G1599" s="174">
        <v>2.254828125</v>
      </c>
      <c r="H1599" s="174">
        <v>1.317684375</v>
      </c>
      <c r="I1599" s="174">
        <v>3.0884062499999994</v>
      </c>
      <c r="J1599" s="174">
        <v>5.7431875000000003</v>
      </c>
      <c r="K1599" s="174">
        <v>29.070996875000002</v>
      </c>
      <c r="L1599" s="174">
        <v>-13.080465624999999</v>
      </c>
      <c r="M1599" s="174">
        <v>-7.3773874999999984</v>
      </c>
      <c r="N1599" s="174">
        <v>-12.749071875000002</v>
      </c>
      <c r="O1599" s="174">
        <v>-2.4315833333333332</v>
      </c>
      <c r="P1599" s="174">
        <v>3.8985590909090906</v>
      </c>
      <c r="Q1599" s="174">
        <v>7.7859500000000006</v>
      </c>
      <c r="R1599" s="174">
        <v>-6.6877916666666657</v>
      </c>
    </row>
    <row r="1600" spans="1:18" x14ac:dyDescent="0.3">
      <c r="A1600" s="173" t="s">
        <v>409</v>
      </c>
      <c r="B1600" s="168"/>
      <c r="C1600" s="168"/>
      <c r="D1600" s="168"/>
      <c r="E1600" s="168"/>
      <c r="F1600" s="174">
        <v>0.52</v>
      </c>
      <c r="G1600" s="174">
        <v>2.4060000000000001</v>
      </c>
      <c r="H1600" s="174">
        <v>1.4419499999999998</v>
      </c>
      <c r="I1600" s="174">
        <v>2.9529000000000001</v>
      </c>
      <c r="J1600" s="174">
        <v>5.2764000000000006</v>
      </c>
      <c r="K1600" s="174">
        <v>29.445399999999999</v>
      </c>
      <c r="L1600" s="174">
        <v>-12.72115</v>
      </c>
      <c r="M1600" s="174">
        <v>-7.0796999999999999</v>
      </c>
      <c r="N1600" s="174">
        <v>-11.832350000000002</v>
      </c>
      <c r="O1600" s="174">
        <v>-1.8647</v>
      </c>
      <c r="P1600" s="174">
        <v>3.9025499999999997</v>
      </c>
      <c r="Q1600" s="174">
        <v>11.006450000000001</v>
      </c>
      <c r="R1600" s="174">
        <v>-6.1541999999999994</v>
      </c>
    </row>
    <row r="1601" spans="1:18" x14ac:dyDescent="0.3">
      <c r="A1601" s="116"/>
      <c r="B1601" s="116"/>
      <c r="C1601" s="116"/>
      <c r="D1601" s="116"/>
      <c r="E1601" s="116"/>
      <c r="F1601" s="116"/>
      <c r="G1601" s="116"/>
      <c r="H1601" s="116"/>
      <c r="I1601" s="116"/>
      <c r="J1601" s="116"/>
      <c r="K1601" s="116"/>
      <c r="L1601" s="116"/>
      <c r="M1601" s="116"/>
      <c r="N1601" s="116"/>
      <c r="O1601" s="116"/>
      <c r="P1601" s="116"/>
      <c r="Q1601" s="116"/>
      <c r="R1601" s="116"/>
    </row>
  </sheetData>
  <mergeCells count="2">
    <mergeCell ref="B4:E4"/>
    <mergeCell ref="F4:R4"/>
  </mergeCells>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58"/>
      <c r="B1" s="158"/>
      <c r="C1" s="158"/>
      <c r="D1" s="158" t="s">
        <v>115</v>
      </c>
      <c r="E1" s="158"/>
      <c r="F1" s="158" t="s">
        <v>116</v>
      </c>
      <c r="G1" s="158"/>
      <c r="H1" s="158" t="s">
        <v>117</v>
      </c>
      <c r="I1" s="158"/>
      <c r="J1" s="158" t="s">
        <v>47</v>
      </c>
      <c r="K1" s="158"/>
      <c r="L1" s="158" t="s">
        <v>48</v>
      </c>
      <c r="M1" s="158"/>
      <c r="N1" s="158" t="s">
        <v>1</v>
      </c>
      <c r="O1" s="158"/>
      <c r="P1" s="158" t="s">
        <v>2</v>
      </c>
      <c r="Q1" s="158"/>
      <c r="R1" s="158" t="s">
        <v>3</v>
      </c>
      <c r="S1" s="158"/>
      <c r="T1" s="158" t="s">
        <v>4</v>
      </c>
      <c r="U1" s="158"/>
      <c r="V1" s="158" t="s">
        <v>5</v>
      </c>
      <c r="W1" s="158"/>
      <c r="X1" s="158" t="s">
        <v>6</v>
      </c>
      <c r="Y1" s="158"/>
      <c r="Z1" s="100" t="s">
        <v>46</v>
      </c>
      <c r="AA1" s="158" t="s">
        <v>402</v>
      </c>
    </row>
    <row r="2" spans="1:27" x14ac:dyDescent="0.3">
      <c r="A2" s="158"/>
      <c r="B2" s="158"/>
      <c r="C2" s="158"/>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58"/>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58"/>
      <c r="B4" s="158"/>
      <c r="C4" s="158"/>
      <c r="D4" s="158" t="s">
        <v>115</v>
      </c>
      <c r="E4" s="158"/>
      <c r="F4" s="158" t="s">
        <v>116</v>
      </c>
      <c r="G4" s="158"/>
      <c r="H4" s="158" t="s">
        <v>117</v>
      </c>
      <c r="I4" s="158"/>
      <c r="J4" s="158" t="s">
        <v>47</v>
      </c>
      <c r="K4" s="158"/>
      <c r="L4" s="158" t="s">
        <v>48</v>
      </c>
      <c r="M4" s="158"/>
      <c r="N4" s="158" t="s">
        <v>1</v>
      </c>
      <c r="O4" s="158"/>
      <c r="P4" s="158" t="s">
        <v>2</v>
      </c>
      <c r="Q4" s="158"/>
      <c r="R4" s="158" t="s">
        <v>3</v>
      </c>
      <c r="S4" s="158"/>
      <c r="T4" s="158" t="s">
        <v>4</v>
      </c>
      <c r="U4" s="158"/>
      <c r="V4" s="158" t="s">
        <v>5</v>
      </c>
      <c r="W4" s="158"/>
      <c r="X4" s="158" t="s">
        <v>6</v>
      </c>
      <c r="Y4" s="158"/>
      <c r="Z4" s="107" t="s">
        <v>46</v>
      </c>
      <c r="AA4" s="158" t="s">
        <v>402</v>
      </c>
    </row>
    <row r="5" spans="1:27" x14ac:dyDescent="0.3">
      <c r="A5" s="158"/>
      <c r="B5" s="158"/>
      <c r="C5" s="158"/>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58"/>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58"/>
      <c r="B24" s="158"/>
      <c r="C24" s="158"/>
      <c r="D24" s="107"/>
      <c r="E24" s="107"/>
      <c r="F24" s="107"/>
      <c r="G24" s="107"/>
      <c r="H24" s="107"/>
      <c r="I24" s="107"/>
      <c r="J24" s="107"/>
      <c r="K24" s="107"/>
      <c r="L24" s="107"/>
      <c r="M24" s="107"/>
      <c r="N24" s="158" t="s">
        <v>1</v>
      </c>
      <c r="O24" s="158"/>
      <c r="P24" s="158" t="s">
        <v>2</v>
      </c>
      <c r="Q24" s="158"/>
      <c r="R24" s="158" t="s">
        <v>3</v>
      </c>
      <c r="S24" s="158"/>
      <c r="T24" s="158" t="s">
        <v>4</v>
      </c>
      <c r="U24" s="158"/>
      <c r="V24" s="158" t="s">
        <v>5</v>
      </c>
      <c r="W24" s="158"/>
      <c r="X24" s="158" t="s">
        <v>6</v>
      </c>
      <c r="Y24" s="158"/>
      <c r="Z24" s="107" t="s">
        <v>46</v>
      </c>
      <c r="AA24" s="158" t="s">
        <v>402</v>
      </c>
      <c r="AB24" s="99"/>
      <c r="AC24" s="99"/>
    </row>
    <row r="25" spans="1:29" x14ac:dyDescent="0.3">
      <c r="A25" s="158"/>
      <c r="B25" s="158"/>
      <c r="C25" s="158"/>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58"/>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58"/>
      <c r="B44" s="158"/>
      <c r="C44" s="158"/>
      <c r="D44" s="107"/>
      <c r="E44" s="107"/>
      <c r="F44" s="107"/>
      <c r="G44" s="107"/>
      <c r="H44" s="107"/>
      <c r="I44" s="107"/>
      <c r="J44" s="158" t="s">
        <v>47</v>
      </c>
      <c r="K44" s="158"/>
      <c r="L44" s="158" t="s">
        <v>48</v>
      </c>
      <c r="M44" s="158"/>
      <c r="N44" s="158" t="s">
        <v>1</v>
      </c>
      <c r="O44" s="158"/>
      <c r="P44" s="158" t="s">
        <v>2</v>
      </c>
      <c r="Q44" s="158"/>
      <c r="R44" s="158" t="s">
        <v>3</v>
      </c>
      <c r="S44" s="158"/>
      <c r="V44" s="102"/>
      <c r="W44" s="102"/>
      <c r="X44" s="102"/>
      <c r="Y44" s="102"/>
      <c r="Z44" s="107" t="s">
        <v>46</v>
      </c>
      <c r="AA44" s="158" t="s">
        <v>402</v>
      </c>
    </row>
    <row r="45" spans="1:29" x14ac:dyDescent="0.3">
      <c r="A45" s="158"/>
      <c r="B45" s="158"/>
      <c r="C45" s="158"/>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58"/>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58"/>
      <c r="B51" s="158"/>
      <c r="C51" s="158"/>
      <c r="D51" s="107"/>
      <c r="E51" s="107"/>
      <c r="F51" s="107"/>
      <c r="G51" s="107"/>
      <c r="H51" s="107"/>
      <c r="I51" s="107"/>
      <c r="J51" s="158" t="s">
        <v>47</v>
      </c>
      <c r="K51" s="158"/>
      <c r="L51" s="158" t="s">
        <v>48</v>
      </c>
      <c r="M51" s="158"/>
      <c r="N51" s="158" t="s">
        <v>1</v>
      </c>
      <c r="O51" s="158"/>
      <c r="P51" s="158" t="s">
        <v>2</v>
      </c>
      <c r="Q51" s="158"/>
      <c r="R51" s="158" t="s">
        <v>3</v>
      </c>
      <c r="S51" s="158"/>
      <c r="Z51" s="107" t="s">
        <v>46</v>
      </c>
      <c r="AA51" s="158" t="s">
        <v>402</v>
      </c>
    </row>
    <row r="52" spans="1:27" x14ac:dyDescent="0.3">
      <c r="A52" s="158"/>
      <c r="B52" s="158"/>
      <c r="C52" s="158"/>
      <c r="D52" s="107"/>
      <c r="E52" s="107"/>
      <c r="F52" s="107"/>
      <c r="G52" s="107"/>
      <c r="H52" s="107"/>
      <c r="I52" s="107"/>
      <c r="J52" s="107" t="s">
        <v>0</v>
      </c>
      <c r="K52" s="107"/>
      <c r="L52" s="107" t="s">
        <v>0</v>
      </c>
      <c r="M52" s="107"/>
      <c r="N52" s="107" t="s">
        <v>0</v>
      </c>
      <c r="O52" s="107"/>
      <c r="P52" s="107" t="s">
        <v>0</v>
      </c>
      <c r="Q52" s="107"/>
      <c r="R52" s="107" t="s">
        <v>0</v>
      </c>
      <c r="S52" s="107"/>
      <c r="Z52" s="107" t="s">
        <v>0</v>
      </c>
      <c r="AA52" s="158"/>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58"/>
      <c r="B58" s="158"/>
      <c r="C58" s="158"/>
      <c r="D58" s="107"/>
      <c r="E58" s="107"/>
      <c r="F58" s="107"/>
      <c r="G58" s="107"/>
      <c r="H58" s="107"/>
      <c r="I58" s="107"/>
      <c r="J58" s="107"/>
      <c r="K58" s="107"/>
      <c r="L58" s="158" t="s">
        <v>48</v>
      </c>
      <c r="M58" s="158"/>
      <c r="N58" s="158" t="s">
        <v>1</v>
      </c>
      <c r="O58" s="158"/>
      <c r="P58" s="158" t="s">
        <v>2</v>
      </c>
      <c r="Q58" s="158"/>
      <c r="R58" s="158" t="s">
        <v>3</v>
      </c>
      <c r="S58" s="158"/>
      <c r="T58" s="158" t="s">
        <v>4</v>
      </c>
      <c r="U58" s="158"/>
      <c r="V58" s="158" t="s">
        <v>5</v>
      </c>
      <c r="W58" s="158"/>
      <c r="Z58" s="107" t="s">
        <v>46</v>
      </c>
      <c r="AA58" s="158" t="s">
        <v>402</v>
      </c>
    </row>
    <row r="59" spans="1:27" x14ac:dyDescent="0.3">
      <c r="A59" s="158"/>
      <c r="B59" s="158"/>
      <c r="C59" s="158"/>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58"/>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58"/>
      <c r="B92" s="158"/>
      <c r="C92" s="158"/>
      <c r="D92" s="107"/>
      <c r="E92" s="107"/>
      <c r="F92" s="107"/>
      <c r="G92" s="107"/>
      <c r="H92" s="107"/>
      <c r="I92" s="107"/>
      <c r="J92" s="107"/>
      <c r="K92" s="107"/>
      <c r="L92" s="158" t="s">
        <v>48</v>
      </c>
      <c r="M92" s="158"/>
      <c r="N92" s="158" t="s">
        <v>1</v>
      </c>
      <c r="O92" s="158"/>
      <c r="P92" s="158" t="s">
        <v>2</v>
      </c>
      <c r="Q92" s="158"/>
      <c r="R92" s="158" t="s">
        <v>3</v>
      </c>
      <c r="S92" s="158"/>
      <c r="T92" s="158" t="s">
        <v>4</v>
      </c>
      <c r="U92" s="158"/>
      <c r="V92" s="158" t="s">
        <v>5</v>
      </c>
      <c r="W92" s="158"/>
      <c r="Z92" s="107" t="s">
        <v>46</v>
      </c>
      <c r="AA92" s="158" t="s">
        <v>402</v>
      </c>
    </row>
    <row r="93" spans="1:27" x14ac:dyDescent="0.3">
      <c r="A93" s="158"/>
      <c r="B93" s="158"/>
      <c r="C93" s="158"/>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58"/>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58"/>
      <c r="B130" s="158"/>
      <c r="C130" s="158"/>
      <c r="D130" s="158" t="s">
        <v>115</v>
      </c>
      <c r="E130" s="158"/>
      <c r="F130" s="158" t="s">
        <v>116</v>
      </c>
      <c r="G130" s="158"/>
      <c r="H130" s="158" t="s">
        <v>117</v>
      </c>
      <c r="I130" s="158"/>
      <c r="J130" s="158" t="s">
        <v>47</v>
      </c>
      <c r="K130" s="158"/>
      <c r="L130" s="158" t="s">
        <v>48</v>
      </c>
      <c r="M130" s="158"/>
      <c r="N130" s="158" t="s">
        <v>1</v>
      </c>
      <c r="O130" s="158"/>
      <c r="P130" s="158" t="s">
        <v>2</v>
      </c>
      <c r="Q130" s="158"/>
      <c r="R130" s="158" t="s">
        <v>3</v>
      </c>
      <c r="S130" s="158"/>
      <c r="T130" s="158" t="s">
        <v>4</v>
      </c>
      <c r="U130" s="158"/>
      <c r="V130" s="158" t="s">
        <v>5</v>
      </c>
      <c r="W130" s="158"/>
      <c r="Z130" s="107" t="s">
        <v>46</v>
      </c>
      <c r="AA130" s="158" t="s">
        <v>402</v>
      </c>
    </row>
    <row r="131" spans="1:27" x14ac:dyDescent="0.3">
      <c r="A131" s="158"/>
      <c r="B131" s="158"/>
      <c r="C131" s="158"/>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58"/>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58"/>
      <c r="B177" s="158"/>
      <c r="C177" s="158"/>
      <c r="D177" s="158" t="s">
        <v>115</v>
      </c>
      <c r="E177" s="158"/>
      <c r="F177" s="158" t="s">
        <v>116</v>
      </c>
      <c r="G177" s="158"/>
      <c r="H177" s="158" t="s">
        <v>117</v>
      </c>
      <c r="I177" s="158"/>
      <c r="J177" s="158" t="s">
        <v>47</v>
      </c>
      <c r="K177" s="158"/>
      <c r="L177" s="158" t="s">
        <v>48</v>
      </c>
      <c r="M177" s="158"/>
      <c r="N177" s="158" t="s">
        <v>1</v>
      </c>
      <c r="O177" s="158"/>
      <c r="P177" s="158" t="s">
        <v>2</v>
      </c>
      <c r="Q177" s="158"/>
      <c r="R177" s="158" t="s">
        <v>3</v>
      </c>
      <c r="S177" s="158"/>
      <c r="T177" s="158" t="s">
        <v>4</v>
      </c>
      <c r="U177" s="158"/>
      <c r="V177" s="158" t="s">
        <v>5</v>
      </c>
      <c r="W177" s="158"/>
      <c r="Z177" s="107" t="s">
        <v>46</v>
      </c>
      <c r="AA177" s="158" t="s">
        <v>402</v>
      </c>
    </row>
    <row r="178" spans="1:27" x14ac:dyDescent="0.3">
      <c r="A178" s="158"/>
      <c r="B178" s="158"/>
      <c r="C178" s="158"/>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58"/>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58"/>
      <c r="B218" s="158"/>
      <c r="C218" s="158"/>
      <c r="D218" s="107"/>
      <c r="E218" s="107"/>
      <c r="F218" s="107"/>
      <c r="G218" s="107"/>
      <c r="H218" s="107"/>
      <c r="I218" s="107"/>
      <c r="J218" s="107"/>
      <c r="K218" s="107"/>
      <c r="L218" s="107"/>
      <c r="M218" s="107"/>
      <c r="N218" s="107"/>
      <c r="O218" s="107"/>
      <c r="P218" s="107"/>
      <c r="Q218" s="107"/>
      <c r="R218" s="107"/>
      <c r="S218" s="107"/>
      <c r="T218" s="158" t="s">
        <v>4</v>
      </c>
      <c r="U218" s="158"/>
      <c r="V218" s="158" t="s">
        <v>5</v>
      </c>
      <c r="W218" s="158"/>
      <c r="X218" s="158" t="s">
        <v>6</v>
      </c>
      <c r="Y218" s="158"/>
      <c r="Z218" s="107" t="s">
        <v>46</v>
      </c>
      <c r="AA218" s="158" t="s">
        <v>402</v>
      </c>
    </row>
    <row r="219" spans="1:27" x14ac:dyDescent="0.3">
      <c r="A219" s="158"/>
      <c r="B219" s="158"/>
      <c r="C219" s="158"/>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58"/>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58"/>
      <c r="B286" s="158"/>
      <c r="C286" s="158"/>
      <c r="D286" s="107"/>
      <c r="E286" s="107"/>
      <c r="F286" s="107"/>
      <c r="G286" s="107"/>
      <c r="H286" s="107"/>
      <c r="I286" s="107"/>
      <c r="J286" s="107"/>
      <c r="K286" s="107"/>
      <c r="L286" s="107"/>
      <c r="M286" s="107"/>
      <c r="N286" s="107"/>
      <c r="O286" s="107"/>
      <c r="P286" s="107"/>
      <c r="Q286" s="107"/>
      <c r="R286" s="107"/>
      <c r="S286" s="107"/>
      <c r="T286" s="158" t="s">
        <v>4</v>
      </c>
      <c r="U286" s="158"/>
      <c r="V286" s="158" t="s">
        <v>5</v>
      </c>
      <c r="W286" s="158"/>
      <c r="X286" s="158" t="s">
        <v>6</v>
      </c>
      <c r="Y286" s="158"/>
      <c r="Z286" s="107" t="s">
        <v>46</v>
      </c>
      <c r="AA286" s="158" t="s">
        <v>402</v>
      </c>
    </row>
    <row r="287" spans="1:27" x14ac:dyDescent="0.3">
      <c r="A287" s="158"/>
      <c r="B287" s="158"/>
      <c r="C287" s="158"/>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58"/>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L92:M92"/>
    <mergeCell ref="N92:O92"/>
    <mergeCell ref="P92:Q92"/>
    <mergeCell ref="R92:S92"/>
    <mergeCell ref="AA4:AA5"/>
    <mergeCell ref="X24:Y24"/>
    <mergeCell ref="T24:U24"/>
    <mergeCell ref="AA24:AA25"/>
    <mergeCell ref="AA92:AA93"/>
    <mergeCell ref="V24:W24"/>
    <mergeCell ref="T92:U92"/>
    <mergeCell ref="T58:U58"/>
    <mergeCell ref="V92:W92"/>
    <mergeCell ref="A92:C93"/>
    <mergeCell ref="A130:C131"/>
    <mergeCell ref="D130:E130"/>
    <mergeCell ref="F130:G130"/>
    <mergeCell ref="H130:I130"/>
    <mergeCell ref="V218:W218"/>
    <mergeCell ref="X218:Y218"/>
    <mergeCell ref="AA218:AA219"/>
    <mergeCell ref="T286:U286"/>
    <mergeCell ref="V286:W286"/>
    <mergeCell ref="X286:Y286"/>
    <mergeCell ref="AA286:AA287"/>
    <mergeCell ref="T218:U218"/>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A44:C45"/>
    <mergeCell ref="J44:K44"/>
    <mergeCell ref="L44:M44"/>
    <mergeCell ref="N44:O44"/>
    <mergeCell ref="P44:Q44"/>
    <mergeCell ref="A51:C52"/>
    <mergeCell ref="J51:K51"/>
    <mergeCell ref="L51:M51"/>
    <mergeCell ref="N51:O51"/>
    <mergeCell ref="P51:Q51"/>
    <mergeCell ref="A58:C59"/>
    <mergeCell ref="L58:M58"/>
    <mergeCell ref="N58:O58"/>
    <mergeCell ref="P58:Q58"/>
    <mergeCell ref="R58:S58"/>
    <mergeCell ref="A24:C25"/>
    <mergeCell ref="N24:O24"/>
    <mergeCell ref="P24:Q24"/>
    <mergeCell ref="R24:S24"/>
    <mergeCell ref="D1:E1"/>
    <mergeCell ref="F1:G1"/>
    <mergeCell ref="H1:I1"/>
    <mergeCell ref="J1:K1"/>
    <mergeCell ref="L1:M1"/>
    <mergeCell ref="F4:G4"/>
    <mergeCell ref="H4:I4"/>
    <mergeCell ref="J4:K4"/>
    <mergeCell ref="L4:M4"/>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T130:U130"/>
    <mergeCell ref="V130:W130"/>
    <mergeCell ref="AA130:AA131"/>
    <mergeCell ref="AA177:AA178"/>
    <mergeCell ref="R44:S44"/>
    <mergeCell ref="R51:S51"/>
    <mergeCell ref="AA44:AA45"/>
    <mergeCell ref="AA51:AA52"/>
    <mergeCell ref="AA58:AA59"/>
    <mergeCell ref="T177:U177"/>
    <mergeCell ref="V177:W177"/>
    <mergeCell ref="V58:W5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dimension ref="A1:T2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1283</v>
      </c>
      <c r="B8" s="64">
        <f>VLOOKUP($A8,'Return Data'!$B$7:$R$1700,3,0)</f>
        <v>44015</v>
      </c>
      <c r="C8" s="65">
        <f>VLOOKUP($A8,'Return Data'!$B$7:$R$1700,4,0)</f>
        <v>22.0367</v>
      </c>
      <c r="D8" s="65">
        <f>VLOOKUP($A8,'Return Data'!$B$7:$R$1700,10,0)</f>
        <v>20.0413</v>
      </c>
      <c r="E8" s="66">
        <f t="shared" ref="E8:E16" si="0">RANK(D8,D$8:D$16,0)</f>
        <v>6</v>
      </c>
      <c r="F8" s="65">
        <f>VLOOKUP($A8,'Return Data'!$B$7:$R$1700,11,0)</f>
        <v>-5.3625999999999996</v>
      </c>
      <c r="G8" s="66">
        <f t="shared" ref="G8:G14" si="1">RANK(F8,F$8:F$16,0)</f>
        <v>5</v>
      </c>
      <c r="H8" s="65">
        <f>VLOOKUP($A8,'Return Data'!$B$7:$R$1700,12,0)</f>
        <v>0.15679999999999999</v>
      </c>
      <c r="I8" s="66">
        <f t="shared" ref="I8:I14" si="2">RANK(H8,H$8:H$16,0)</f>
        <v>5</v>
      </c>
      <c r="J8" s="65">
        <f>VLOOKUP($A8,'Return Data'!$B$7:$R$1700,13,0)</f>
        <v>1.9443999999999999</v>
      </c>
      <c r="K8" s="66">
        <f t="shared" ref="K8:K14" si="3">RANK(J8,J$8:J$16,0)</f>
        <v>3</v>
      </c>
      <c r="L8" s="65">
        <f>VLOOKUP($A8,'Return Data'!$B$7:$R$1700,17,0)</f>
        <v>5.6029</v>
      </c>
      <c r="M8" s="66">
        <f t="shared" ref="M8:M14" si="4">RANK(L8,L$8:L$16,0)</f>
        <v>3</v>
      </c>
      <c r="N8" s="65">
        <f>VLOOKUP($A8,'Return Data'!$B$7:$R$1700,14,0)</f>
        <v>6.7504999999999997</v>
      </c>
      <c r="O8" s="66">
        <f t="shared" ref="O8:O14" si="5">RANK(N8,N$8:N$16,0)</f>
        <v>2</v>
      </c>
      <c r="P8" s="65">
        <f>VLOOKUP($A8,'Return Data'!$B$7:$R$1700,15,0)</f>
        <v>7.0872000000000002</v>
      </c>
      <c r="Q8" s="66">
        <f t="shared" ref="Q8:Q14" si="6">RANK(P8,P$8:P$16,0)</f>
        <v>4</v>
      </c>
      <c r="R8" s="65">
        <f>VLOOKUP($A8,'Return Data'!$B$7:$R$1700,16,0)</f>
        <v>7.6317000000000004</v>
      </c>
      <c r="S8" s="67">
        <f t="shared" ref="S8:S16" si="7">RANK(R8,R$8:R$16,0)</f>
        <v>5</v>
      </c>
    </row>
    <row r="9" spans="1:20" x14ac:dyDescent="0.3">
      <c r="A9" s="63" t="s">
        <v>1286</v>
      </c>
      <c r="B9" s="64">
        <f>VLOOKUP($A9,'Return Data'!$B$7:$R$1700,3,0)</f>
        <v>44015</v>
      </c>
      <c r="C9" s="65">
        <f>VLOOKUP($A9,'Return Data'!$B$7:$R$1700,4,0)</f>
        <v>19.373100000000001</v>
      </c>
      <c r="D9" s="65">
        <f>VLOOKUP($A9,'Return Data'!$B$7:$R$1700,10,0)</f>
        <v>24.232700000000001</v>
      </c>
      <c r="E9" s="66">
        <f t="shared" si="0"/>
        <v>2</v>
      </c>
      <c r="F9" s="65">
        <f>VLOOKUP($A9,'Return Data'!$B$7:$R$1700,11,0)</f>
        <v>-7.0933000000000002</v>
      </c>
      <c r="G9" s="66">
        <f t="shared" si="1"/>
        <v>6</v>
      </c>
      <c r="H9" s="65">
        <f>VLOOKUP($A9,'Return Data'!$B$7:$R$1700,12,0)</f>
        <v>-1.3082</v>
      </c>
      <c r="I9" s="66">
        <f t="shared" si="2"/>
        <v>7</v>
      </c>
      <c r="J9" s="65">
        <f>VLOOKUP($A9,'Return Data'!$B$7:$R$1700,13,0)</f>
        <v>-1.2085999999999999</v>
      </c>
      <c r="K9" s="66">
        <f t="shared" si="3"/>
        <v>7</v>
      </c>
      <c r="L9" s="65">
        <f>VLOOKUP($A9,'Return Data'!$B$7:$R$1700,17,0)</f>
        <v>3.0882999999999998</v>
      </c>
      <c r="M9" s="66">
        <f t="shared" si="4"/>
        <v>6</v>
      </c>
      <c r="N9" s="65">
        <f>VLOOKUP($A9,'Return Data'!$B$7:$R$1700,14,0)</f>
        <v>3.6634000000000002</v>
      </c>
      <c r="O9" s="66">
        <f t="shared" si="5"/>
        <v>6</v>
      </c>
      <c r="P9" s="65">
        <f>VLOOKUP($A9,'Return Data'!$B$7:$R$1700,15,0)</f>
        <v>5.7237999999999998</v>
      </c>
      <c r="Q9" s="66">
        <f t="shared" si="6"/>
        <v>6</v>
      </c>
      <c r="R9" s="65">
        <f>VLOOKUP($A9,'Return Data'!$B$7:$R$1700,16,0)</f>
        <v>6.5845000000000002</v>
      </c>
      <c r="S9" s="67">
        <f t="shared" si="7"/>
        <v>6</v>
      </c>
    </row>
    <row r="10" spans="1:20" x14ac:dyDescent="0.3">
      <c r="A10" s="63" t="s">
        <v>1288</v>
      </c>
      <c r="B10" s="64">
        <f>VLOOKUP($A10,'Return Data'!$B$7:$R$1700,3,0)</f>
        <v>44015</v>
      </c>
      <c r="C10" s="65">
        <f>VLOOKUP($A10,'Return Data'!$B$7:$R$1700,4,0)</f>
        <v>34.432000000000002</v>
      </c>
      <c r="D10" s="65">
        <f>VLOOKUP($A10,'Return Data'!$B$7:$R$1700,10,0)</f>
        <v>23.138500000000001</v>
      </c>
      <c r="E10" s="66">
        <f t="shared" si="0"/>
        <v>4</v>
      </c>
      <c r="F10" s="65">
        <f>VLOOKUP($A10,'Return Data'!$B$7:$R$1700,11,0)</f>
        <v>-2.641</v>
      </c>
      <c r="G10" s="66">
        <f t="shared" si="1"/>
        <v>4</v>
      </c>
      <c r="H10" s="65">
        <f>VLOOKUP($A10,'Return Data'!$B$7:$R$1700,12,0)</f>
        <v>3.6734</v>
      </c>
      <c r="I10" s="66">
        <f t="shared" si="2"/>
        <v>3</v>
      </c>
      <c r="J10" s="65">
        <f>VLOOKUP($A10,'Return Data'!$B$7:$R$1700,13,0)</f>
        <v>1.6833</v>
      </c>
      <c r="K10" s="66">
        <f t="shared" si="3"/>
        <v>4</v>
      </c>
      <c r="L10" s="65">
        <f>VLOOKUP($A10,'Return Data'!$B$7:$R$1700,17,0)</f>
        <v>4.2602000000000002</v>
      </c>
      <c r="M10" s="66">
        <f t="shared" si="4"/>
        <v>4</v>
      </c>
      <c r="N10" s="65">
        <f>VLOOKUP($A10,'Return Data'!$B$7:$R$1700,14,0)</f>
        <v>4.1871999999999998</v>
      </c>
      <c r="O10" s="66">
        <f t="shared" si="5"/>
        <v>4</v>
      </c>
      <c r="P10" s="65">
        <f>VLOOKUP($A10,'Return Data'!$B$7:$R$1700,15,0)</f>
        <v>6.38</v>
      </c>
      <c r="Q10" s="66">
        <f t="shared" si="6"/>
        <v>5</v>
      </c>
      <c r="R10" s="65">
        <f>VLOOKUP($A10,'Return Data'!$B$7:$R$1700,16,0)</f>
        <v>8.1294000000000004</v>
      </c>
      <c r="S10" s="67">
        <f t="shared" si="7"/>
        <v>4</v>
      </c>
    </row>
    <row r="11" spans="1:20" x14ac:dyDescent="0.3">
      <c r="A11" s="63" t="s">
        <v>1290</v>
      </c>
      <c r="B11" s="64">
        <f>VLOOKUP($A11,'Return Data'!$B$7:$R$1700,3,0)</f>
        <v>44015</v>
      </c>
      <c r="C11" s="65">
        <f>VLOOKUP($A11,'Return Data'!$B$7:$R$1700,4,0)</f>
        <v>271.58640000000003</v>
      </c>
      <c r="D11" s="65">
        <f>VLOOKUP($A11,'Return Data'!$B$7:$R$1700,10,0)</f>
        <v>23.764299999999999</v>
      </c>
      <c r="E11" s="66">
        <f t="shared" si="0"/>
        <v>3</v>
      </c>
      <c r="F11" s="65">
        <f>VLOOKUP($A11,'Return Data'!$B$7:$R$1700,11,0)</f>
        <v>-8.1950000000000003</v>
      </c>
      <c r="G11" s="66">
        <f t="shared" si="1"/>
        <v>8</v>
      </c>
      <c r="H11" s="65">
        <f>VLOOKUP($A11,'Return Data'!$B$7:$R$1700,12,0)</f>
        <v>-0.98199999999999998</v>
      </c>
      <c r="I11" s="66">
        <f t="shared" si="2"/>
        <v>6</v>
      </c>
      <c r="J11" s="65">
        <f>VLOOKUP($A11,'Return Data'!$B$7:$R$1700,13,0)</f>
        <v>-6.4314</v>
      </c>
      <c r="K11" s="66">
        <f t="shared" si="3"/>
        <v>8</v>
      </c>
      <c r="L11" s="65">
        <f>VLOOKUP($A11,'Return Data'!$B$7:$R$1700,17,0)</f>
        <v>2.2090000000000001</v>
      </c>
      <c r="M11" s="66">
        <f t="shared" si="4"/>
        <v>8</v>
      </c>
      <c r="N11" s="65">
        <f>VLOOKUP($A11,'Return Data'!$B$7:$R$1700,14,0)</f>
        <v>3.6796000000000002</v>
      </c>
      <c r="O11" s="66">
        <f t="shared" si="5"/>
        <v>5</v>
      </c>
      <c r="P11" s="65">
        <f>VLOOKUP($A11,'Return Data'!$B$7:$R$1700,15,0)</f>
        <v>7.6273</v>
      </c>
      <c r="Q11" s="66">
        <f t="shared" si="6"/>
        <v>2</v>
      </c>
      <c r="R11" s="65">
        <f>VLOOKUP($A11,'Return Data'!$B$7:$R$1700,16,0)</f>
        <v>11.861599999999999</v>
      </c>
      <c r="S11" s="67">
        <f t="shared" si="7"/>
        <v>1</v>
      </c>
    </row>
    <row r="12" spans="1:20" x14ac:dyDescent="0.3">
      <c r="A12" s="63" t="s">
        <v>1292</v>
      </c>
      <c r="B12" s="64">
        <f>VLOOKUP($A12,'Return Data'!$B$7:$R$1700,3,0)</f>
        <v>44015</v>
      </c>
      <c r="C12" s="65">
        <f>VLOOKUP($A12,'Return Data'!$B$7:$R$1700,4,0)</f>
        <v>36.919800000000002</v>
      </c>
      <c r="D12" s="65">
        <f>VLOOKUP($A12,'Return Data'!$B$7:$R$1700,10,0)</f>
        <v>18.9634</v>
      </c>
      <c r="E12" s="66">
        <f t="shared" si="0"/>
        <v>8</v>
      </c>
      <c r="F12" s="65">
        <f>VLOOKUP($A12,'Return Data'!$B$7:$R$1700,11,0)</f>
        <v>-7.7233000000000001</v>
      </c>
      <c r="G12" s="66">
        <f t="shared" si="1"/>
        <v>7</v>
      </c>
      <c r="H12" s="65">
        <f>VLOOKUP($A12,'Return Data'!$B$7:$R$1700,12,0)</f>
        <v>-4.2424999999999997</v>
      </c>
      <c r="I12" s="66">
        <f t="shared" si="2"/>
        <v>8</v>
      </c>
      <c r="J12" s="65">
        <f>VLOOKUP($A12,'Return Data'!$B$7:$R$1700,13,0)</f>
        <v>-0.9556</v>
      </c>
      <c r="K12" s="66">
        <f t="shared" si="3"/>
        <v>6</v>
      </c>
      <c r="L12" s="65">
        <f>VLOOKUP($A12,'Return Data'!$B$7:$R$1700,17,0)</f>
        <v>3.5863</v>
      </c>
      <c r="M12" s="66">
        <f t="shared" si="4"/>
        <v>5</v>
      </c>
      <c r="N12" s="65">
        <f>VLOOKUP($A12,'Return Data'!$B$7:$R$1700,14,0)</f>
        <v>2.1156000000000001</v>
      </c>
      <c r="O12" s="66">
        <f t="shared" si="5"/>
        <v>8</v>
      </c>
      <c r="P12" s="65">
        <f>VLOOKUP($A12,'Return Data'!$B$7:$R$1700,15,0)</f>
        <v>5.0199999999999996</v>
      </c>
      <c r="Q12" s="66">
        <f t="shared" si="6"/>
        <v>7</v>
      </c>
      <c r="R12" s="65">
        <f>VLOOKUP($A12,'Return Data'!$B$7:$R$1700,16,0)</f>
        <v>5.6657000000000002</v>
      </c>
      <c r="S12" s="67">
        <f t="shared" si="7"/>
        <v>8</v>
      </c>
    </row>
    <row r="13" spans="1:20" x14ac:dyDescent="0.3">
      <c r="A13" s="63" t="s">
        <v>780</v>
      </c>
      <c r="B13" s="64">
        <f>VLOOKUP($A13,'Return Data'!$B$7:$R$1700,3,0)</f>
        <v>44015</v>
      </c>
      <c r="C13" s="65">
        <f>VLOOKUP($A13,'Return Data'!$B$7:$R$1700,4,0)</f>
        <v>19.709800000000001</v>
      </c>
      <c r="D13" s="65">
        <f>VLOOKUP($A13,'Return Data'!$B$7:$R$1700,10,0)</f>
        <v>55.805</v>
      </c>
      <c r="E13" s="66">
        <f t="shared" si="0"/>
        <v>1</v>
      </c>
      <c r="F13" s="65">
        <f>VLOOKUP($A13,'Return Data'!$B$7:$R$1700,11,0)</f>
        <v>3.0945</v>
      </c>
      <c r="G13" s="66">
        <f t="shared" si="1"/>
        <v>1</v>
      </c>
      <c r="H13" s="65">
        <f>VLOOKUP($A13,'Return Data'!$B$7:$R$1700,12,0)</f>
        <v>7.0388999999999999</v>
      </c>
      <c r="I13" s="66">
        <f t="shared" si="2"/>
        <v>1</v>
      </c>
      <c r="J13" s="65">
        <f>VLOOKUP($A13,'Return Data'!$B$7:$R$1700,13,0)</f>
        <v>5.1742999999999997</v>
      </c>
      <c r="K13" s="66">
        <f t="shared" si="3"/>
        <v>2</v>
      </c>
      <c r="L13" s="65">
        <f>VLOOKUP($A13,'Return Data'!$B$7:$R$1700,17,0)</f>
        <v>6.5335000000000001</v>
      </c>
      <c r="M13" s="66">
        <f t="shared" si="4"/>
        <v>2</v>
      </c>
      <c r="N13" s="65">
        <f>VLOOKUP($A13,'Return Data'!$B$7:$R$1700,14,0)</f>
        <v>6.4684999999999997</v>
      </c>
      <c r="O13" s="66">
        <f t="shared" si="5"/>
        <v>3</v>
      </c>
      <c r="P13" s="65">
        <f>VLOOKUP($A13,'Return Data'!$B$7:$R$1700,15,0)</f>
        <v>7.4962</v>
      </c>
      <c r="Q13" s="66">
        <f t="shared" si="6"/>
        <v>3</v>
      </c>
      <c r="R13" s="65">
        <f>VLOOKUP($A13,'Return Data'!$B$7:$R$1700,16,0)</f>
        <v>8.8706999999999994</v>
      </c>
      <c r="S13" s="67">
        <f t="shared" si="7"/>
        <v>3</v>
      </c>
    </row>
    <row r="14" spans="1:20" x14ac:dyDescent="0.3">
      <c r="A14" s="63" t="s">
        <v>1293</v>
      </c>
      <c r="B14" s="64">
        <f>VLOOKUP($A14,'Return Data'!$B$7:$R$1700,3,0)</f>
        <v>44015</v>
      </c>
      <c r="C14" s="65">
        <f>VLOOKUP($A14,'Return Data'!$B$7:$R$1700,4,0)</f>
        <v>31.4331</v>
      </c>
      <c r="D14" s="65">
        <f>VLOOKUP($A14,'Return Data'!$B$7:$R$1700,10,0)</f>
        <v>15.1953</v>
      </c>
      <c r="E14" s="66">
        <f t="shared" si="0"/>
        <v>9</v>
      </c>
      <c r="F14" s="65">
        <f>VLOOKUP($A14,'Return Data'!$B$7:$R$1700,11,0)</f>
        <v>2.3563000000000001</v>
      </c>
      <c r="G14" s="66">
        <f t="shared" si="1"/>
        <v>2</v>
      </c>
      <c r="H14" s="65">
        <f>VLOOKUP($A14,'Return Data'!$B$7:$R$1700,12,0)</f>
        <v>6.0922000000000001</v>
      </c>
      <c r="I14" s="66">
        <f t="shared" si="2"/>
        <v>2</v>
      </c>
      <c r="J14" s="65">
        <f>VLOOKUP($A14,'Return Data'!$B$7:$R$1700,13,0)</f>
        <v>8.4334000000000007</v>
      </c>
      <c r="K14" s="66">
        <f t="shared" si="3"/>
        <v>1</v>
      </c>
      <c r="L14" s="65">
        <f>VLOOKUP($A14,'Return Data'!$B$7:$R$1700,17,0)</f>
        <v>8.0427</v>
      </c>
      <c r="M14" s="66">
        <f t="shared" si="4"/>
        <v>1</v>
      </c>
      <c r="N14" s="65">
        <f>VLOOKUP($A14,'Return Data'!$B$7:$R$1700,14,0)</f>
        <v>7.4055999999999997</v>
      </c>
      <c r="O14" s="66">
        <f t="shared" si="5"/>
        <v>1</v>
      </c>
      <c r="P14" s="65">
        <f>VLOOKUP($A14,'Return Data'!$B$7:$R$1700,15,0)</f>
        <v>8.5033999999999992</v>
      </c>
      <c r="Q14" s="66">
        <f t="shared" si="6"/>
        <v>1</v>
      </c>
      <c r="R14" s="65">
        <f>VLOOKUP($A14,'Return Data'!$B$7:$R$1700,16,0)</f>
        <v>10.141299999999999</v>
      </c>
      <c r="S14" s="67">
        <f t="shared" si="7"/>
        <v>2</v>
      </c>
    </row>
    <row r="15" spans="1:20" x14ac:dyDescent="0.3">
      <c r="A15" s="63" t="s">
        <v>1295</v>
      </c>
      <c r="B15" s="64">
        <f>VLOOKUP($A15,'Return Data'!$B$7:$R$1700,3,0)</f>
        <v>44015</v>
      </c>
      <c r="C15" s="65">
        <f>VLOOKUP($A15,'Return Data'!$B$7:$R$1700,4,0)</f>
        <v>10.4366</v>
      </c>
      <c r="D15" s="65">
        <f>VLOOKUP($A15,'Return Data'!$B$7:$R$1700,10,0)</f>
        <v>19.189599999999999</v>
      </c>
      <c r="E15" s="66">
        <f t="shared" si="0"/>
        <v>7</v>
      </c>
      <c r="F15" s="65"/>
      <c r="G15" s="66"/>
      <c r="H15" s="65"/>
      <c r="I15" s="66"/>
      <c r="J15" s="65"/>
      <c r="K15" s="66"/>
      <c r="L15" s="65"/>
      <c r="M15" s="66"/>
      <c r="N15" s="65"/>
      <c r="O15" s="66"/>
      <c r="P15" s="65"/>
      <c r="Q15" s="66"/>
      <c r="R15" s="65">
        <f>VLOOKUP($A15,'Return Data'!$B$7:$R$1700,16,0)</f>
        <v>4.3659999999999997</v>
      </c>
      <c r="S15" s="67">
        <f t="shared" si="7"/>
        <v>9</v>
      </c>
    </row>
    <row r="16" spans="1:20" x14ac:dyDescent="0.3">
      <c r="A16" s="63" t="s">
        <v>1297</v>
      </c>
      <c r="B16" s="64">
        <f>VLOOKUP($A16,'Return Data'!$B$7:$R$1700,3,0)</f>
        <v>44015</v>
      </c>
      <c r="C16" s="65">
        <f>VLOOKUP($A16,'Return Data'!$B$7:$R$1700,4,0)</f>
        <v>36.099200000000003</v>
      </c>
      <c r="D16" s="65">
        <f>VLOOKUP($A16,'Return Data'!$B$7:$R$1700,10,0)</f>
        <v>22.411200000000001</v>
      </c>
      <c r="E16" s="66">
        <f t="shared" si="0"/>
        <v>5</v>
      </c>
      <c r="F16" s="65">
        <f>VLOOKUP($A16,'Return Data'!$B$7:$R$1700,11,0)</f>
        <v>-2.3346</v>
      </c>
      <c r="G16" s="66">
        <f>RANK(F16,F$8:F$16,0)</f>
        <v>3</v>
      </c>
      <c r="H16" s="65">
        <f>VLOOKUP($A16,'Return Data'!$B$7:$R$1700,12,0)</f>
        <v>1.8828</v>
      </c>
      <c r="I16" s="66">
        <f>RANK(H16,H$8:H$16,0)</f>
        <v>4</v>
      </c>
      <c r="J16" s="65">
        <f>VLOOKUP($A16,'Return Data'!$B$7:$R$1700,13,0)</f>
        <v>0.99229999999999996</v>
      </c>
      <c r="K16" s="66">
        <f>RANK(J16,J$8:J$16,0)</f>
        <v>5</v>
      </c>
      <c r="L16" s="65">
        <f>VLOOKUP($A16,'Return Data'!$B$7:$R$1700,17,0)</f>
        <v>2.2109000000000001</v>
      </c>
      <c r="M16" s="66">
        <f>RANK(L16,L$8:L$16,0)</f>
        <v>7</v>
      </c>
      <c r="N16" s="65">
        <f>VLOOKUP($A16,'Return Data'!$B$7:$R$1700,14,0)</f>
        <v>3.2490000000000001</v>
      </c>
      <c r="O16" s="66">
        <f>RANK(N16,N$8:N$16,0)</f>
        <v>7</v>
      </c>
      <c r="P16" s="65">
        <f>VLOOKUP($A16,'Return Data'!$B$7:$R$1700,15,0)</f>
        <v>4.6887999999999996</v>
      </c>
      <c r="Q16" s="66">
        <f>RANK(P16,P$8:P$16,0)</f>
        <v>8</v>
      </c>
      <c r="R16" s="65">
        <f>VLOOKUP($A16,'Return Data'!$B$7:$R$1700,16,0)</f>
        <v>5.8132000000000001</v>
      </c>
      <c r="S16" s="67">
        <f t="shared" si="7"/>
        <v>7</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24.749033333333337</v>
      </c>
      <c r="E18" s="74"/>
      <c r="F18" s="75">
        <f>AVERAGE(F8:F16)</f>
        <v>-3.4873750000000001</v>
      </c>
      <c r="G18" s="74"/>
      <c r="H18" s="75">
        <f>AVERAGE(H8:H16)</f>
        <v>1.5389249999999999</v>
      </c>
      <c r="I18" s="74"/>
      <c r="J18" s="75">
        <f>AVERAGE(J8:J16)</f>
        <v>1.2040125000000002</v>
      </c>
      <c r="K18" s="74"/>
      <c r="L18" s="75">
        <f>AVERAGE(L8:L16)</f>
        <v>4.4417250000000008</v>
      </c>
      <c r="M18" s="74"/>
      <c r="N18" s="75">
        <f>AVERAGE(N8:N16)</f>
        <v>4.6899249999999997</v>
      </c>
      <c r="O18" s="74"/>
      <c r="P18" s="75">
        <f>AVERAGE(P8:P16)</f>
        <v>6.5658374999999998</v>
      </c>
      <c r="Q18" s="74"/>
      <c r="R18" s="75">
        <f>AVERAGE(R8:R16)</f>
        <v>7.6737888888888888</v>
      </c>
      <c r="S18" s="76"/>
    </row>
    <row r="19" spans="1:19" x14ac:dyDescent="0.3">
      <c r="A19" s="73" t="s">
        <v>28</v>
      </c>
      <c r="B19" s="74"/>
      <c r="C19" s="74"/>
      <c r="D19" s="75">
        <f>MIN(D8:D16)</f>
        <v>15.1953</v>
      </c>
      <c r="E19" s="74"/>
      <c r="F19" s="75">
        <f>MIN(F8:F16)</f>
        <v>-8.1950000000000003</v>
      </c>
      <c r="G19" s="74"/>
      <c r="H19" s="75">
        <f>MIN(H8:H16)</f>
        <v>-4.2424999999999997</v>
      </c>
      <c r="I19" s="74"/>
      <c r="J19" s="75">
        <f>MIN(J8:J16)</f>
        <v>-6.4314</v>
      </c>
      <c r="K19" s="74"/>
      <c r="L19" s="75">
        <f>MIN(L8:L16)</f>
        <v>2.2090000000000001</v>
      </c>
      <c r="M19" s="74"/>
      <c r="N19" s="75">
        <f>MIN(N8:N16)</f>
        <v>2.1156000000000001</v>
      </c>
      <c r="O19" s="74"/>
      <c r="P19" s="75">
        <f>MIN(P8:P16)</f>
        <v>4.6887999999999996</v>
      </c>
      <c r="Q19" s="74"/>
      <c r="R19" s="75">
        <f>MIN(R8:R16)</f>
        <v>4.3659999999999997</v>
      </c>
      <c r="S19" s="76"/>
    </row>
    <row r="20" spans="1:19" ht="15" thickBot="1" x14ac:dyDescent="0.35">
      <c r="A20" s="77" t="s">
        <v>29</v>
      </c>
      <c r="B20" s="78"/>
      <c r="C20" s="78"/>
      <c r="D20" s="79">
        <f>MAX(D8:D16)</f>
        <v>55.805</v>
      </c>
      <c r="E20" s="78"/>
      <c r="F20" s="79">
        <f>MAX(F8:F16)</f>
        <v>3.0945</v>
      </c>
      <c r="G20" s="78"/>
      <c r="H20" s="79">
        <f>MAX(H8:H16)</f>
        <v>7.0388999999999999</v>
      </c>
      <c r="I20" s="78"/>
      <c r="J20" s="79">
        <f>MAX(J8:J16)</f>
        <v>8.4334000000000007</v>
      </c>
      <c r="K20" s="78"/>
      <c r="L20" s="79">
        <f>MAX(L8:L16)</f>
        <v>8.0427</v>
      </c>
      <c r="M20" s="78"/>
      <c r="N20" s="79">
        <f>MAX(N8:N16)</f>
        <v>7.4055999999999997</v>
      </c>
      <c r="O20" s="78"/>
      <c r="P20" s="79">
        <f>MAX(P8:P16)</f>
        <v>8.5033999999999992</v>
      </c>
      <c r="Q20" s="78"/>
      <c r="R20" s="79">
        <f>MAX(R8:R16)</f>
        <v>11.861599999999999</v>
      </c>
      <c r="S20" s="80"/>
    </row>
    <row r="21" spans="1:19" x14ac:dyDescent="0.3">
      <c r="A21" s="112" t="s">
        <v>433</v>
      </c>
    </row>
    <row r="22" spans="1:19" x14ac:dyDescent="0.3">
      <c r="A22" s="14" t="s">
        <v>340</v>
      </c>
    </row>
  </sheetData>
  <sheetProtection algorithmName="SHA-512" hashValue="QWJz96V9eix68oODhUGuIQVa6ae19G6wjN3AvItFJrJ4cl0pv50FgFp248cEsPrd5jz6CaxNuu/7HwAjq/RRzA==" saltValue="HuTlkuVuamzjZcT5Tuk9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58"/>
      <c r="B1" s="158"/>
      <c r="C1" s="158"/>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58"/>
      <c r="B2" s="158"/>
      <c r="C2" s="158"/>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58"/>
      <c r="B21" s="158"/>
      <c r="C21" s="158"/>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58"/>
      <c r="B22" s="158"/>
      <c r="C22" s="158"/>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58"/>
      <c r="B41" s="158"/>
      <c r="C41" s="158"/>
      <c r="D41" s="107"/>
      <c r="E41" s="107"/>
      <c r="F41" s="107"/>
      <c r="G41" s="107"/>
      <c r="H41" s="107"/>
      <c r="I41" s="107" t="s">
        <v>47</v>
      </c>
      <c r="J41" s="107" t="s">
        <v>48</v>
      </c>
      <c r="K41" s="107" t="s">
        <v>1</v>
      </c>
      <c r="L41" s="107" t="s">
        <v>2</v>
      </c>
      <c r="M41" s="107" t="s">
        <v>3</v>
      </c>
      <c r="O41" s="102"/>
      <c r="P41" s="102"/>
      <c r="Q41" s="107" t="s">
        <v>46</v>
      </c>
    </row>
    <row r="42" spans="1:17" x14ac:dyDescent="0.3">
      <c r="A42" s="158"/>
      <c r="B42" s="158"/>
      <c r="C42" s="158"/>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58"/>
      <c r="B48" s="158"/>
      <c r="C48" s="158"/>
      <c r="D48" s="107"/>
      <c r="E48" s="107"/>
      <c r="F48" s="107"/>
      <c r="G48" s="107"/>
      <c r="H48" s="107"/>
      <c r="I48" s="107" t="s">
        <v>47</v>
      </c>
      <c r="J48" s="107" t="s">
        <v>48</v>
      </c>
      <c r="K48" s="107" t="s">
        <v>1</v>
      </c>
      <c r="L48" s="107" t="s">
        <v>2</v>
      </c>
      <c r="M48" s="107" t="s">
        <v>3</v>
      </c>
      <c r="Q48" s="107" t="s">
        <v>46</v>
      </c>
    </row>
    <row r="49" spans="1:17" x14ac:dyDescent="0.3">
      <c r="A49" s="158"/>
      <c r="B49" s="158"/>
      <c r="C49" s="158"/>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58"/>
      <c r="B55" s="158"/>
      <c r="C55" s="158"/>
      <c r="D55" s="107"/>
      <c r="E55" s="107"/>
      <c r="F55" s="107"/>
      <c r="G55" s="107"/>
      <c r="H55" s="107"/>
      <c r="I55" s="107"/>
      <c r="J55" s="107" t="s">
        <v>48</v>
      </c>
      <c r="K55" s="107" t="s">
        <v>1</v>
      </c>
      <c r="L55" s="107" t="s">
        <v>2</v>
      </c>
      <c r="M55" s="107" t="s">
        <v>3</v>
      </c>
      <c r="N55" s="107" t="s">
        <v>4</v>
      </c>
      <c r="O55" s="107" t="s">
        <v>5</v>
      </c>
      <c r="Q55" s="107" t="s">
        <v>46</v>
      </c>
    </row>
    <row r="56" spans="1:17" x14ac:dyDescent="0.3">
      <c r="A56" s="158"/>
      <c r="B56" s="158"/>
      <c r="C56" s="158"/>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58"/>
      <c r="B89" s="158"/>
      <c r="C89" s="158"/>
      <c r="D89" s="107"/>
      <c r="E89" s="107"/>
      <c r="F89" s="107"/>
      <c r="G89" s="107"/>
      <c r="H89" s="107"/>
      <c r="I89" s="107"/>
      <c r="J89" s="107" t="s">
        <v>48</v>
      </c>
      <c r="K89" s="107" t="s">
        <v>1</v>
      </c>
      <c r="L89" s="107" t="s">
        <v>2</v>
      </c>
      <c r="M89" s="107" t="s">
        <v>3</v>
      </c>
      <c r="N89" s="107" t="s">
        <v>4</v>
      </c>
      <c r="O89" s="107" t="s">
        <v>5</v>
      </c>
      <c r="Q89" s="107" t="s">
        <v>46</v>
      </c>
    </row>
    <row r="90" spans="1:17" x14ac:dyDescent="0.3">
      <c r="A90" s="158"/>
      <c r="B90" s="158"/>
      <c r="C90" s="158"/>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58"/>
      <c r="B127" s="158"/>
      <c r="C127" s="158"/>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58"/>
      <c r="B128" s="158"/>
      <c r="C128" s="158"/>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58"/>
      <c r="B174" s="158"/>
      <c r="C174" s="158"/>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58"/>
      <c r="B175" s="158"/>
      <c r="C175" s="158"/>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58"/>
      <c r="B215" s="158"/>
      <c r="C215" s="158"/>
      <c r="D215" s="107"/>
      <c r="E215" s="107"/>
      <c r="F215" s="107"/>
      <c r="G215" s="107"/>
      <c r="H215" s="107"/>
      <c r="I215" s="107"/>
      <c r="J215" s="107"/>
      <c r="K215" s="107"/>
      <c r="L215" s="107"/>
      <c r="M215" s="107"/>
      <c r="N215" s="107" t="s">
        <v>4</v>
      </c>
      <c r="O215" s="107" t="s">
        <v>5</v>
      </c>
      <c r="P215" s="107" t="s">
        <v>6</v>
      </c>
      <c r="Q215" s="107" t="s">
        <v>46</v>
      </c>
    </row>
    <row r="216" spans="1:17" x14ac:dyDescent="0.3">
      <c r="A216" s="158"/>
      <c r="B216" s="158"/>
      <c r="C216" s="158"/>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58"/>
      <c r="B283" s="158"/>
      <c r="C283" s="158"/>
      <c r="D283" s="107"/>
      <c r="E283" s="107"/>
      <c r="F283" s="107"/>
      <c r="G283" s="107"/>
      <c r="H283" s="107"/>
      <c r="I283" s="107"/>
      <c r="J283" s="107"/>
      <c r="K283" s="107"/>
      <c r="L283" s="107"/>
      <c r="M283" s="107"/>
      <c r="N283" s="107" t="s">
        <v>4</v>
      </c>
      <c r="O283" s="107" t="s">
        <v>5</v>
      </c>
      <c r="P283" s="107" t="s">
        <v>6</v>
      </c>
      <c r="Q283" s="107" t="s">
        <v>46</v>
      </c>
    </row>
    <row r="284" spans="1:17" x14ac:dyDescent="0.3">
      <c r="A284" s="158"/>
      <c r="B284" s="158"/>
      <c r="C284" s="158"/>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283:C284"/>
    <mergeCell ref="A215:C216"/>
    <mergeCell ref="A127:C128"/>
    <mergeCell ref="A55:C56"/>
    <mergeCell ref="A41:C42"/>
    <mergeCell ref="A1:C2"/>
    <mergeCell ref="A21:C22"/>
    <mergeCell ref="A48:C49"/>
    <mergeCell ref="A89:C90"/>
    <mergeCell ref="A174:C175"/>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59" t="s">
        <v>347</v>
      </c>
      <c r="C2" s="160"/>
      <c r="D2" s="160"/>
      <c r="E2" s="161"/>
    </row>
    <row r="3" spans="2:15" ht="15.75" customHeight="1" thickBot="1" x14ac:dyDescent="0.35">
      <c r="B3" s="162"/>
      <c r="C3" s="163"/>
      <c r="D3" s="163"/>
      <c r="E3" s="164"/>
    </row>
    <row r="5" spans="2:15" x14ac:dyDescent="0.3">
      <c r="B5" s="165" t="s">
        <v>398</v>
      </c>
      <c r="C5" s="165"/>
      <c r="D5" s="165"/>
      <c r="E5" s="165"/>
      <c r="F5" s="165"/>
      <c r="G5" s="165"/>
      <c r="H5" s="165"/>
      <c r="I5" s="165"/>
      <c r="J5" s="165"/>
      <c r="K5" s="165"/>
      <c r="L5" s="165"/>
      <c r="M5" s="165"/>
      <c r="N5" s="165"/>
    </row>
    <row r="7" spans="2:15" ht="15" customHeight="1" x14ac:dyDescent="0.3">
      <c r="B7" s="166" t="s">
        <v>399</v>
      </c>
      <c r="C7" s="166"/>
      <c r="D7" s="166"/>
      <c r="E7" s="166"/>
      <c r="F7" s="166"/>
      <c r="G7" s="166"/>
      <c r="H7" s="166"/>
      <c r="I7" s="166"/>
      <c r="J7" s="166"/>
      <c r="K7" s="166"/>
      <c r="L7" s="166"/>
      <c r="M7" s="166"/>
      <c r="N7" s="166"/>
      <c r="O7" s="166"/>
    </row>
    <row r="8" spans="2:15" x14ac:dyDescent="0.3">
      <c r="B8" s="166"/>
      <c r="C8" s="166"/>
      <c r="D8" s="166"/>
      <c r="E8" s="166"/>
      <c r="F8" s="166"/>
      <c r="G8" s="166"/>
      <c r="H8" s="166"/>
      <c r="I8" s="166"/>
      <c r="J8" s="166"/>
      <c r="K8" s="166"/>
      <c r="L8" s="166"/>
      <c r="M8" s="166"/>
      <c r="N8" s="166"/>
      <c r="O8" s="166"/>
    </row>
    <row r="9" spans="2:15" x14ac:dyDescent="0.3">
      <c r="B9" s="166"/>
      <c r="C9" s="166"/>
      <c r="D9" s="166"/>
      <c r="E9" s="166"/>
      <c r="F9" s="166"/>
      <c r="G9" s="166"/>
      <c r="H9" s="166"/>
      <c r="I9" s="166"/>
      <c r="J9" s="166"/>
      <c r="K9" s="166"/>
      <c r="L9" s="166"/>
      <c r="M9" s="166"/>
      <c r="N9" s="166"/>
      <c r="O9" s="166"/>
    </row>
    <row r="10" spans="2:15" x14ac:dyDescent="0.3">
      <c r="B10" s="166"/>
      <c r="C10" s="166"/>
      <c r="D10" s="166"/>
      <c r="E10" s="166"/>
      <c r="F10" s="166"/>
      <c r="G10" s="166"/>
      <c r="H10" s="166"/>
      <c r="I10" s="166"/>
      <c r="J10" s="166"/>
      <c r="K10" s="166"/>
      <c r="L10" s="166"/>
      <c r="M10" s="166"/>
      <c r="N10" s="166"/>
      <c r="O10" s="166"/>
    </row>
    <row r="11" spans="2:15" x14ac:dyDescent="0.3">
      <c r="B11" s="166"/>
      <c r="C11" s="166"/>
      <c r="D11" s="166"/>
      <c r="E11" s="166"/>
      <c r="F11" s="166"/>
      <c r="G11" s="166"/>
      <c r="H11" s="166"/>
      <c r="I11" s="166"/>
      <c r="J11" s="166"/>
      <c r="K11" s="166"/>
      <c r="L11" s="166"/>
      <c r="M11" s="166"/>
      <c r="N11" s="166"/>
      <c r="O11" s="166"/>
    </row>
    <row r="12" spans="2:15" x14ac:dyDescent="0.3">
      <c r="B12" s="166"/>
      <c r="C12" s="166"/>
      <c r="D12" s="166"/>
      <c r="E12" s="166"/>
      <c r="F12" s="166"/>
      <c r="G12" s="166"/>
      <c r="H12" s="166"/>
      <c r="I12" s="166"/>
      <c r="J12" s="166"/>
      <c r="K12" s="166"/>
      <c r="L12" s="166"/>
      <c r="M12" s="166"/>
      <c r="N12" s="166"/>
      <c r="O12" s="166"/>
    </row>
    <row r="13" spans="2:15" x14ac:dyDescent="0.3">
      <c r="B13" s="166"/>
      <c r="C13" s="166"/>
      <c r="D13" s="166"/>
      <c r="E13" s="166"/>
      <c r="F13" s="166"/>
      <c r="G13" s="166"/>
      <c r="H13" s="166"/>
      <c r="I13" s="166"/>
      <c r="J13" s="166"/>
      <c r="K13" s="166"/>
      <c r="L13" s="166"/>
      <c r="M13" s="166"/>
      <c r="N13" s="166"/>
      <c r="O13" s="166"/>
    </row>
    <row r="14" spans="2:15" x14ac:dyDescent="0.3">
      <c r="B14" s="166"/>
      <c r="C14" s="166"/>
      <c r="D14" s="166"/>
      <c r="E14" s="166"/>
      <c r="F14" s="166"/>
      <c r="G14" s="166"/>
      <c r="H14" s="166"/>
      <c r="I14" s="166"/>
      <c r="J14" s="166"/>
      <c r="K14" s="166"/>
      <c r="L14" s="166"/>
      <c r="M14" s="166"/>
      <c r="N14" s="166"/>
      <c r="O14" s="166"/>
    </row>
    <row r="15" spans="2:15" x14ac:dyDescent="0.3">
      <c r="B15" s="166"/>
      <c r="C15" s="166"/>
      <c r="D15" s="166"/>
      <c r="E15" s="166"/>
      <c r="F15" s="166"/>
      <c r="G15" s="166"/>
      <c r="H15" s="166"/>
      <c r="I15" s="166"/>
      <c r="J15" s="166"/>
      <c r="K15" s="166"/>
      <c r="L15" s="166"/>
      <c r="M15" s="166"/>
      <c r="N15" s="166"/>
      <c r="O15" s="166"/>
    </row>
    <row r="16" spans="2:15" x14ac:dyDescent="0.3">
      <c r="B16" s="166"/>
      <c r="C16" s="166"/>
      <c r="D16" s="166"/>
      <c r="E16" s="166"/>
      <c r="F16" s="166"/>
      <c r="G16" s="166"/>
      <c r="H16" s="166"/>
      <c r="I16" s="166"/>
      <c r="J16" s="166"/>
      <c r="K16" s="166"/>
      <c r="L16" s="166"/>
      <c r="M16" s="166"/>
      <c r="N16" s="166"/>
      <c r="O16" s="166"/>
    </row>
    <row r="17" spans="2:15" x14ac:dyDescent="0.3">
      <c r="B17" s="166"/>
      <c r="C17" s="166"/>
      <c r="D17" s="166"/>
      <c r="E17" s="166"/>
      <c r="F17" s="166"/>
      <c r="G17" s="166"/>
      <c r="H17" s="166"/>
      <c r="I17" s="166"/>
      <c r="J17" s="166"/>
      <c r="K17" s="166"/>
      <c r="L17" s="166"/>
      <c r="M17" s="166"/>
      <c r="N17" s="166"/>
      <c r="O17" s="166"/>
    </row>
    <row r="18" spans="2:15" x14ac:dyDescent="0.3">
      <c r="B18" s="166"/>
      <c r="C18" s="166"/>
      <c r="D18" s="166"/>
      <c r="E18" s="166"/>
      <c r="F18" s="166"/>
      <c r="G18" s="166"/>
      <c r="H18" s="166"/>
      <c r="I18" s="166"/>
      <c r="J18" s="166"/>
      <c r="K18" s="166"/>
      <c r="L18" s="166"/>
      <c r="M18" s="166"/>
      <c r="N18" s="166"/>
      <c r="O18" s="166"/>
    </row>
    <row r="19" spans="2:15" x14ac:dyDescent="0.3">
      <c r="B19" s="166"/>
      <c r="C19" s="166"/>
      <c r="D19" s="166"/>
      <c r="E19" s="166"/>
      <c r="F19" s="166"/>
      <c r="G19" s="166"/>
      <c r="H19" s="166"/>
      <c r="I19" s="166"/>
      <c r="J19" s="166"/>
      <c r="K19" s="166"/>
      <c r="L19" s="166"/>
      <c r="M19" s="166"/>
      <c r="N19" s="166"/>
      <c r="O19" s="166"/>
    </row>
    <row r="20" spans="2:15" x14ac:dyDescent="0.3">
      <c r="B20" s="166"/>
      <c r="C20" s="166"/>
      <c r="D20" s="166"/>
      <c r="E20" s="166"/>
      <c r="F20" s="166"/>
      <c r="G20" s="166"/>
      <c r="H20" s="166"/>
      <c r="I20" s="166"/>
      <c r="J20" s="166"/>
      <c r="K20" s="166"/>
      <c r="L20" s="166"/>
      <c r="M20" s="166"/>
      <c r="N20" s="166"/>
      <c r="O20" s="166"/>
    </row>
    <row r="21" spans="2:15" x14ac:dyDescent="0.3">
      <c r="B21" s="97"/>
      <c r="C21" s="97"/>
      <c r="D21" s="97"/>
      <c r="E21" s="97"/>
      <c r="F21" s="97"/>
      <c r="G21" s="97"/>
      <c r="H21" s="97"/>
      <c r="I21" s="97"/>
      <c r="J21" s="97"/>
      <c r="K21" s="97"/>
      <c r="L21" s="97"/>
      <c r="M21" s="97"/>
      <c r="N21" s="97"/>
      <c r="O21" s="97"/>
    </row>
    <row r="22" spans="2:15" ht="15" customHeight="1" x14ac:dyDescent="0.3">
      <c r="B22" s="167" t="s">
        <v>400</v>
      </c>
      <c r="C22" s="167"/>
      <c r="D22" s="167"/>
      <c r="E22" s="167"/>
      <c r="F22" s="167"/>
      <c r="G22" s="167"/>
      <c r="H22" s="167"/>
      <c r="I22" s="167"/>
      <c r="J22" s="167"/>
      <c r="K22" s="167"/>
      <c r="L22" s="167"/>
      <c r="M22" s="167"/>
      <c r="N22" s="167"/>
      <c r="O22" s="167"/>
    </row>
    <row r="23" spans="2:15" x14ac:dyDescent="0.3">
      <c r="B23" s="167"/>
      <c r="C23" s="167"/>
      <c r="D23" s="167"/>
      <c r="E23" s="167"/>
      <c r="F23" s="167"/>
      <c r="G23" s="167"/>
      <c r="H23" s="167"/>
      <c r="I23" s="167"/>
      <c r="J23" s="167"/>
      <c r="K23" s="167"/>
      <c r="L23" s="167"/>
      <c r="M23" s="167"/>
      <c r="N23" s="167"/>
      <c r="O23" s="167"/>
    </row>
    <row r="24" spans="2:15" x14ac:dyDescent="0.3">
      <c r="B24" s="167"/>
      <c r="C24" s="167"/>
      <c r="D24" s="167"/>
      <c r="E24" s="167"/>
      <c r="F24" s="167"/>
      <c r="G24" s="167"/>
      <c r="H24" s="167"/>
      <c r="I24" s="167"/>
      <c r="J24" s="167"/>
      <c r="K24" s="167"/>
      <c r="L24" s="167"/>
      <c r="M24" s="167"/>
      <c r="N24" s="167"/>
      <c r="O24" s="167"/>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dimension ref="A1:T2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1284</v>
      </c>
      <c r="B8" s="64">
        <f>VLOOKUP($A8,'Return Data'!$B$7:$R$1700,3,0)</f>
        <v>44015</v>
      </c>
      <c r="C8" s="65">
        <f>VLOOKUP($A8,'Return Data'!$B$7:$R$1700,4,0)</f>
        <v>20.310500000000001</v>
      </c>
      <c r="D8" s="65">
        <f>VLOOKUP($A8,'Return Data'!$B$7:$R$1700,10,0)</f>
        <v>19.635400000000001</v>
      </c>
      <c r="E8" s="66">
        <f t="shared" ref="E8:E16" si="0">RANK(D8,D$8:D$16,0)</f>
        <v>6</v>
      </c>
      <c r="F8" s="65">
        <f>VLOOKUP($A8,'Return Data'!$B$7:$R$1700,11,0)</f>
        <v>-5.9790000000000001</v>
      </c>
      <c r="G8" s="66">
        <f t="shared" ref="G8:G14" si="1">RANK(F8,F$8:F$16,0)</f>
        <v>5</v>
      </c>
      <c r="H8" s="65">
        <f>VLOOKUP($A8,'Return Data'!$B$7:$R$1700,12,0)</f>
        <v>-0.80779999999999996</v>
      </c>
      <c r="I8" s="66">
        <f t="shared" ref="I8:I14" si="2">RANK(H8,H$8:H$16,0)</f>
        <v>5</v>
      </c>
      <c r="J8" s="65">
        <f>VLOOKUP($A8,'Return Data'!$B$7:$R$1700,13,0)</f>
        <v>0.65569999999999995</v>
      </c>
      <c r="K8" s="66">
        <f t="shared" ref="K8:K14" si="3">RANK(J8,J$8:J$16,0)</f>
        <v>4</v>
      </c>
      <c r="L8" s="65">
        <f>VLOOKUP($A8,'Return Data'!$B$7:$R$1700,17,0)</f>
        <v>4.3613999999999997</v>
      </c>
      <c r="M8" s="66">
        <f t="shared" ref="M8:M14" si="4">RANK(L8,L$8:L$16,0)</f>
        <v>3</v>
      </c>
      <c r="N8" s="65">
        <f>VLOOKUP($A8,'Return Data'!$B$7:$R$1700,14,0)</f>
        <v>5.5781000000000001</v>
      </c>
      <c r="O8" s="66">
        <f t="shared" ref="O8:O14" si="5">RANK(N8,N$8:N$16,0)</f>
        <v>3</v>
      </c>
      <c r="P8" s="65">
        <f>VLOOKUP($A8,'Return Data'!$B$7:$R$1700,15,0)</f>
        <v>5.91</v>
      </c>
      <c r="Q8" s="66">
        <f t="shared" ref="Q8:Q14" si="6">RANK(P8,P$8:P$16,0)</f>
        <v>4</v>
      </c>
      <c r="R8" s="65">
        <f>VLOOKUP($A8,'Return Data'!$B$7:$R$1700,16,0)</f>
        <v>7.444</v>
      </c>
      <c r="S8" s="67">
        <f t="shared" ref="S8:S16" si="7">RANK(R8,R$8:R$16,0)</f>
        <v>6</v>
      </c>
    </row>
    <row r="9" spans="1:20" x14ac:dyDescent="0.3">
      <c r="A9" s="63" t="s">
        <v>1285</v>
      </c>
      <c r="B9" s="64">
        <f>VLOOKUP($A9,'Return Data'!$B$7:$R$1700,3,0)</f>
        <v>44015</v>
      </c>
      <c r="C9" s="65">
        <f>VLOOKUP($A9,'Return Data'!$B$7:$R$1700,4,0)</f>
        <v>17.718499999999999</v>
      </c>
      <c r="D9" s="65">
        <f>VLOOKUP($A9,'Return Data'!$B$7:$R$1700,10,0)</f>
        <v>23.818100000000001</v>
      </c>
      <c r="E9" s="66">
        <f t="shared" si="0"/>
        <v>2</v>
      </c>
      <c r="F9" s="65">
        <f>VLOOKUP($A9,'Return Data'!$B$7:$R$1700,11,0)</f>
        <v>-7.6695000000000002</v>
      </c>
      <c r="G9" s="66">
        <f t="shared" si="1"/>
        <v>6</v>
      </c>
      <c r="H9" s="65">
        <f>VLOOKUP($A9,'Return Data'!$B$7:$R$1700,12,0)</f>
        <v>-2.2082000000000002</v>
      </c>
      <c r="I9" s="66">
        <f t="shared" si="2"/>
        <v>7</v>
      </c>
      <c r="J9" s="65">
        <f>VLOOKUP($A9,'Return Data'!$B$7:$R$1700,13,0)</f>
        <v>-2.5042</v>
      </c>
      <c r="K9" s="66">
        <f t="shared" si="3"/>
        <v>7</v>
      </c>
      <c r="L9" s="65">
        <f>VLOOKUP($A9,'Return Data'!$B$7:$R$1700,17,0)</f>
        <v>1.7564</v>
      </c>
      <c r="M9" s="66">
        <f t="shared" si="4"/>
        <v>6</v>
      </c>
      <c r="N9" s="65">
        <f>VLOOKUP($A9,'Return Data'!$B$7:$R$1700,14,0)</f>
        <v>2.4823</v>
      </c>
      <c r="O9" s="66">
        <f t="shared" si="5"/>
        <v>6</v>
      </c>
      <c r="P9" s="65">
        <f>VLOOKUP($A9,'Return Data'!$B$7:$R$1700,15,0)</f>
        <v>4.3220000000000001</v>
      </c>
      <c r="Q9" s="66">
        <f t="shared" si="6"/>
        <v>7</v>
      </c>
      <c r="R9" s="65">
        <f>VLOOKUP($A9,'Return Data'!$B$7:$R$1700,16,0)</f>
        <v>6.3777999999999997</v>
      </c>
      <c r="S9" s="67">
        <f t="shared" si="7"/>
        <v>8</v>
      </c>
    </row>
    <row r="10" spans="1:20" x14ac:dyDescent="0.3">
      <c r="A10" s="63" t="s">
        <v>1287</v>
      </c>
      <c r="B10" s="64">
        <f>VLOOKUP($A10,'Return Data'!$B$7:$R$1700,3,0)</f>
        <v>44015</v>
      </c>
      <c r="C10" s="65">
        <f>VLOOKUP($A10,'Return Data'!$B$7:$R$1700,4,0)</f>
        <v>32.875999999999998</v>
      </c>
      <c r="D10" s="65">
        <f>VLOOKUP($A10,'Return Data'!$B$7:$R$1700,10,0)</f>
        <v>22.8596</v>
      </c>
      <c r="E10" s="66">
        <f t="shared" si="0"/>
        <v>4</v>
      </c>
      <c r="F10" s="65">
        <f>VLOOKUP($A10,'Return Data'!$B$7:$R$1700,11,0)</f>
        <v>-3.1093000000000002</v>
      </c>
      <c r="G10" s="66">
        <f t="shared" si="1"/>
        <v>4</v>
      </c>
      <c r="H10" s="65">
        <f>VLOOKUP($A10,'Return Data'!$B$7:$R$1700,12,0)</f>
        <v>2.9594999999999998</v>
      </c>
      <c r="I10" s="66">
        <f t="shared" si="2"/>
        <v>3</v>
      </c>
      <c r="J10" s="65">
        <f>VLOOKUP($A10,'Return Data'!$B$7:$R$1700,13,0)</f>
        <v>0.82189999999999996</v>
      </c>
      <c r="K10" s="66">
        <f t="shared" si="3"/>
        <v>3</v>
      </c>
      <c r="L10" s="65">
        <f>VLOOKUP($A10,'Return Data'!$B$7:$R$1700,17,0)</f>
        <v>3.5238999999999998</v>
      </c>
      <c r="M10" s="66">
        <f t="shared" si="4"/>
        <v>5</v>
      </c>
      <c r="N10" s="65">
        <f>VLOOKUP($A10,'Return Data'!$B$7:$R$1700,14,0)</f>
        <v>3.4958999999999998</v>
      </c>
      <c r="O10" s="66">
        <f t="shared" si="5"/>
        <v>4</v>
      </c>
      <c r="P10" s="65">
        <f>VLOOKUP($A10,'Return Data'!$B$7:$R$1700,15,0)</f>
        <v>5.7138</v>
      </c>
      <c r="Q10" s="66">
        <f t="shared" si="6"/>
        <v>5</v>
      </c>
      <c r="R10" s="65">
        <f>VLOOKUP($A10,'Return Data'!$B$7:$R$1700,16,0)</f>
        <v>8.3224999999999998</v>
      </c>
      <c r="S10" s="67">
        <f t="shared" si="7"/>
        <v>4</v>
      </c>
    </row>
    <row r="11" spans="1:20" x14ac:dyDescent="0.3">
      <c r="A11" s="63" t="s">
        <v>1289</v>
      </c>
      <c r="B11" s="64">
        <f>VLOOKUP($A11,'Return Data'!$B$7:$R$1700,3,0)</f>
        <v>44015</v>
      </c>
      <c r="C11" s="65">
        <f>VLOOKUP($A11,'Return Data'!$B$7:$R$1700,4,0)</f>
        <v>255.44239999999999</v>
      </c>
      <c r="D11" s="65">
        <f>VLOOKUP($A11,'Return Data'!$B$7:$R$1700,10,0)</f>
        <v>23.558299999999999</v>
      </c>
      <c r="E11" s="66">
        <f t="shared" si="0"/>
        <v>3</v>
      </c>
      <c r="F11" s="65">
        <f>VLOOKUP($A11,'Return Data'!$B$7:$R$1700,11,0)</f>
        <v>-8.4991000000000003</v>
      </c>
      <c r="G11" s="66">
        <f t="shared" si="1"/>
        <v>8</v>
      </c>
      <c r="H11" s="65">
        <f>VLOOKUP($A11,'Return Data'!$B$7:$R$1700,12,0)</f>
        <v>-1.4618</v>
      </c>
      <c r="I11" s="66">
        <f t="shared" si="2"/>
        <v>6</v>
      </c>
      <c r="J11" s="65">
        <f>VLOOKUP($A11,'Return Data'!$B$7:$R$1700,13,0)</f>
        <v>-7.0274999999999999</v>
      </c>
      <c r="K11" s="66">
        <f t="shared" si="3"/>
        <v>8</v>
      </c>
      <c r="L11" s="65">
        <f>VLOOKUP($A11,'Return Data'!$B$7:$R$1700,17,0)</f>
        <v>1.4338</v>
      </c>
      <c r="M11" s="66">
        <f t="shared" si="4"/>
        <v>7</v>
      </c>
      <c r="N11" s="65">
        <f>VLOOKUP($A11,'Return Data'!$B$7:$R$1700,14,0)</f>
        <v>2.7563</v>
      </c>
      <c r="O11" s="66">
        <f t="shared" si="5"/>
        <v>5</v>
      </c>
      <c r="P11" s="65">
        <f>VLOOKUP($A11,'Return Data'!$B$7:$R$1700,15,0)</f>
        <v>6.7019000000000002</v>
      </c>
      <c r="Q11" s="66">
        <f t="shared" si="6"/>
        <v>3</v>
      </c>
      <c r="R11" s="65">
        <f>VLOOKUP($A11,'Return Data'!$B$7:$R$1700,16,0)</f>
        <v>20.109100000000002</v>
      </c>
      <c r="S11" s="67">
        <f t="shared" si="7"/>
        <v>1</v>
      </c>
    </row>
    <row r="12" spans="1:20" x14ac:dyDescent="0.3">
      <c r="A12" s="63" t="s">
        <v>1291</v>
      </c>
      <c r="B12" s="64">
        <f>VLOOKUP($A12,'Return Data'!$B$7:$R$1700,3,0)</f>
        <v>44015</v>
      </c>
      <c r="C12" s="65">
        <f>VLOOKUP($A12,'Return Data'!$B$7:$R$1700,4,0)</f>
        <v>37.015500000000003</v>
      </c>
      <c r="D12" s="65">
        <f>VLOOKUP($A12,'Return Data'!$B$7:$R$1700,10,0)</f>
        <v>18.933700000000002</v>
      </c>
      <c r="E12" s="66">
        <f t="shared" si="0"/>
        <v>7</v>
      </c>
      <c r="F12" s="65">
        <f>VLOOKUP($A12,'Return Data'!$B$7:$R$1700,11,0)</f>
        <v>-7.7690999999999999</v>
      </c>
      <c r="G12" s="66">
        <f t="shared" si="1"/>
        <v>7</v>
      </c>
      <c r="H12" s="65">
        <f>VLOOKUP($A12,'Return Data'!$B$7:$R$1700,12,0)</f>
        <v>-4.3007999999999997</v>
      </c>
      <c r="I12" s="66">
        <f t="shared" si="2"/>
        <v>8</v>
      </c>
      <c r="J12" s="65">
        <f>VLOOKUP($A12,'Return Data'!$B$7:$R$1700,13,0)</f>
        <v>-1.0373000000000001</v>
      </c>
      <c r="K12" s="66">
        <f t="shared" si="3"/>
        <v>6</v>
      </c>
      <c r="L12" s="65">
        <f>VLOOKUP($A12,'Return Data'!$B$7:$R$1700,17,0)</f>
        <v>3.7202999999999999</v>
      </c>
      <c r="M12" s="66">
        <f t="shared" si="4"/>
        <v>4</v>
      </c>
      <c r="N12" s="65">
        <f>VLOOKUP($A12,'Return Data'!$B$7:$R$1700,14,0)</f>
        <v>2.2037</v>
      </c>
      <c r="O12" s="66">
        <f t="shared" si="5"/>
        <v>8</v>
      </c>
      <c r="P12" s="65">
        <f>VLOOKUP($A12,'Return Data'!$B$7:$R$1700,15,0)</f>
        <v>5.0743999999999998</v>
      </c>
      <c r="Q12" s="66">
        <f t="shared" si="6"/>
        <v>6</v>
      </c>
      <c r="R12" s="65">
        <f>VLOOKUP($A12,'Return Data'!$B$7:$R$1700,16,0)</f>
        <v>7.0157999999999996</v>
      </c>
      <c r="S12" s="67">
        <f t="shared" si="7"/>
        <v>7</v>
      </c>
    </row>
    <row r="13" spans="1:20" x14ac:dyDescent="0.3">
      <c r="A13" s="63" t="s">
        <v>1702</v>
      </c>
      <c r="B13" s="64">
        <f>VLOOKUP($A13,'Return Data'!$B$7:$R$1700,3,0)</f>
        <v>44015</v>
      </c>
      <c r="C13" s="65">
        <f>VLOOKUP($A13,'Return Data'!$B$7:$R$1700,4,0)</f>
        <v>19.611899999999999</v>
      </c>
      <c r="D13" s="65">
        <f>VLOOKUP($A13,'Return Data'!$B$7:$R$1700,10,0)</f>
        <v>55.5306</v>
      </c>
      <c r="E13" s="66">
        <f t="shared" si="0"/>
        <v>1</v>
      </c>
      <c r="F13" s="65">
        <f>VLOOKUP($A13,'Return Data'!$B$7:$R$1700,11,0)</f>
        <v>2.8532000000000002</v>
      </c>
      <c r="G13" s="66">
        <f t="shared" si="1"/>
        <v>1</v>
      </c>
      <c r="H13" s="65">
        <f>VLOOKUP($A13,'Return Data'!$B$7:$R$1700,12,0)</f>
        <v>6.7880000000000003</v>
      </c>
      <c r="I13" s="66">
        <f t="shared" si="2"/>
        <v>1</v>
      </c>
      <c r="J13" s="65">
        <f>VLOOKUP($A13,'Return Data'!$B$7:$R$1700,13,0)</f>
        <v>4.9253</v>
      </c>
      <c r="K13" s="66">
        <f t="shared" si="3"/>
        <v>2</v>
      </c>
      <c r="L13" s="65">
        <f>VLOOKUP($A13,'Return Data'!$B$7:$R$1700,17,0)</f>
        <v>6.32</v>
      </c>
      <c r="M13" s="66">
        <f t="shared" si="4"/>
        <v>2</v>
      </c>
      <c r="N13" s="65">
        <f>VLOOKUP($A13,'Return Data'!$B$7:$R$1700,14,0)</f>
        <v>6.3018999999999998</v>
      </c>
      <c r="O13" s="66">
        <f t="shared" si="5"/>
        <v>2</v>
      </c>
      <c r="P13" s="65">
        <f>VLOOKUP($A13,'Return Data'!$B$7:$R$1700,15,0)</f>
        <v>7.3518999999999997</v>
      </c>
      <c r="Q13" s="66">
        <f t="shared" si="6"/>
        <v>2</v>
      </c>
      <c r="R13" s="65">
        <f>VLOOKUP($A13,'Return Data'!$B$7:$R$1700,16,0)</f>
        <v>8.7385999999999999</v>
      </c>
      <c r="S13" s="67">
        <f t="shared" si="7"/>
        <v>3</v>
      </c>
    </row>
    <row r="14" spans="1:20" x14ac:dyDescent="0.3">
      <c r="A14" s="63" t="s">
        <v>1294</v>
      </c>
      <c r="B14" s="64">
        <f>VLOOKUP($A14,'Return Data'!$B$7:$R$1700,3,0)</f>
        <v>44015</v>
      </c>
      <c r="C14" s="65">
        <f>VLOOKUP($A14,'Return Data'!$B$7:$R$1700,4,0)</f>
        <v>29.614100000000001</v>
      </c>
      <c r="D14" s="65">
        <f>VLOOKUP($A14,'Return Data'!$B$7:$R$1700,10,0)</f>
        <v>15.018700000000001</v>
      </c>
      <c r="E14" s="66">
        <f t="shared" si="0"/>
        <v>9</v>
      </c>
      <c r="F14" s="65">
        <f>VLOOKUP($A14,'Return Data'!$B$7:$R$1700,11,0)</f>
        <v>2.0426000000000002</v>
      </c>
      <c r="G14" s="66">
        <f t="shared" si="1"/>
        <v>2</v>
      </c>
      <c r="H14" s="65">
        <f>VLOOKUP($A14,'Return Data'!$B$7:$R$1700,12,0)</f>
        <v>5.6051000000000002</v>
      </c>
      <c r="I14" s="66">
        <f t="shared" si="2"/>
        <v>2</v>
      </c>
      <c r="J14" s="65">
        <f>VLOOKUP($A14,'Return Data'!$B$7:$R$1700,13,0)</f>
        <v>7.7727000000000004</v>
      </c>
      <c r="K14" s="66">
        <f t="shared" si="3"/>
        <v>1</v>
      </c>
      <c r="L14" s="65">
        <f>VLOOKUP($A14,'Return Data'!$B$7:$R$1700,17,0)</f>
        <v>7.2161</v>
      </c>
      <c r="M14" s="66">
        <f t="shared" si="4"/>
        <v>1</v>
      </c>
      <c r="N14" s="65">
        <f>VLOOKUP($A14,'Return Data'!$B$7:$R$1700,14,0)</f>
        <v>6.4387999999999996</v>
      </c>
      <c r="O14" s="66">
        <f t="shared" si="5"/>
        <v>1</v>
      </c>
      <c r="P14" s="65">
        <f>VLOOKUP($A14,'Return Data'!$B$7:$R$1700,15,0)</f>
        <v>7.4691000000000001</v>
      </c>
      <c r="Q14" s="66">
        <f t="shared" si="6"/>
        <v>1</v>
      </c>
      <c r="R14" s="65">
        <f>VLOOKUP($A14,'Return Data'!$B$7:$R$1700,16,0)</f>
        <v>7.7195</v>
      </c>
      <c r="S14" s="67">
        <f t="shared" si="7"/>
        <v>5</v>
      </c>
    </row>
    <row r="15" spans="1:20" x14ac:dyDescent="0.3">
      <c r="A15" s="63" t="s">
        <v>1296</v>
      </c>
      <c r="B15" s="64">
        <f>VLOOKUP($A15,'Return Data'!$B$7:$R$1700,3,0)</f>
        <v>44015</v>
      </c>
      <c r="C15" s="65">
        <f>VLOOKUP($A15,'Return Data'!$B$7:$R$1700,4,0)</f>
        <v>10.365</v>
      </c>
      <c r="D15" s="65">
        <f>VLOOKUP($A15,'Return Data'!$B$7:$R$1700,10,0)</f>
        <v>18.674099999999999</v>
      </c>
      <c r="E15" s="66">
        <f t="shared" si="0"/>
        <v>8</v>
      </c>
      <c r="F15" s="65"/>
      <c r="G15" s="66"/>
      <c r="H15" s="65"/>
      <c r="I15" s="66"/>
      <c r="J15" s="65"/>
      <c r="K15" s="66"/>
      <c r="L15" s="65"/>
      <c r="M15" s="66"/>
      <c r="N15" s="65"/>
      <c r="O15" s="66"/>
      <c r="P15" s="65"/>
      <c r="Q15" s="66"/>
      <c r="R15" s="65">
        <f>VLOOKUP($A15,'Return Data'!$B$7:$R$1700,16,0)</f>
        <v>3.65</v>
      </c>
      <c r="S15" s="67">
        <f t="shared" si="7"/>
        <v>9</v>
      </c>
    </row>
    <row r="16" spans="1:20" x14ac:dyDescent="0.3">
      <c r="A16" s="63" t="s">
        <v>1298</v>
      </c>
      <c r="B16" s="64">
        <f>VLOOKUP($A16,'Return Data'!$B$7:$R$1700,3,0)</f>
        <v>44015</v>
      </c>
      <c r="C16" s="65">
        <f>VLOOKUP($A16,'Return Data'!$B$7:$R$1700,4,0)</f>
        <v>34.074599999999997</v>
      </c>
      <c r="D16" s="65">
        <f>VLOOKUP($A16,'Return Data'!$B$7:$R$1700,10,0)</f>
        <v>22.185500000000001</v>
      </c>
      <c r="E16" s="66">
        <f t="shared" si="0"/>
        <v>5</v>
      </c>
      <c r="F16" s="65">
        <f>VLOOKUP($A16,'Return Data'!$B$7:$R$1700,11,0)</f>
        <v>-2.7035</v>
      </c>
      <c r="G16" s="66">
        <f>RANK(F16,F$8:F$16,0)</f>
        <v>3</v>
      </c>
      <c r="H16" s="65">
        <f>VLOOKUP($A16,'Return Data'!$B$7:$R$1700,12,0)</f>
        <v>1.3046</v>
      </c>
      <c r="I16" s="66">
        <f>RANK(H16,H$8:H$16,0)</f>
        <v>4</v>
      </c>
      <c r="J16" s="65">
        <f>VLOOKUP($A16,'Return Data'!$B$7:$R$1700,13,0)</f>
        <v>0.21</v>
      </c>
      <c r="K16" s="66">
        <f>RANK(J16,J$8:J$16,0)</f>
        <v>5</v>
      </c>
      <c r="L16" s="65">
        <f>VLOOKUP($A16,'Return Data'!$B$7:$R$1700,17,0)</f>
        <v>1.3402000000000001</v>
      </c>
      <c r="M16" s="66">
        <f>RANK(L16,L$8:L$16,0)</f>
        <v>8</v>
      </c>
      <c r="N16" s="65">
        <f>VLOOKUP($A16,'Return Data'!$B$7:$R$1700,14,0)</f>
        <v>2.2776999999999998</v>
      </c>
      <c r="O16" s="66">
        <f>RANK(N16,N$8:N$16,0)</f>
        <v>7</v>
      </c>
      <c r="P16" s="65">
        <f>VLOOKUP($A16,'Return Data'!$B$7:$R$1700,15,0)</f>
        <v>3.82</v>
      </c>
      <c r="Q16" s="66">
        <f>RANK(P16,P$8:P$16,0)</f>
        <v>8</v>
      </c>
      <c r="R16" s="65">
        <f>VLOOKUP($A16,'Return Data'!$B$7:$R$1700,16,0)</f>
        <v>11.1975</v>
      </c>
      <c r="S16" s="67">
        <f t="shared" si="7"/>
        <v>2</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24.468222222222224</v>
      </c>
      <c r="E18" s="74"/>
      <c r="F18" s="75">
        <f>AVERAGE(F8:F16)</f>
        <v>-3.8542125</v>
      </c>
      <c r="G18" s="74"/>
      <c r="H18" s="75">
        <f>AVERAGE(H8:H16)</f>
        <v>0.98482500000000006</v>
      </c>
      <c r="I18" s="74"/>
      <c r="J18" s="75">
        <f>AVERAGE(J8:J16)</f>
        <v>0.47707500000000003</v>
      </c>
      <c r="K18" s="74"/>
      <c r="L18" s="75">
        <f>AVERAGE(L8:L16)</f>
        <v>3.7090125</v>
      </c>
      <c r="M18" s="74"/>
      <c r="N18" s="75">
        <f>AVERAGE(N8:N16)</f>
        <v>3.9418375000000001</v>
      </c>
      <c r="O18" s="74"/>
      <c r="P18" s="75">
        <f>AVERAGE(P8:P16)</f>
        <v>5.7953874999999995</v>
      </c>
      <c r="Q18" s="74"/>
      <c r="R18" s="75">
        <f>AVERAGE(R8:R16)</f>
        <v>8.9527555555555569</v>
      </c>
      <c r="S18" s="76"/>
    </row>
    <row r="19" spans="1:19" x14ac:dyDescent="0.3">
      <c r="A19" s="73" t="s">
        <v>28</v>
      </c>
      <c r="B19" s="74"/>
      <c r="C19" s="74"/>
      <c r="D19" s="75">
        <f>MIN(D8:D16)</f>
        <v>15.018700000000001</v>
      </c>
      <c r="E19" s="74"/>
      <c r="F19" s="75">
        <f>MIN(F8:F16)</f>
        <v>-8.4991000000000003</v>
      </c>
      <c r="G19" s="74"/>
      <c r="H19" s="75">
        <f>MIN(H8:H16)</f>
        <v>-4.3007999999999997</v>
      </c>
      <c r="I19" s="74"/>
      <c r="J19" s="75">
        <f>MIN(J8:J16)</f>
        <v>-7.0274999999999999</v>
      </c>
      <c r="K19" s="74"/>
      <c r="L19" s="75">
        <f>MIN(L8:L16)</f>
        <v>1.3402000000000001</v>
      </c>
      <c r="M19" s="74"/>
      <c r="N19" s="75">
        <f>MIN(N8:N16)</f>
        <v>2.2037</v>
      </c>
      <c r="O19" s="74"/>
      <c r="P19" s="75">
        <f>MIN(P8:P16)</f>
        <v>3.82</v>
      </c>
      <c r="Q19" s="74"/>
      <c r="R19" s="75">
        <f>MIN(R8:R16)</f>
        <v>3.65</v>
      </c>
      <c r="S19" s="76"/>
    </row>
    <row r="20" spans="1:19" ht="15" thickBot="1" x14ac:dyDescent="0.35">
      <c r="A20" s="77" t="s">
        <v>29</v>
      </c>
      <c r="B20" s="78"/>
      <c r="C20" s="78"/>
      <c r="D20" s="79">
        <f>MAX(D8:D16)</f>
        <v>55.5306</v>
      </c>
      <c r="E20" s="78"/>
      <c r="F20" s="79">
        <f>MAX(F8:F16)</f>
        <v>2.8532000000000002</v>
      </c>
      <c r="G20" s="78"/>
      <c r="H20" s="79">
        <f>MAX(H8:H16)</f>
        <v>6.7880000000000003</v>
      </c>
      <c r="I20" s="78"/>
      <c r="J20" s="79">
        <f>MAX(J8:J16)</f>
        <v>7.7727000000000004</v>
      </c>
      <c r="K20" s="78"/>
      <c r="L20" s="79">
        <f>MAX(L8:L16)</f>
        <v>7.2161</v>
      </c>
      <c r="M20" s="78"/>
      <c r="N20" s="79">
        <f>MAX(N8:N16)</f>
        <v>6.4387999999999996</v>
      </c>
      <c r="O20" s="78"/>
      <c r="P20" s="79">
        <f>MAX(P8:P16)</f>
        <v>7.4691000000000001</v>
      </c>
      <c r="Q20" s="78"/>
      <c r="R20" s="79">
        <f>MAX(R8:R16)</f>
        <v>20.109100000000002</v>
      </c>
      <c r="S20" s="80"/>
    </row>
    <row r="21" spans="1:19" x14ac:dyDescent="0.3">
      <c r="A21" s="112" t="s">
        <v>433</v>
      </c>
    </row>
    <row r="22" spans="1:19" x14ac:dyDescent="0.3">
      <c r="A22" s="14" t="s">
        <v>340</v>
      </c>
    </row>
  </sheetData>
  <sheetProtection algorithmName="SHA-512" hashValue="aZ9uM7s8dQVlmA7nnXuA9dkMGEdoAydMkz0/sA8rHqYH1XpxU+vgxeyw3EzJd6tVDKZluu6Nfl8idNtFlnURyQ==" saltValue="wMhHdhmAoYoqCQZfwA5rv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dimension ref="A1:T2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555</v>
      </c>
      <c r="B8" s="64">
        <f>VLOOKUP($A8,'Return Data'!$B$7:$R$1700,3,0)</f>
        <v>44015</v>
      </c>
      <c r="C8" s="65">
        <f>VLOOKUP($A8,'Return Data'!$B$7:$R$1700,4,0)</f>
        <v>57.3</v>
      </c>
      <c r="D8" s="65">
        <f>VLOOKUP($A8,'Return Data'!$B$7:$R$1700,10,0)</f>
        <v>22.018699999999999</v>
      </c>
      <c r="E8" s="66">
        <f t="shared" ref="E8:E17" si="0">RANK(D8,D$8:D$17,0)</f>
        <v>4</v>
      </c>
      <c r="F8" s="65">
        <f>VLOOKUP($A8,'Return Data'!$B$7:$R$1700,11,0)</f>
        <v>-3.6488999999999998</v>
      </c>
      <c r="G8" s="66">
        <f>RANK(F8,F$8:F$17,0)</f>
        <v>5</v>
      </c>
      <c r="H8" s="65">
        <f>VLOOKUP($A8,'Return Data'!$B$7:$R$1700,12,0)</f>
        <v>1.5417000000000001</v>
      </c>
      <c r="I8" s="66">
        <f>RANK(H8,H$8:H$17,0)</f>
        <v>5</v>
      </c>
      <c r="J8" s="65">
        <f>VLOOKUP($A8,'Return Data'!$B$7:$R$1700,13,0)</f>
        <v>0.3327</v>
      </c>
      <c r="K8" s="66">
        <f>RANK(J8,J$8:J$17,0)</f>
        <v>5</v>
      </c>
      <c r="L8" s="65">
        <f>VLOOKUP($A8,'Return Data'!$B$7:$R$1700,17,0)</f>
        <v>4.875</v>
      </c>
      <c r="M8" s="66">
        <f>RANK(L8,L$8:L$17,0)</f>
        <v>3</v>
      </c>
      <c r="N8" s="65">
        <f>VLOOKUP($A8,'Return Data'!$B$7:$R$1700,14,0)</f>
        <v>4.2076000000000002</v>
      </c>
      <c r="O8" s="66">
        <f>RANK(N8,N$8:N$17,0)</f>
        <v>3</v>
      </c>
      <c r="P8" s="65">
        <f>VLOOKUP($A8,'Return Data'!$B$7:$R$1700,15,0)</f>
        <v>8.3187999999999995</v>
      </c>
      <c r="Q8" s="66">
        <f>RANK(P8,P$8:P$17,0)</f>
        <v>1</v>
      </c>
      <c r="R8" s="65">
        <f>VLOOKUP($A8,'Return Data'!$B$7:$R$1700,16,0)</f>
        <v>10.343</v>
      </c>
      <c r="S8" s="67">
        <f t="shared" ref="S8:S17" si="1">RANK(R8,R$8:R$17,0)</f>
        <v>3</v>
      </c>
    </row>
    <row r="9" spans="1:20" x14ac:dyDescent="0.3">
      <c r="A9" s="63" t="s">
        <v>557</v>
      </c>
      <c r="B9" s="64">
        <f>VLOOKUP($A9,'Return Data'!$B$7:$R$1700,3,0)</f>
        <v>44015</v>
      </c>
      <c r="C9" s="65">
        <f>VLOOKUP($A9,'Return Data'!$B$7:$R$1700,4,0)</f>
        <v>181.91900000000001</v>
      </c>
      <c r="D9" s="65">
        <f>VLOOKUP($A9,'Return Data'!$B$7:$R$1700,10,0)</f>
        <v>20.4148</v>
      </c>
      <c r="E9" s="66">
        <f t="shared" si="0"/>
        <v>5</v>
      </c>
      <c r="F9" s="65">
        <f>VLOOKUP($A9,'Return Data'!$B$7:$R$1700,11,0)</f>
        <v>-14.244199999999999</v>
      </c>
      <c r="G9" s="66">
        <f>RANK(F9,F$8:F$17,0)</f>
        <v>8</v>
      </c>
      <c r="H9" s="65">
        <f>VLOOKUP($A9,'Return Data'!$B$7:$R$1700,12,0)</f>
        <v>-8.4886999999999997</v>
      </c>
      <c r="I9" s="66">
        <f>RANK(H9,H$8:H$17,0)</f>
        <v>8</v>
      </c>
      <c r="J9" s="65">
        <f>VLOOKUP($A9,'Return Data'!$B$7:$R$1700,13,0)</f>
        <v>-15.9491</v>
      </c>
      <c r="K9" s="66">
        <f>RANK(J9,J$8:J$17,0)</f>
        <v>8</v>
      </c>
      <c r="L9" s="65">
        <f>VLOOKUP($A9,'Return Data'!$B$7:$R$1700,17,0)</f>
        <v>-0.7117</v>
      </c>
      <c r="M9" s="66">
        <f>RANK(L9,L$8:L$17,0)</f>
        <v>6</v>
      </c>
      <c r="N9" s="65">
        <f>VLOOKUP($A9,'Return Data'!$B$7:$R$1700,14,0)</f>
        <v>0.26240000000000002</v>
      </c>
      <c r="O9" s="66">
        <f>RANK(N9,N$8:N$17,0)</f>
        <v>5</v>
      </c>
      <c r="P9" s="65">
        <f>VLOOKUP($A9,'Return Data'!$B$7:$R$1700,15,0)</f>
        <v>5.5407000000000002</v>
      </c>
      <c r="Q9" s="66">
        <f>RANK(P9,P$8:P$17,0)</f>
        <v>5</v>
      </c>
      <c r="R9" s="65">
        <f>VLOOKUP($A9,'Return Data'!$B$7:$R$1700,16,0)</f>
        <v>9.9779999999999998</v>
      </c>
      <c r="S9" s="67">
        <f t="shared" si="1"/>
        <v>5</v>
      </c>
    </row>
    <row r="10" spans="1:20" x14ac:dyDescent="0.3">
      <c r="A10" s="63" t="s">
        <v>559</v>
      </c>
      <c r="B10" s="64">
        <f>VLOOKUP($A10,'Return Data'!$B$7:$R$1700,3,0)</f>
        <v>44015</v>
      </c>
      <c r="C10" s="65">
        <f>VLOOKUP($A10,'Return Data'!$B$7:$R$1700,4,0)</f>
        <v>38.86</v>
      </c>
      <c r="D10" s="65">
        <f>VLOOKUP($A10,'Return Data'!$B$7:$R$1700,10,0)</f>
        <v>23.0915</v>
      </c>
      <c r="E10" s="66">
        <f t="shared" si="0"/>
        <v>3</v>
      </c>
      <c r="F10" s="65">
        <f>VLOOKUP($A10,'Return Data'!$B$7:$R$1700,11,0)</f>
        <v>-5.5879000000000003</v>
      </c>
      <c r="G10" s="66">
        <f>RANK(F10,F$8:F$17,0)</f>
        <v>6</v>
      </c>
      <c r="H10" s="65">
        <f>VLOOKUP($A10,'Return Data'!$B$7:$R$1700,12,0)</f>
        <v>-0.25669999999999998</v>
      </c>
      <c r="I10" s="66">
        <f>RANK(H10,H$8:H$17,0)</f>
        <v>6</v>
      </c>
      <c r="J10" s="65">
        <f>VLOOKUP($A10,'Return Data'!$B$7:$R$1700,13,0)</f>
        <v>-0.48659999999999998</v>
      </c>
      <c r="K10" s="66">
        <f>RANK(J10,J$8:J$17,0)</f>
        <v>6</v>
      </c>
      <c r="L10" s="65">
        <f>VLOOKUP($A10,'Return Data'!$B$7:$R$1700,17,0)</f>
        <v>4.5601000000000003</v>
      </c>
      <c r="M10" s="66">
        <f>RANK(L10,L$8:L$17,0)</f>
        <v>4</v>
      </c>
      <c r="N10" s="65">
        <f>VLOOKUP($A10,'Return Data'!$B$7:$R$1700,14,0)</f>
        <v>5.9161999999999999</v>
      </c>
      <c r="O10" s="66">
        <f>RANK(N10,N$8:N$17,0)</f>
        <v>2</v>
      </c>
      <c r="P10" s="65">
        <f>VLOOKUP($A10,'Return Data'!$B$7:$R$1700,15,0)</f>
        <v>7.9725000000000001</v>
      </c>
      <c r="Q10" s="66">
        <f>RANK(P10,P$8:P$17,0)</f>
        <v>2</v>
      </c>
      <c r="R10" s="65">
        <f>VLOOKUP($A10,'Return Data'!$B$7:$R$1700,16,0)</f>
        <v>11.391400000000001</v>
      </c>
      <c r="S10" s="67">
        <f t="shared" si="1"/>
        <v>2</v>
      </c>
    </row>
    <row r="11" spans="1:20" x14ac:dyDescent="0.3">
      <c r="A11" s="63" t="s">
        <v>560</v>
      </c>
      <c r="B11" s="64">
        <f>VLOOKUP($A11,'Return Data'!$B$7:$R$1700,3,0)</f>
        <v>44015</v>
      </c>
      <c r="C11" s="65">
        <f>VLOOKUP($A11,'Return Data'!$B$7:$R$1700,4,0)</f>
        <v>8.6059000000000001</v>
      </c>
      <c r="D11" s="65">
        <f>VLOOKUP($A11,'Return Data'!$B$7:$R$1700,10,0)</f>
        <v>19.036999999999999</v>
      </c>
      <c r="E11" s="66">
        <f t="shared" si="0"/>
        <v>7</v>
      </c>
      <c r="F11" s="65"/>
      <c r="G11" s="66"/>
      <c r="H11" s="65"/>
      <c r="I11" s="66"/>
      <c r="J11" s="65"/>
      <c r="K11" s="66"/>
      <c r="L11" s="65"/>
      <c r="M11" s="66"/>
      <c r="N11" s="65"/>
      <c r="O11" s="66"/>
      <c r="P11" s="65"/>
      <c r="Q11" s="66"/>
      <c r="R11" s="65">
        <f>VLOOKUP($A11,'Return Data'!$B$7:$R$1700,16,0)</f>
        <v>-13.941000000000001</v>
      </c>
      <c r="S11" s="67">
        <f t="shared" si="1"/>
        <v>10</v>
      </c>
    </row>
    <row r="12" spans="1:20" x14ac:dyDescent="0.3">
      <c r="A12" s="63" t="s">
        <v>562</v>
      </c>
      <c r="B12" s="64">
        <f>VLOOKUP($A12,'Return Data'!$B$7:$R$1700,3,0)</f>
        <v>44015</v>
      </c>
      <c r="C12" s="65">
        <f>VLOOKUP($A12,'Return Data'!$B$7:$R$1700,4,0)</f>
        <v>11.249000000000001</v>
      </c>
      <c r="D12" s="65">
        <f>VLOOKUP($A12,'Return Data'!$B$7:$R$1700,10,0)</f>
        <v>24.808599999999998</v>
      </c>
      <c r="E12" s="66">
        <f t="shared" si="0"/>
        <v>2</v>
      </c>
      <c r="F12" s="65">
        <f>VLOOKUP($A12,'Return Data'!$B$7:$R$1700,11,0)</f>
        <v>-1.8069</v>
      </c>
      <c r="G12" s="66">
        <f>RANK(F12,F$8:F$17,0)</f>
        <v>4</v>
      </c>
      <c r="H12" s="65">
        <f>VLOOKUP($A12,'Return Data'!$B$7:$R$1700,12,0)</f>
        <v>3.5533000000000001</v>
      </c>
      <c r="I12" s="66">
        <f>RANK(H12,H$8:H$17,0)</f>
        <v>4</v>
      </c>
      <c r="J12" s="65">
        <f>VLOOKUP($A12,'Return Data'!$B$7:$R$1700,13,0)</f>
        <v>4.4378000000000002</v>
      </c>
      <c r="K12" s="66">
        <f>RANK(J12,J$8:J$17,0)</f>
        <v>3</v>
      </c>
      <c r="L12" s="65"/>
      <c r="M12" s="66"/>
      <c r="N12" s="65"/>
      <c r="O12" s="66"/>
      <c r="P12" s="65"/>
      <c r="Q12" s="66"/>
      <c r="R12" s="65">
        <f>VLOOKUP($A12,'Return Data'!$B$7:$R$1700,16,0)</f>
        <v>6.2920999999999996</v>
      </c>
      <c r="S12" s="67">
        <f t="shared" si="1"/>
        <v>8</v>
      </c>
    </row>
    <row r="13" spans="1:20" x14ac:dyDescent="0.3">
      <c r="A13" s="63" t="s">
        <v>564</v>
      </c>
      <c r="B13" s="64">
        <f>VLOOKUP($A13,'Return Data'!$B$7:$R$1700,3,0)</f>
        <v>44015</v>
      </c>
      <c r="C13" s="65">
        <f>VLOOKUP($A13,'Return Data'!$B$7:$R$1700,4,0)</f>
        <v>27.686</v>
      </c>
      <c r="D13" s="65">
        <f>VLOOKUP($A13,'Return Data'!$B$7:$R$1700,10,0)</f>
        <v>18.023700000000002</v>
      </c>
      <c r="E13" s="66">
        <f t="shared" si="0"/>
        <v>8</v>
      </c>
      <c r="F13" s="65">
        <f>VLOOKUP($A13,'Return Data'!$B$7:$R$1700,11,0)</f>
        <v>1.21</v>
      </c>
      <c r="G13" s="66">
        <f>RANK(F13,F$8:F$17,0)</f>
        <v>2</v>
      </c>
      <c r="H13" s="65">
        <f>VLOOKUP($A13,'Return Data'!$B$7:$R$1700,12,0)</f>
        <v>5.5388000000000002</v>
      </c>
      <c r="I13" s="66">
        <f>RANK(H13,H$8:H$17,0)</f>
        <v>2</v>
      </c>
      <c r="J13" s="65">
        <f>VLOOKUP($A13,'Return Data'!$B$7:$R$1700,13,0)</f>
        <v>5.4183000000000003</v>
      </c>
      <c r="K13" s="66">
        <f>RANK(J13,J$8:J$17,0)</f>
        <v>2</v>
      </c>
      <c r="L13" s="65">
        <f>VLOOKUP($A13,'Return Data'!$B$7:$R$1700,17,0)</f>
        <v>5.7698</v>
      </c>
      <c r="M13" s="66">
        <f>RANK(L13,L$8:L$17,0)</f>
        <v>2</v>
      </c>
      <c r="N13" s="65">
        <f>VLOOKUP($A13,'Return Data'!$B$7:$R$1700,14,0)</f>
        <v>6.8284000000000002</v>
      </c>
      <c r="O13" s="66">
        <f>RANK(N13,N$8:N$17,0)</f>
        <v>1</v>
      </c>
      <c r="P13" s="65">
        <f>VLOOKUP($A13,'Return Data'!$B$7:$R$1700,15,0)</f>
        <v>5.8003999999999998</v>
      </c>
      <c r="Q13" s="66">
        <f>RANK(P13,P$8:P$17,0)</f>
        <v>4</v>
      </c>
      <c r="R13" s="65">
        <f>VLOOKUP($A13,'Return Data'!$B$7:$R$1700,16,0)</f>
        <v>11.745900000000001</v>
      </c>
      <c r="S13" s="67">
        <f t="shared" si="1"/>
        <v>1</v>
      </c>
    </row>
    <row r="14" spans="1:20" x14ac:dyDescent="0.3">
      <c r="A14" s="63" t="s">
        <v>567</v>
      </c>
      <c r="B14" s="64">
        <f>VLOOKUP($A14,'Return Data'!$B$7:$R$1700,3,0)</f>
        <v>44015</v>
      </c>
      <c r="C14" s="65">
        <f>VLOOKUP($A14,'Return Data'!$B$7:$R$1700,4,0)</f>
        <v>93.882000000000005</v>
      </c>
      <c r="D14" s="65">
        <f>VLOOKUP($A14,'Return Data'!$B$7:$R$1700,10,0)</f>
        <v>15.6922</v>
      </c>
      <c r="E14" s="66">
        <f t="shared" si="0"/>
        <v>9</v>
      </c>
      <c r="F14" s="65">
        <f>VLOOKUP($A14,'Return Data'!$B$7:$R$1700,11,0)</f>
        <v>-5.8619000000000003</v>
      </c>
      <c r="G14" s="66">
        <f>RANK(F14,F$8:F$17,0)</f>
        <v>7</v>
      </c>
      <c r="H14" s="65">
        <f>VLOOKUP($A14,'Return Data'!$B$7:$R$1700,12,0)</f>
        <v>-1.1140000000000001</v>
      </c>
      <c r="I14" s="66">
        <f>RANK(H14,H$8:H$17,0)</f>
        <v>7</v>
      </c>
      <c r="J14" s="65">
        <f>VLOOKUP($A14,'Return Data'!$B$7:$R$1700,13,0)</f>
        <v>-3.4544999999999999</v>
      </c>
      <c r="K14" s="66">
        <f>RANK(J14,J$8:J$17,0)</f>
        <v>7</v>
      </c>
      <c r="L14" s="65">
        <f>VLOOKUP($A14,'Return Data'!$B$7:$R$1700,17,0)</f>
        <v>3.3167</v>
      </c>
      <c r="M14" s="66">
        <f>RANK(L14,L$8:L$17,0)</f>
        <v>5</v>
      </c>
      <c r="N14" s="65">
        <f>VLOOKUP($A14,'Return Data'!$B$7:$R$1700,14,0)</f>
        <v>3.9921000000000002</v>
      </c>
      <c r="O14" s="66">
        <f>RANK(N14,N$8:N$17,0)</f>
        <v>4</v>
      </c>
      <c r="P14" s="65">
        <f>VLOOKUP($A14,'Return Data'!$B$7:$R$1700,15,0)</f>
        <v>5.9988999999999999</v>
      </c>
      <c r="Q14" s="66">
        <f>RANK(P14,P$8:P$17,0)</f>
        <v>3</v>
      </c>
      <c r="R14" s="65">
        <f>VLOOKUP($A14,'Return Data'!$B$7:$R$1700,16,0)</f>
        <v>10.2906</v>
      </c>
      <c r="S14" s="67">
        <f t="shared" si="1"/>
        <v>4</v>
      </c>
    </row>
    <row r="15" spans="1:20" x14ac:dyDescent="0.3">
      <c r="A15" s="63" t="s">
        <v>568</v>
      </c>
      <c r="B15" s="64">
        <f>VLOOKUP($A15,'Return Data'!$B$7:$R$1700,3,0)</f>
        <v>44015</v>
      </c>
      <c r="C15" s="65">
        <f>VLOOKUP($A15,'Return Data'!$B$7:$R$1700,4,0)</f>
        <v>10.981</v>
      </c>
      <c r="D15" s="65">
        <f>VLOOKUP($A15,'Return Data'!$B$7:$R$1700,10,0)</f>
        <v>12.629099999999999</v>
      </c>
      <c r="E15" s="66">
        <f t="shared" si="0"/>
        <v>10</v>
      </c>
      <c r="F15" s="65"/>
      <c r="G15" s="66"/>
      <c r="H15" s="65"/>
      <c r="I15" s="66"/>
      <c r="J15" s="65"/>
      <c r="K15" s="66"/>
      <c r="L15" s="65"/>
      <c r="M15" s="66"/>
      <c r="N15" s="65"/>
      <c r="O15" s="66"/>
      <c r="P15" s="65"/>
      <c r="Q15" s="66"/>
      <c r="R15" s="65">
        <f>VLOOKUP($A15,'Return Data'!$B$7:$R$1700,16,0)</f>
        <v>9.81</v>
      </c>
      <c r="S15" s="67">
        <f t="shared" si="1"/>
        <v>6</v>
      </c>
    </row>
    <row r="16" spans="1:20" x14ac:dyDescent="0.3">
      <c r="A16" s="63" t="s">
        <v>570</v>
      </c>
      <c r="B16" s="64">
        <f>VLOOKUP($A16,'Return Data'!$B$7:$R$1700,3,0)</f>
        <v>44015</v>
      </c>
      <c r="C16" s="65">
        <f>VLOOKUP($A16,'Return Data'!$B$7:$R$1700,4,0)</f>
        <v>11.091200000000001</v>
      </c>
      <c r="D16" s="65">
        <f>VLOOKUP($A16,'Return Data'!$B$7:$R$1700,10,0)</f>
        <v>19.0656</v>
      </c>
      <c r="E16" s="66">
        <f t="shared" si="0"/>
        <v>6</v>
      </c>
      <c r="F16" s="65">
        <f>VLOOKUP($A16,'Return Data'!$B$7:$R$1700,11,0)</f>
        <v>0.51019999999999999</v>
      </c>
      <c r="G16" s="66">
        <f>RANK(F16,F$8:F$17,0)</f>
        <v>3</v>
      </c>
      <c r="H16" s="65">
        <f>VLOOKUP($A16,'Return Data'!$B$7:$R$1700,12,0)</f>
        <v>4.9090999999999996</v>
      </c>
      <c r="I16" s="66">
        <f>RANK(H16,H$8:H$17,0)</f>
        <v>3</v>
      </c>
      <c r="J16" s="65">
        <f>VLOOKUP($A16,'Return Data'!$B$7:$R$1700,13,0)</f>
        <v>3.6977000000000002</v>
      </c>
      <c r="K16" s="66">
        <f>RANK(J16,J$8:J$17,0)</f>
        <v>4</v>
      </c>
      <c r="L16" s="65"/>
      <c r="M16" s="66"/>
      <c r="N16" s="65"/>
      <c r="O16" s="66"/>
      <c r="P16" s="65"/>
      <c r="Q16" s="66"/>
      <c r="R16" s="65">
        <f>VLOOKUP($A16,'Return Data'!$B$7:$R$1700,16,0)</f>
        <v>7.5103999999999997</v>
      </c>
      <c r="S16" s="67">
        <f t="shared" si="1"/>
        <v>7</v>
      </c>
    </row>
    <row r="17" spans="1:19" x14ac:dyDescent="0.3">
      <c r="A17" s="63" t="s">
        <v>572</v>
      </c>
      <c r="B17" s="64">
        <f>VLOOKUP($A17,'Return Data'!$B$7:$R$1700,3,0)</f>
        <v>44015</v>
      </c>
      <c r="C17" s="65">
        <f>VLOOKUP($A17,'Return Data'!$B$7:$R$1700,4,0)</f>
        <v>11.61</v>
      </c>
      <c r="D17" s="65">
        <f>VLOOKUP($A17,'Return Data'!$B$7:$R$1700,10,0)</f>
        <v>24.973099999999999</v>
      </c>
      <c r="E17" s="66">
        <f t="shared" si="0"/>
        <v>1</v>
      </c>
      <c r="F17" s="65">
        <f>VLOOKUP($A17,'Return Data'!$B$7:$R$1700,11,0)</f>
        <v>1.6637</v>
      </c>
      <c r="G17" s="66">
        <f>RANK(F17,F$8:F$17,0)</f>
        <v>1</v>
      </c>
      <c r="H17" s="65">
        <f>VLOOKUP($A17,'Return Data'!$B$7:$R$1700,12,0)</f>
        <v>5.6414999999999997</v>
      </c>
      <c r="I17" s="66">
        <f>RANK(H17,H$8:H$17,0)</f>
        <v>1</v>
      </c>
      <c r="J17" s="65">
        <f>VLOOKUP($A17,'Return Data'!$B$7:$R$1700,13,0)</f>
        <v>6.4161000000000001</v>
      </c>
      <c r="K17" s="66">
        <f>RANK(J17,J$8:J$17,0)</f>
        <v>1</v>
      </c>
      <c r="L17" s="65">
        <f>VLOOKUP($A17,'Return Data'!$B$7:$R$1700,17,0)</f>
        <v>7.5242000000000004</v>
      </c>
      <c r="M17" s="66">
        <f>RANK(L17,L$8:L$17,0)</f>
        <v>1</v>
      </c>
      <c r="N17" s="65"/>
      <c r="O17" s="66"/>
      <c r="P17" s="65"/>
      <c r="Q17" s="66"/>
      <c r="R17" s="65">
        <f>VLOOKUP($A17,'Return Data'!$B$7:$R$1700,16,0)</f>
        <v>6.1219999999999999</v>
      </c>
      <c r="S17" s="67">
        <f t="shared" si="1"/>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19.975429999999996</v>
      </c>
      <c r="E19" s="74"/>
      <c r="F19" s="75">
        <f>AVERAGE(F8:F17)</f>
        <v>-3.4707374999999998</v>
      </c>
      <c r="G19" s="74"/>
      <c r="H19" s="75">
        <f>AVERAGE(H8:H17)</f>
        <v>1.4156249999999999</v>
      </c>
      <c r="I19" s="74"/>
      <c r="J19" s="75">
        <f>AVERAGE(J8:J17)</f>
        <v>5.1550000000000318E-2</v>
      </c>
      <c r="K19" s="74"/>
      <c r="L19" s="75">
        <f>AVERAGE(L8:L17)</f>
        <v>4.2223499999999996</v>
      </c>
      <c r="M19" s="74"/>
      <c r="N19" s="75">
        <f>AVERAGE(N8:N17)</f>
        <v>4.2413400000000001</v>
      </c>
      <c r="O19" s="74"/>
      <c r="P19" s="75">
        <f>AVERAGE(P8:P17)</f>
        <v>6.7262600000000008</v>
      </c>
      <c r="Q19" s="74"/>
      <c r="R19" s="75">
        <f>AVERAGE(R8:R17)</f>
        <v>6.9542399999999986</v>
      </c>
      <c r="S19" s="76"/>
    </row>
    <row r="20" spans="1:19" x14ac:dyDescent="0.3">
      <c r="A20" s="73" t="s">
        <v>28</v>
      </c>
      <c r="B20" s="74"/>
      <c r="C20" s="74"/>
      <c r="D20" s="75">
        <f>MIN(D8:D17)</f>
        <v>12.629099999999999</v>
      </c>
      <c r="E20" s="74"/>
      <c r="F20" s="75">
        <f>MIN(F8:F17)</f>
        <v>-14.244199999999999</v>
      </c>
      <c r="G20" s="74"/>
      <c r="H20" s="75">
        <f>MIN(H8:H17)</f>
        <v>-8.4886999999999997</v>
      </c>
      <c r="I20" s="74"/>
      <c r="J20" s="75">
        <f>MIN(J8:J17)</f>
        <v>-15.9491</v>
      </c>
      <c r="K20" s="74"/>
      <c r="L20" s="75">
        <f>MIN(L8:L17)</f>
        <v>-0.7117</v>
      </c>
      <c r="M20" s="74"/>
      <c r="N20" s="75">
        <f>MIN(N8:N17)</f>
        <v>0.26240000000000002</v>
      </c>
      <c r="O20" s="74"/>
      <c r="P20" s="75">
        <f>MIN(P8:P17)</f>
        <v>5.5407000000000002</v>
      </c>
      <c r="Q20" s="74"/>
      <c r="R20" s="75">
        <f>MIN(R8:R17)</f>
        <v>-13.941000000000001</v>
      </c>
      <c r="S20" s="76"/>
    </row>
    <row r="21" spans="1:19" ht="15" thickBot="1" x14ac:dyDescent="0.35">
      <c r="A21" s="77" t="s">
        <v>29</v>
      </c>
      <c r="B21" s="78"/>
      <c r="C21" s="78"/>
      <c r="D21" s="79">
        <f>MAX(D8:D17)</f>
        <v>24.973099999999999</v>
      </c>
      <c r="E21" s="78"/>
      <c r="F21" s="79">
        <f>MAX(F8:F17)</f>
        <v>1.6637</v>
      </c>
      <c r="G21" s="78"/>
      <c r="H21" s="79">
        <f>MAX(H8:H17)</f>
        <v>5.6414999999999997</v>
      </c>
      <c r="I21" s="78"/>
      <c r="J21" s="79">
        <f>MAX(J8:J17)</f>
        <v>6.4161000000000001</v>
      </c>
      <c r="K21" s="78"/>
      <c r="L21" s="79">
        <f>MAX(L8:L17)</f>
        <v>7.5242000000000004</v>
      </c>
      <c r="M21" s="78"/>
      <c r="N21" s="79">
        <f>MAX(N8:N17)</f>
        <v>6.8284000000000002</v>
      </c>
      <c r="O21" s="78"/>
      <c r="P21" s="79">
        <f>MAX(P8:P17)</f>
        <v>8.3187999999999995</v>
      </c>
      <c r="Q21" s="78"/>
      <c r="R21" s="79">
        <f>MAX(R8:R17)</f>
        <v>11.745900000000001</v>
      </c>
      <c r="S21" s="80"/>
    </row>
    <row r="22" spans="1:19" x14ac:dyDescent="0.3">
      <c r="A22" s="112" t="s">
        <v>433</v>
      </c>
    </row>
    <row r="23" spans="1:19" x14ac:dyDescent="0.3">
      <c r="A23" s="14" t="s">
        <v>340</v>
      </c>
    </row>
  </sheetData>
  <sheetProtection algorithmName="SHA-512" hashValue="Z1qwx9V1+yaXeG8BWMsJcTb9kv43FLOa87igTTA4l/zSMEYq1H1LiWUJoUvM0N99+BGea1+0i4Pijq6wQUnj2w==" saltValue="S6wQIjTX0xaA//IGBws2o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dimension ref="A1:T2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554</v>
      </c>
      <c r="B8" s="64">
        <f>VLOOKUP($A8,'Return Data'!$B$7:$R$1700,3,0)</f>
        <v>44015</v>
      </c>
      <c r="C8" s="65">
        <f>VLOOKUP($A8,'Return Data'!$B$7:$R$1700,4,0)</f>
        <v>53.58</v>
      </c>
      <c r="D8" s="65">
        <f>VLOOKUP($A8,'Return Data'!$B$7:$R$1700,10,0)</f>
        <v>21.689800000000002</v>
      </c>
      <c r="E8" s="66">
        <f t="shared" ref="E8:E17" si="0">RANK(D8,D$8:D$17,0)</f>
        <v>4</v>
      </c>
      <c r="F8" s="65">
        <f>VLOOKUP($A8,'Return Data'!$B$7:$R$1700,11,0)</f>
        <v>-4.1673999999999998</v>
      </c>
      <c r="G8" s="66">
        <f>RANK(F8,F$8:F$17,0)</f>
        <v>5</v>
      </c>
      <c r="H8" s="65">
        <f>VLOOKUP($A8,'Return Data'!$B$7:$R$1700,12,0)</f>
        <v>0.73319999999999996</v>
      </c>
      <c r="I8" s="66">
        <f>RANK(H8,H$8:H$17,0)</f>
        <v>5</v>
      </c>
      <c r="J8" s="65">
        <f>VLOOKUP($A8,'Return Data'!$B$7:$R$1700,13,0)</f>
        <v>-0.70420000000000005</v>
      </c>
      <c r="K8" s="66">
        <f>RANK(J8,J$8:J$17,0)</f>
        <v>5</v>
      </c>
      <c r="L8" s="65">
        <f>VLOOKUP($A8,'Return Data'!$B$7:$R$1700,17,0)</f>
        <v>3.7829999999999999</v>
      </c>
      <c r="M8" s="66">
        <f>RANK(L8,L$8:L$17,0)</f>
        <v>4</v>
      </c>
      <c r="N8" s="65">
        <f>VLOOKUP($A8,'Return Data'!$B$7:$R$1700,14,0)</f>
        <v>3.0345</v>
      </c>
      <c r="O8" s="66">
        <f>RANK(N8,N$8:N$17,0)</f>
        <v>3</v>
      </c>
      <c r="P8" s="65">
        <f>VLOOKUP($A8,'Return Data'!$B$7:$R$1700,15,0)</f>
        <v>7.3091999999999997</v>
      </c>
      <c r="Q8" s="66">
        <f>RANK(P8,P$8:P$17,0)</f>
        <v>1</v>
      </c>
      <c r="R8" s="65">
        <f>VLOOKUP($A8,'Return Data'!$B$7:$R$1700,16,0)</f>
        <v>8.6637000000000004</v>
      </c>
      <c r="S8" s="67">
        <f t="shared" ref="S8:S17" si="1">RANK(R8,R$8:R$17,0)</f>
        <v>6</v>
      </c>
    </row>
    <row r="9" spans="1:20" x14ac:dyDescent="0.3">
      <c r="A9" s="63" t="s">
        <v>556</v>
      </c>
      <c r="B9" s="64">
        <f>VLOOKUP($A9,'Return Data'!$B$7:$R$1700,3,0)</f>
        <v>44015</v>
      </c>
      <c r="C9" s="65">
        <f>VLOOKUP($A9,'Return Data'!$B$7:$R$1700,4,0)</f>
        <v>173.63300000000001</v>
      </c>
      <c r="D9" s="65">
        <f>VLOOKUP($A9,'Return Data'!$B$7:$R$1700,10,0)</f>
        <v>20.243600000000001</v>
      </c>
      <c r="E9" s="66">
        <f t="shared" si="0"/>
        <v>5</v>
      </c>
      <c r="F9" s="65">
        <f>VLOOKUP($A9,'Return Data'!$B$7:$R$1700,11,0)</f>
        <v>-14.500999999999999</v>
      </c>
      <c r="G9" s="66">
        <f>RANK(F9,F$8:F$17,0)</f>
        <v>8</v>
      </c>
      <c r="H9" s="65">
        <f>VLOOKUP($A9,'Return Data'!$B$7:$R$1700,12,0)</f>
        <v>-8.9143000000000008</v>
      </c>
      <c r="I9" s="66">
        <f>RANK(H9,H$8:H$17,0)</f>
        <v>8</v>
      </c>
      <c r="J9" s="65">
        <f>VLOOKUP($A9,'Return Data'!$B$7:$R$1700,13,0)</f>
        <v>-16.457899999999999</v>
      </c>
      <c r="K9" s="66">
        <f>RANK(J9,J$8:J$17,0)</f>
        <v>8</v>
      </c>
      <c r="L9" s="65">
        <f>VLOOKUP($A9,'Return Data'!$B$7:$R$1700,17,0)</f>
        <v>-1.4722</v>
      </c>
      <c r="M9" s="66">
        <f>RANK(L9,L$8:L$17,0)</f>
        <v>6</v>
      </c>
      <c r="N9" s="65">
        <f>VLOOKUP($A9,'Return Data'!$B$7:$R$1700,14,0)</f>
        <v>1.0225</v>
      </c>
      <c r="O9" s="66">
        <f>RANK(N9,N$8:N$17,0)</f>
        <v>5</v>
      </c>
      <c r="P9" s="65">
        <f>VLOOKUP($A9,'Return Data'!$B$7:$R$1700,15,0)</f>
        <v>5.3032000000000004</v>
      </c>
      <c r="Q9" s="66">
        <f>RANK(P9,P$8:P$17,0)</f>
        <v>3</v>
      </c>
      <c r="R9" s="65">
        <f>VLOOKUP($A9,'Return Data'!$B$7:$R$1700,16,0)</f>
        <v>15.4884</v>
      </c>
      <c r="S9" s="67">
        <f t="shared" si="1"/>
        <v>1</v>
      </c>
    </row>
    <row r="10" spans="1:20" x14ac:dyDescent="0.3">
      <c r="A10" s="63" t="s">
        <v>558</v>
      </c>
      <c r="B10" s="64">
        <f>VLOOKUP($A10,'Return Data'!$B$7:$R$1700,3,0)</f>
        <v>44015</v>
      </c>
      <c r="C10" s="65">
        <f>VLOOKUP($A10,'Return Data'!$B$7:$R$1700,4,0)</f>
        <v>35.94</v>
      </c>
      <c r="D10" s="65">
        <f>VLOOKUP($A10,'Return Data'!$B$7:$R$1700,10,0)</f>
        <v>22.913799999999998</v>
      </c>
      <c r="E10" s="66">
        <f t="shared" si="0"/>
        <v>3</v>
      </c>
      <c r="F10" s="65">
        <f>VLOOKUP($A10,'Return Data'!$B$7:$R$1700,11,0)</f>
        <v>-5.8916000000000004</v>
      </c>
      <c r="G10" s="66">
        <f>RANK(F10,F$8:F$17,0)</f>
        <v>6</v>
      </c>
      <c r="H10" s="65">
        <f>VLOOKUP($A10,'Return Data'!$B$7:$R$1700,12,0)</f>
        <v>-0.6633</v>
      </c>
      <c r="I10" s="66">
        <f>RANK(H10,H$8:H$17,0)</f>
        <v>6</v>
      </c>
      <c r="J10" s="65">
        <f>VLOOKUP($A10,'Return Data'!$B$7:$R$1700,13,0)</f>
        <v>-1.0189999999999999</v>
      </c>
      <c r="K10" s="66">
        <f>RANK(J10,J$8:J$17,0)</f>
        <v>6</v>
      </c>
      <c r="L10" s="65">
        <f>VLOOKUP($A10,'Return Data'!$B$7:$R$1700,17,0)</f>
        <v>3.8207</v>
      </c>
      <c r="M10" s="66">
        <f>RANK(L10,L$8:L$17,0)</f>
        <v>3</v>
      </c>
      <c r="N10" s="65">
        <f>VLOOKUP($A10,'Return Data'!$B$7:$R$1700,14,0)</f>
        <v>4.9687000000000001</v>
      </c>
      <c r="O10" s="66">
        <f>RANK(N10,N$8:N$17,0)</f>
        <v>2</v>
      </c>
      <c r="P10" s="65">
        <f>VLOOKUP($A10,'Return Data'!$B$7:$R$1700,15,0)</f>
        <v>6.7885999999999997</v>
      </c>
      <c r="Q10" s="66">
        <f>RANK(P10,P$8:P$17,0)</f>
        <v>2</v>
      </c>
      <c r="R10" s="65">
        <f>VLOOKUP($A10,'Return Data'!$B$7:$R$1700,16,0)</f>
        <v>9.9258000000000006</v>
      </c>
      <c r="S10" s="67">
        <f t="shared" si="1"/>
        <v>4</v>
      </c>
    </row>
    <row r="11" spans="1:20" x14ac:dyDescent="0.3">
      <c r="A11" s="63" t="s">
        <v>561</v>
      </c>
      <c r="B11" s="64">
        <f>VLOOKUP($A11,'Return Data'!$B$7:$R$1700,3,0)</f>
        <v>44015</v>
      </c>
      <c r="C11" s="65">
        <f>VLOOKUP($A11,'Return Data'!$B$7:$R$1700,4,0)</f>
        <v>8.5138999999999996</v>
      </c>
      <c r="D11" s="65">
        <f>VLOOKUP($A11,'Return Data'!$B$7:$R$1700,10,0)</f>
        <v>18.401499999999999</v>
      </c>
      <c r="E11" s="66">
        <f t="shared" si="0"/>
        <v>7</v>
      </c>
      <c r="F11" s="65"/>
      <c r="G11" s="66"/>
      <c r="H11" s="65"/>
      <c r="I11" s="66"/>
      <c r="J11" s="65"/>
      <c r="K11" s="66"/>
      <c r="L11" s="65"/>
      <c r="M11" s="66"/>
      <c r="N11" s="65"/>
      <c r="O11" s="66"/>
      <c r="P11" s="65"/>
      <c r="Q11" s="66"/>
      <c r="R11" s="65">
        <f>VLOOKUP($A11,'Return Data'!$B$7:$R$1700,16,0)</f>
        <v>-14.861000000000001</v>
      </c>
      <c r="S11" s="67">
        <f t="shared" si="1"/>
        <v>10</v>
      </c>
    </row>
    <row r="12" spans="1:20" x14ac:dyDescent="0.3">
      <c r="A12" s="63" t="s">
        <v>563</v>
      </c>
      <c r="B12" s="64">
        <f>VLOOKUP($A12,'Return Data'!$B$7:$R$1700,3,0)</f>
        <v>44015</v>
      </c>
      <c r="C12" s="65">
        <f>VLOOKUP($A12,'Return Data'!$B$7:$R$1700,4,0)</f>
        <v>11.02</v>
      </c>
      <c r="D12" s="65">
        <f>VLOOKUP($A12,'Return Data'!$B$7:$R$1700,10,0)</f>
        <v>24.4495</v>
      </c>
      <c r="E12" s="66">
        <f t="shared" si="0"/>
        <v>2</v>
      </c>
      <c r="F12" s="65">
        <f>VLOOKUP($A12,'Return Data'!$B$7:$R$1700,11,0)</f>
        <v>-2.3569</v>
      </c>
      <c r="G12" s="66">
        <f>RANK(F12,F$8:F$17,0)</f>
        <v>4</v>
      </c>
      <c r="H12" s="65">
        <f>VLOOKUP($A12,'Return Data'!$B$7:$R$1700,12,0)</f>
        <v>2.7313999999999998</v>
      </c>
      <c r="I12" s="66">
        <f>RANK(H12,H$8:H$17,0)</f>
        <v>4</v>
      </c>
      <c r="J12" s="65">
        <f>VLOOKUP($A12,'Return Data'!$B$7:$R$1700,13,0)</f>
        <v>3.3576999999999999</v>
      </c>
      <c r="K12" s="66">
        <f>RANK(J12,J$8:J$17,0)</f>
        <v>3</v>
      </c>
      <c r="L12" s="65"/>
      <c r="M12" s="66"/>
      <c r="N12" s="65"/>
      <c r="O12" s="66"/>
      <c r="P12" s="65"/>
      <c r="Q12" s="66"/>
      <c r="R12" s="65">
        <f>VLOOKUP($A12,'Return Data'!$B$7:$R$1700,16,0)</f>
        <v>5.1646000000000001</v>
      </c>
      <c r="S12" s="67">
        <f t="shared" si="1"/>
        <v>9</v>
      </c>
    </row>
    <row r="13" spans="1:20" x14ac:dyDescent="0.3">
      <c r="A13" s="63" t="s">
        <v>565</v>
      </c>
      <c r="B13" s="64">
        <f>VLOOKUP($A13,'Return Data'!$B$7:$R$1700,3,0)</f>
        <v>44015</v>
      </c>
      <c r="C13" s="65">
        <f>VLOOKUP($A13,'Return Data'!$B$7:$R$1700,4,0)</f>
        <v>25.568999999999999</v>
      </c>
      <c r="D13" s="65">
        <f>VLOOKUP($A13,'Return Data'!$B$7:$R$1700,10,0)</f>
        <v>17.650600000000001</v>
      </c>
      <c r="E13" s="66">
        <f t="shared" si="0"/>
        <v>8</v>
      </c>
      <c r="F13" s="65">
        <f>VLOOKUP($A13,'Return Data'!$B$7:$R$1700,11,0)</f>
        <v>0.55449999999999999</v>
      </c>
      <c r="G13" s="66">
        <f>RANK(F13,F$8:F$17,0)</f>
        <v>2</v>
      </c>
      <c r="H13" s="65">
        <f>VLOOKUP($A13,'Return Data'!$B$7:$R$1700,12,0)</f>
        <v>4.5381999999999998</v>
      </c>
      <c r="I13" s="66">
        <f>RANK(H13,H$8:H$17,0)</f>
        <v>2</v>
      </c>
      <c r="J13" s="65">
        <f>VLOOKUP($A13,'Return Data'!$B$7:$R$1700,13,0)</f>
        <v>4.1167999999999996</v>
      </c>
      <c r="K13" s="66">
        <f>RANK(J13,J$8:J$17,0)</f>
        <v>2</v>
      </c>
      <c r="L13" s="65">
        <f>VLOOKUP($A13,'Return Data'!$B$7:$R$1700,17,0)</f>
        <v>4.5189000000000004</v>
      </c>
      <c r="M13" s="66">
        <f>RANK(L13,L$8:L$17,0)</f>
        <v>2</v>
      </c>
      <c r="N13" s="65">
        <f>VLOOKUP($A13,'Return Data'!$B$7:$R$1700,14,0)</f>
        <v>5.5964999999999998</v>
      </c>
      <c r="O13" s="66">
        <f>RANK(N13,N$8:N$17,0)</f>
        <v>1</v>
      </c>
      <c r="P13" s="65">
        <f>VLOOKUP($A13,'Return Data'!$B$7:$R$1700,15,0)</f>
        <v>4.5712999999999999</v>
      </c>
      <c r="Q13" s="66">
        <f>RANK(P13,P$8:P$17,0)</f>
        <v>5</v>
      </c>
      <c r="R13" s="65">
        <f>VLOOKUP($A13,'Return Data'!$B$7:$R$1700,16,0)</f>
        <v>10.4933</v>
      </c>
      <c r="S13" s="67">
        <f t="shared" si="1"/>
        <v>3</v>
      </c>
    </row>
    <row r="14" spans="1:20" x14ac:dyDescent="0.3">
      <c r="A14" s="63" t="s">
        <v>566</v>
      </c>
      <c r="B14" s="64">
        <f>VLOOKUP($A14,'Return Data'!$B$7:$R$1700,3,0)</f>
        <v>44015</v>
      </c>
      <c r="C14" s="65">
        <f>VLOOKUP($A14,'Return Data'!$B$7:$R$1700,4,0)</f>
        <v>88.479100000000003</v>
      </c>
      <c r="D14" s="65">
        <f>VLOOKUP($A14,'Return Data'!$B$7:$R$1700,10,0)</f>
        <v>15.3253</v>
      </c>
      <c r="E14" s="66">
        <f t="shared" si="0"/>
        <v>9</v>
      </c>
      <c r="F14" s="65">
        <f>VLOOKUP($A14,'Return Data'!$B$7:$R$1700,11,0)</f>
        <v>-6.5496999999999996</v>
      </c>
      <c r="G14" s="66">
        <f>RANK(F14,F$8:F$17,0)</f>
        <v>7</v>
      </c>
      <c r="H14" s="65">
        <f>VLOOKUP($A14,'Return Data'!$B$7:$R$1700,12,0)</f>
        <v>-2.1453000000000002</v>
      </c>
      <c r="I14" s="66">
        <f>RANK(H14,H$8:H$17,0)</f>
        <v>7</v>
      </c>
      <c r="J14" s="65">
        <f>VLOOKUP($A14,'Return Data'!$B$7:$R$1700,13,0)</f>
        <v>-4.7215999999999996</v>
      </c>
      <c r="K14" s="66">
        <f>RANK(J14,J$8:J$17,0)</f>
        <v>7</v>
      </c>
      <c r="L14" s="65">
        <f>VLOOKUP($A14,'Return Data'!$B$7:$R$1700,17,0)</f>
        <v>1.9803999999999999</v>
      </c>
      <c r="M14" s="66">
        <f>RANK(L14,L$8:L$17,0)</f>
        <v>5</v>
      </c>
      <c r="N14" s="65">
        <f>VLOOKUP($A14,'Return Data'!$B$7:$R$1700,14,0)</f>
        <v>2.8433000000000002</v>
      </c>
      <c r="O14" s="66">
        <f>RANK(N14,N$8:N$17,0)</f>
        <v>4</v>
      </c>
      <c r="P14" s="65">
        <f>VLOOKUP($A14,'Return Data'!$B$7:$R$1700,15,0)</f>
        <v>5.0534999999999997</v>
      </c>
      <c r="Q14" s="66">
        <f>RANK(P14,P$8:P$17,0)</f>
        <v>4</v>
      </c>
      <c r="R14" s="65">
        <f>VLOOKUP($A14,'Return Data'!$B$7:$R$1700,16,0)</f>
        <v>14.957000000000001</v>
      </c>
      <c r="S14" s="67">
        <f t="shared" si="1"/>
        <v>2</v>
      </c>
    </row>
    <row r="15" spans="1:20" x14ac:dyDescent="0.3">
      <c r="A15" s="63" t="s">
        <v>569</v>
      </c>
      <c r="B15" s="64">
        <f>VLOOKUP($A15,'Return Data'!$B$7:$R$1700,3,0)</f>
        <v>44015</v>
      </c>
      <c r="C15" s="65">
        <f>VLOOKUP($A15,'Return Data'!$B$7:$R$1700,4,0)</f>
        <v>10.9122</v>
      </c>
      <c r="D15" s="65">
        <f>VLOOKUP($A15,'Return Data'!$B$7:$R$1700,10,0)</f>
        <v>12.0832</v>
      </c>
      <c r="E15" s="66">
        <f t="shared" si="0"/>
        <v>10</v>
      </c>
      <c r="F15" s="65"/>
      <c r="G15" s="66"/>
      <c r="H15" s="65"/>
      <c r="I15" s="66"/>
      <c r="J15" s="65"/>
      <c r="K15" s="66"/>
      <c r="L15" s="65"/>
      <c r="M15" s="66"/>
      <c r="N15" s="65"/>
      <c r="O15" s="66"/>
      <c r="P15" s="65"/>
      <c r="Q15" s="66"/>
      <c r="R15" s="65">
        <f>VLOOKUP($A15,'Return Data'!$B$7:$R$1700,16,0)</f>
        <v>9.1219999999999999</v>
      </c>
      <c r="S15" s="67">
        <f t="shared" si="1"/>
        <v>5</v>
      </c>
    </row>
    <row r="16" spans="1:20" x14ac:dyDescent="0.3">
      <c r="A16" s="63" t="s">
        <v>571</v>
      </c>
      <c r="B16" s="64">
        <f>VLOOKUP($A16,'Return Data'!$B$7:$R$1700,3,0)</f>
        <v>44015</v>
      </c>
      <c r="C16" s="65">
        <f>VLOOKUP($A16,'Return Data'!$B$7:$R$1700,4,0)</f>
        <v>10.800599999999999</v>
      </c>
      <c r="D16" s="65">
        <f>VLOOKUP($A16,'Return Data'!$B$7:$R$1700,10,0)</f>
        <v>18.605799999999999</v>
      </c>
      <c r="E16" s="66">
        <f t="shared" si="0"/>
        <v>6</v>
      </c>
      <c r="F16" s="65">
        <f>VLOOKUP($A16,'Return Data'!$B$7:$R$1700,11,0)</f>
        <v>-0.3947</v>
      </c>
      <c r="G16" s="66">
        <f>RANK(F16,F$8:F$17,0)</f>
        <v>3</v>
      </c>
      <c r="H16" s="65">
        <f>VLOOKUP($A16,'Return Data'!$B$7:$R$1700,12,0)</f>
        <v>3.5284</v>
      </c>
      <c r="I16" s="66">
        <f>RANK(H16,H$8:H$17,0)</f>
        <v>3</v>
      </c>
      <c r="J16" s="65">
        <f>VLOOKUP($A16,'Return Data'!$B$7:$R$1700,13,0)</f>
        <v>1.831</v>
      </c>
      <c r="K16" s="66">
        <f>RANK(J16,J$8:J$17,0)</f>
        <v>4</v>
      </c>
      <c r="L16" s="65"/>
      <c r="M16" s="66"/>
      <c r="N16" s="65"/>
      <c r="O16" s="66"/>
      <c r="P16" s="65"/>
      <c r="Q16" s="66"/>
      <c r="R16" s="65">
        <f>VLOOKUP($A16,'Return Data'!$B$7:$R$1700,16,0)</f>
        <v>5.5328999999999997</v>
      </c>
      <c r="S16" s="67">
        <f t="shared" si="1"/>
        <v>7</v>
      </c>
    </row>
    <row r="17" spans="1:19" x14ac:dyDescent="0.3">
      <c r="A17" s="63" t="s">
        <v>573</v>
      </c>
      <c r="B17" s="64">
        <f>VLOOKUP($A17,'Return Data'!$B$7:$R$1700,3,0)</f>
        <v>44015</v>
      </c>
      <c r="C17" s="65">
        <f>VLOOKUP($A17,'Return Data'!$B$7:$R$1700,4,0)</f>
        <v>11.42</v>
      </c>
      <c r="D17" s="65">
        <f>VLOOKUP($A17,'Return Data'!$B$7:$R$1700,10,0)</f>
        <v>24.672499999999999</v>
      </c>
      <c r="E17" s="66">
        <f t="shared" si="0"/>
        <v>1</v>
      </c>
      <c r="F17" s="65">
        <f>VLOOKUP($A17,'Return Data'!$B$7:$R$1700,11,0)</f>
        <v>1.421</v>
      </c>
      <c r="G17" s="66">
        <f>RANK(F17,F$8:F$17,0)</f>
        <v>1</v>
      </c>
      <c r="H17" s="65">
        <f>VLOOKUP($A17,'Return Data'!$B$7:$R$1700,12,0)</f>
        <v>5.1565000000000003</v>
      </c>
      <c r="I17" s="66">
        <f>RANK(H17,H$8:H$17,0)</f>
        <v>1</v>
      </c>
      <c r="J17" s="65">
        <f>VLOOKUP($A17,'Return Data'!$B$7:$R$1700,13,0)</f>
        <v>5.7407000000000004</v>
      </c>
      <c r="K17" s="66">
        <f>RANK(J17,J$8:J$17,0)</f>
        <v>1</v>
      </c>
      <c r="L17" s="65">
        <f>VLOOKUP($A17,'Return Data'!$B$7:$R$1700,17,0)</f>
        <v>6.8547000000000002</v>
      </c>
      <c r="M17" s="66">
        <f>RANK(L17,L$8:L$17,0)</f>
        <v>1</v>
      </c>
      <c r="N17" s="65"/>
      <c r="O17" s="66"/>
      <c r="P17" s="65"/>
      <c r="Q17" s="66"/>
      <c r="R17" s="65">
        <f>VLOOKUP($A17,'Return Data'!$B$7:$R$1700,16,0)</f>
        <v>5.4272999999999998</v>
      </c>
      <c r="S17" s="67">
        <f t="shared" si="1"/>
        <v>8</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19.603559999999998</v>
      </c>
      <c r="E19" s="74"/>
      <c r="F19" s="75">
        <f>AVERAGE(F8:F17)</f>
        <v>-3.9857249999999995</v>
      </c>
      <c r="G19" s="74"/>
      <c r="H19" s="75">
        <f>AVERAGE(H8:H17)</f>
        <v>0.62059999999999993</v>
      </c>
      <c r="I19" s="74"/>
      <c r="J19" s="75">
        <f>AVERAGE(J8:J17)</f>
        <v>-0.98206249999999962</v>
      </c>
      <c r="K19" s="74"/>
      <c r="L19" s="75">
        <f>AVERAGE(L8:L17)</f>
        <v>3.2475833333333335</v>
      </c>
      <c r="M19" s="74"/>
      <c r="N19" s="75">
        <f>AVERAGE(N8:N17)</f>
        <v>3.4930999999999996</v>
      </c>
      <c r="O19" s="74"/>
      <c r="P19" s="75">
        <f>AVERAGE(P8:P17)</f>
        <v>5.8051599999999999</v>
      </c>
      <c r="Q19" s="74"/>
      <c r="R19" s="75">
        <f>AVERAGE(R8:R17)</f>
        <v>6.9914000000000005</v>
      </c>
      <c r="S19" s="76"/>
    </row>
    <row r="20" spans="1:19" x14ac:dyDescent="0.3">
      <c r="A20" s="73" t="s">
        <v>28</v>
      </c>
      <c r="B20" s="74"/>
      <c r="C20" s="74"/>
      <c r="D20" s="75">
        <f>MIN(D8:D17)</f>
        <v>12.0832</v>
      </c>
      <c r="E20" s="74"/>
      <c r="F20" s="75">
        <f>MIN(F8:F17)</f>
        <v>-14.500999999999999</v>
      </c>
      <c r="G20" s="74"/>
      <c r="H20" s="75">
        <f>MIN(H8:H17)</f>
        <v>-8.9143000000000008</v>
      </c>
      <c r="I20" s="74"/>
      <c r="J20" s="75">
        <f>MIN(J8:J17)</f>
        <v>-16.457899999999999</v>
      </c>
      <c r="K20" s="74"/>
      <c r="L20" s="75">
        <f>MIN(L8:L17)</f>
        <v>-1.4722</v>
      </c>
      <c r="M20" s="74"/>
      <c r="N20" s="75">
        <f>MIN(N8:N17)</f>
        <v>1.0225</v>
      </c>
      <c r="O20" s="74"/>
      <c r="P20" s="75">
        <f>MIN(P8:P17)</f>
        <v>4.5712999999999999</v>
      </c>
      <c r="Q20" s="74"/>
      <c r="R20" s="75">
        <f>MIN(R8:R17)</f>
        <v>-14.861000000000001</v>
      </c>
      <c r="S20" s="76"/>
    </row>
    <row r="21" spans="1:19" ht="15" thickBot="1" x14ac:dyDescent="0.35">
      <c r="A21" s="77" t="s">
        <v>29</v>
      </c>
      <c r="B21" s="78"/>
      <c r="C21" s="78"/>
      <c r="D21" s="79">
        <f>MAX(D8:D17)</f>
        <v>24.672499999999999</v>
      </c>
      <c r="E21" s="78"/>
      <c r="F21" s="79">
        <f>MAX(F8:F17)</f>
        <v>1.421</v>
      </c>
      <c r="G21" s="78"/>
      <c r="H21" s="79">
        <f>MAX(H8:H17)</f>
        <v>5.1565000000000003</v>
      </c>
      <c r="I21" s="78"/>
      <c r="J21" s="79">
        <f>MAX(J8:J17)</f>
        <v>5.7407000000000004</v>
      </c>
      <c r="K21" s="78"/>
      <c r="L21" s="79">
        <f>MAX(L8:L17)</f>
        <v>6.8547000000000002</v>
      </c>
      <c r="M21" s="78"/>
      <c r="N21" s="79">
        <f>MAX(N8:N17)</f>
        <v>5.5964999999999998</v>
      </c>
      <c r="O21" s="78"/>
      <c r="P21" s="79">
        <f>MAX(P8:P17)</f>
        <v>7.3091999999999997</v>
      </c>
      <c r="Q21" s="78"/>
      <c r="R21" s="79">
        <f>MAX(R8:R17)</f>
        <v>15.4884</v>
      </c>
      <c r="S21" s="80"/>
    </row>
    <row r="22" spans="1:19" x14ac:dyDescent="0.3">
      <c r="A22" s="112" t="s">
        <v>433</v>
      </c>
    </row>
    <row r="23" spans="1:19" x14ac:dyDescent="0.3">
      <c r="A23" s="14" t="s">
        <v>340</v>
      </c>
    </row>
  </sheetData>
  <sheetProtection algorithmName="SHA-512" hashValue="wGSsShPDCCLuFN2vxoGVVJsqYNN54y+DJx969qa6Xk2CcMfK0MzAJFD0d4AGYztvSO7wi5nmfeiGFpX5imYMow==" saltValue="kWGUDOJKXH4I2rTG2TWmO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 Chaurasia</cp:lastModifiedBy>
  <dcterms:created xsi:type="dcterms:W3CDTF">2019-11-18T05:18:03Z</dcterms:created>
  <dcterms:modified xsi:type="dcterms:W3CDTF">2020-07-06T06:06:19Z</dcterms:modified>
</cp:coreProperties>
</file>