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5B0A08A-EA27-4FE7-8E15-2B509630E7C3}"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Sheet1" sheetId="16" state="hidden" r:id="rId13"/>
    <sheet name="Sheet2" sheetId="17" state="hidden" r:id="rId14"/>
    <sheet name="Fund Class" sheetId="13" state="hidden" r:id="rId15"/>
    <sheet name="Disclaimer" sheetId="15" r:id="rId16"/>
  </sheets>
  <definedNames>
    <definedName name="_xlnm._FilterDatabase" localSheetId="9"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 i="14" l="1"/>
  <c r="Q1" i="14"/>
  <c r="P1" i="14"/>
  <c r="O1" i="14"/>
  <c r="N1" i="14"/>
  <c r="M1" i="14"/>
  <c r="L1" i="14"/>
  <c r="K1" i="14"/>
  <c r="J1" i="14"/>
  <c r="I1" i="14"/>
  <c r="H1" i="14"/>
  <c r="G1" i="14"/>
  <c r="F1" i="14"/>
  <c r="E1" i="14"/>
  <c r="D1" i="14"/>
  <c r="C1" i="14"/>
  <c r="B1" i="14"/>
  <c r="Z42" i="6" l="1"/>
  <c r="X42" i="6"/>
  <c r="V42" i="6"/>
  <c r="T42" i="6"/>
  <c r="R42" i="6"/>
  <c r="P42" i="6"/>
  <c r="N42" i="6"/>
  <c r="L42" i="6"/>
  <c r="J42" i="6"/>
  <c r="H42" i="6"/>
  <c r="F42" i="6"/>
  <c r="D42" i="6"/>
  <c r="C42" i="6"/>
  <c r="B42" i="6"/>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D8" i="5"/>
  <c r="F8" i="5"/>
  <c r="H8" i="5"/>
  <c r="J8" i="5"/>
  <c r="L8" i="5"/>
  <c r="Z8" i="5"/>
  <c r="X8" i="5"/>
  <c r="V8" i="5"/>
  <c r="T8" i="5"/>
  <c r="R8" i="5"/>
  <c r="P8" i="5"/>
  <c r="N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N13" i="11" s="1"/>
  <c r="L10" i="11"/>
  <c r="J10" i="11"/>
  <c r="H10" i="11"/>
  <c r="F10" i="11"/>
  <c r="D10" i="11"/>
  <c r="C10" i="11"/>
  <c r="B10" i="11"/>
  <c r="P9" i="11"/>
  <c r="L9" i="11"/>
  <c r="L12" i="11" s="1"/>
  <c r="J9" i="11"/>
  <c r="J12" i="11" s="1"/>
  <c r="H9" i="11"/>
  <c r="H14" i="11" s="1"/>
  <c r="F9" i="11"/>
  <c r="D9" i="11"/>
  <c r="C9" i="11"/>
  <c r="B9" i="11"/>
  <c r="P8" i="11"/>
  <c r="F8" i="11"/>
  <c r="D8" i="11"/>
  <c r="C8" i="11"/>
  <c r="B8" i="11"/>
  <c r="C10" i="9"/>
  <c r="B10" i="9"/>
  <c r="C9" i="9"/>
  <c r="B9" i="9"/>
  <c r="C8" i="9"/>
  <c r="B8" i="9"/>
  <c r="J10" i="9"/>
  <c r="J9" i="9"/>
  <c r="H10" i="9"/>
  <c r="H9" i="9"/>
  <c r="F10" i="9"/>
  <c r="F9" i="9"/>
  <c r="F8" i="9"/>
  <c r="D10" i="9"/>
  <c r="D9" i="9"/>
  <c r="D8" i="9"/>
  <c r="N10" i="9"/>
  <c r="N13" i="9" s="1"/>
  <c r="P10" i="9"/>
  <c r="P9" i="9"/>
  <c r="P8" i="9"/>
  <c r="L10" i="9"/>
  <c r="L9"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L23" i="1"/>
  <c r="L21" i="1"/>
  <c r="L18" i="1"/>
  <c r="L17" i="1"/>
  <c r="L16" i="1"/>
  <c r="L15" i="1"/>
  <c r="L14" i="1"/>
  <c r="L13" i="1"/>
  <c r="L12" i="1"/>
  <c r="L10" i="1"/>
  <c r="L9" i="1"/>
  <c r="L8" i="1"/>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J23" i="1"/>
  <c r="J22" i="1"/>
  <c r="J21" i="1"/>
  <c r="J20" i="1"/>
  <c r="J19" i="1"/>
  <c r="J18" i="1"/>
  <c r="J17" i="1"/>
  <c r="J16" i="1"/>
  <c r="J15" i="1"/>
  <c r="J14" i="1"/>
  <c r="J13" i="1"/>
  <c r="J12" i="1"/>
  <c r="J11" i="1"/>
  <c r="J10" i="1"/>
  <c r="J9" i="1"/>
  <c r="H23" i="1"/>
  <c r="H22" i="1"/>
  <c r="H21" i="1"/>
  <c r="H20" i="1"/>
  <c r="H19" i="1"/>
  <c r="H18" i="1"/>
  <c r="H17" i="1"/>
  <c r="H16" i="1"/>
  <c r="H15" i="1"/>
  <c r="H14" i="1"/>
  <c r="H13" i="1"/>
  <c r="H12" i="1"/>
  <c r="H11" i="1"/>
  <c r="H10" i="1"/>
  <c r="H9" i="1"/>
  <c r="J8" i="1"/>
  <c r="H8" i="1"/>
  <c r="F23" i="1"/>
  <c r="F22" i="1"/>
  <c r="F21" i="1"/>
  <c r="F20" i="1"/>
  <c r="F19" i="1"/>
  <c r="F18" i="1"/>
  <c r="F17" i="1"/>
  <c r="F16" i="1"/>
  <c r="F15" i="1"/>
  <c r="F14" i="1"/>
  <c r="F13" i="1"/>
  <c r="F12" i="1"/>
  <c r="F11" i="1"/>
  <c r="F10" i="1"/>
  <c r="F9" i="1"/>
  <c r="F8" i="1"/>
  <c r="D23" i="1"/>
  <c r="D22" i="1"/>
  <c r="D21" i="1"/>
  <c r="D20" i="1"/>
  <c r="D19" i="1"/>
  <c r="D18" i="1"/>
  <c r="D17" i="1"/>
  <c r="D16" i="1"/>
  <c r="D15" i="1"/>
  <c r="D14" i="1"/>
  <c r="D13" i="1"/>
  <c r="D12" i="1"/>
  <c r="D11" i="1"/>
  <c r="D10" i="1"/>
  <c r="D9" i="1"/>
  <c r="D8" i="1"/>
  <c r="C23" i="1"/>
  <c r="C22" i="1"/>
  <c r="C21" i="1"/>
  <c r="C20" i="1"/>
  <c r="C19" i="1"/>
  <c r="C18" i="1"/>
  <c r="C17" i="1"/>
  <c r="C16" i="1"/>
  <c r="C15" i="1"/>
  <c r="C14" i="1"/>
  <c r="C13" i="1"/>
  <c r="C12" i="1"/>
  <c r="C11" i="1"/>
  <c r="C10" i="1"/>
  <c r="C9" i="1"/>
  <c r="C8" i="1"/>
  <c r="B23" i="1"/>
  <c r="B22" i="1"/>
  <c r="B21" i="1"/>
  <c r="B20" i="1"/>
  <c r="B19" i="1"/>
  <c r="B18" i="1"/>
  <c r="B17" i="1"/>
  <c r="B16" i="1"/>
  <c r="B15" i="1"/>
  <c r="B14" i="1"/>
  <c r="B13" i="1"/>
  <c r="B12" i="1"/>
  <c r="B11" i="1"/>
  <c r="B10" i="1"/>
  <c r="B9" i="1"/>
  <c r="B8" i="1"/>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M13"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<sst xmlns="http://schemas.openxmlformats.org/spreadsheetml/2006/main" count="4524" uniqueCount="441">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</sst>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5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0" fillId="0" borderId="0" xfId="0"/>
    <xf numFmtId="165" fontId="0" fillId="0" borderId="0" xfId="0" applyNumberFormat="1"/>
    <xf numFmtId="164" fontId="0" fillId="0" borderId="0" xfId="0" applyNumberFormat="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K27"/>
  <sheetViews>
    <sheetView showRowColHeaders="0" tabSelected="1" zoomScale="95" zoomScaleNormal="95" workbookViewId="0">
      <selection activeCell="D3" sqref="D3:F4"/>
    </sheetView>
  </sheetViews>
  <sheetFormatPr defaultColWidth="9.88671875" defaultRowHeight="14.4" x14ac:dyDescent="0.3"/>
  <cols>
    <col min="1" max="16384" width="9.88671875" style="15"/>
  </cols>
  <sheetData>
    <row r="1" spans="3:11" ht="7.5" customHeight="1" thickBot="1" x14ac:dyDescent="0.35"/>
    <row r="2" spans="3:11" ht="15" thickBot="1" x14ac:dyDescent="0.35">
      <c r="C2" s="44"/>
      <c r="D2" s="45"/>
      <c r="E2" s="45"/>
      <c r="F2" s="45"/>
      <c r="G2" s="45"/>
      <c r="H2" s="45"/>
      <c r="I2" s="45"/>
      <c r="J2" s="45"/>
      <c r="K2" s="46"/>
    </row>
    <row r="3" spans="3:11" x14ac:dyDescent="0.3">
      <c r="C3" s="47"/>
      <c r="D3" s="118" t="s">
        <v>332</v>
      </c>
      <c r="E3" s="119"/>
      <c r="F3" s="120"/>
      <c r="G3" s="48"/>
      <c r="H3" s="118" t="s">
        <v>333</v>
      </c>
      <c r="I3" s="119"/>
      <c r="J3" s="120"/>
      <c r="K3" s="49"/>
    </row>
    <row r="4" spans="3:11" ht="15" thickBot="1" x14ac:dyDescent="0.35">
      <c r="C4" s="47"/>
      <c r="D4" s="121"/>
      <c r="E4" s="122"/>
      <c r="F4" s="123"/>
      <c r="G4" s="48"/>
      <c r="H4" s="121"/>
      <c r="I4" s="122"/>
      <c r="J4" s="123"/>
      <c r="K4" s="49"/>
    </row>
    <row r="5" spans="3:11" x14ac:dyDescent="0.3">
      <c r="C5" s="47"/>
      <c r="D5" s="48"/>
      <c r="E5" s="48"/>
      <c r="F5" s="48"/>
      <c r="G5" s="48"/>
      <c r="H5" s="48"/>
      <c r="I5" s="48"/>
      <c r="J5" s="48"/>
      <c r="K5" s="49"/>
    </row>
    <row r="6" spans="3:11" ht="15" thickBot="1" x14ac:dyDescent="0.35">
      <c r="C6" s="47"/>
      <c r="D6" s="48"/>
      <c r="E6" s="48"/>
      <c r="F6" s="48"/>
      <c r="G6" s="48"/>
      <c r="H6" s="48"/>
      <c r="I6" s="48"/>
      <c r="J6" s="48"/>
      <c r="K6" s="49"/>
    </row>
    <row r="7" spans="3:11" s="16" customFormat="1" x14ac:dyDescent="0.3">
      <c r="C7" s="50"/>
      <c r="D7" s="118" t="s">
        <v>334</v>
      </c>
      <c r="E7" s="119"/>
      <c r="F7" s="120"/>
      <c r="G7" s="51"/>
      <c r="H7" s="118" t="s">
        <v>335</v>
      </c>
      <c r="I7" s="119"/>
      <c r="J7" s="120"/>
      <c r="K7" s="52"/>
    </row>
    <row r="8" spans="3:11" s="16" customFormat="1" ht="15" thickBot="1" x14ac:dyDescent="0.35">
      <c r="C8" s="50"/>
      <c r="D8" s="121"/>
      <c r="E8" s="122"/>
      <c r="F8" s="123"/>
      <c r="G8" s="51"/>
      <c r="H8" s="121"/>
      <c r="I8" s="122"/>
      <c r="J8" s="123"/>
      <c r="K8" s="52"/>
    </row>
    <row r="9" spans="3:11" x14ac:dyDescent="0.3">
      <c r="C9" s="47"/>
      <c r="D9" s="48"/>
      <c r="E9" s="48"/>
      <c r="F9" s="48"/>
      <c r="G9" s="48"/>
      <c r="H9" s="48"/>
      <c r="I9" s="48"/>
      <c r="J9" s="48"/>
      <c r="K9" s="49"/>
    </row>
    <row r="10" spans="3:11" ht="15" thickBot="1" x14ac:dyDescent="0.35">
      <c r="C10" s="47"/>
      <c r="D10" s="48"/>
      <c r="E10" s="48"/>
      <c r="F10" s="48"/>
      <c r="G10" s="48"/>
      <c r="H10" s="48"/>
      <c r="I10" s="48"/>
      <c r="J10" s="48"/>
      <c r="K10" s="49"/>
    </row>
    <row r="11" spans="3:11" s="16" customFormat="1" x14ac:dyDescent="0.3">
      <c r="C11" s="50"/>
      <c r="D11" s="118" t="s">
        <v>336</v>
      </c>
      <c r="E11" s="119"/>
      <c r="F11" s="120"/>
      <c r="G11" s="51"/>
      <c r="H11" s="118" t="s">
        <v>337</v>
      </c>
      <c r="I11" s="119"/>
      <c r="J11" s="120"/>
      <c r="K11" s="52"/>
    </row>
    <row r="12" spans="3:11" s="16" customFormat="1" ht="15" thickBot="1" x14ac:dyDescent="0.35">
      <c r="C12" s="50"/>
      <c r="D12" s="121"/>
      <c r="E12" s="122"/>
      <c r="F12" s="123"/>
      <c r="G12" s="51"/>
      <c r="H12" s="121"/>
      <c r="I12" s="122"/>
      <c r="J12" s="123"/>
      <c r="K12" s="52"/>
    </row>
    <row r="13" spans="3:11" s="16" customFormat="1" x14ac:dyDescent="0.3">
      <c r="C13" s="50"/>
      <c r="D13" s="51"/>
      <c r="E13" s="51"/>
      <c r="F13" s="51"/>
      <c r="G13" s="51"/>
      <c r="H13" s="51"/>
      <c r="I13" s="51"/>
      <c r="J13" s="51"/>
      <c r="K13" s="52"/>
    </row>
    <row r="14" spans="3:11" s="16" customFormat="1" ht="15" thickBot="1" x14ac:dyDescent="0.35">
      <c r="C14" s="50"/>
      <c r="D14" s="51"/>
      <c r="E14" s="51"/>
      <c r="F14" s="51"/>
      <c r="G14" s="51"/>
      <c r="H14" s="51"/>
      <c r="I14" s="51"/>
      <c r="J14" s="51"/>
      <c r="K14" s="52"/>
    </row>
    <row r="15" spans="3:11" s="16" customFormat="1" x14ac:dyDescent="0.3">
      <c r="C15" s="50"/>
      <c r="D15" s="118" t="s">
        <v>340</v>
      </c>
      <c r="E15" s="119"/>
      <c r="F15" s="120"/>
      <c r="G15" s="51"/>
      <c r="H15" s="118" t="s">
        <v>341</v>
      </c>
      <c r="I15" s="119"/>
      <c r="J15" s="120"/>
      <c r="K15" s="52"/>
    </row>
    <row r="16" spans="3:11" s="16" customFormat="1" ht="15" thickBot="1" x14ac:dyDescent="0.35">
      <c r="C16" s="50"/>
      <c r="D16" s="121"/>
      <c r="E16" s="122"/>
      <c r="F16" s="123"/>
      <c r="G16" s="51"/>
      <c r="H16" s="121"/>
      <c r="I16" s="122"/>
      <c r="J16" s="123"/>
      <c r="K16" s="52"/>
    </row>
    <row r="17" spans="3:11" s="16" customFormat="1" x14ac:dyDescent="0.3">
      <c r="C17" s="50"/>
      <c r="D17" s="51"/>
      <c r="E17" s="51"/>
      <c r="F17" s="51"/>
      <c r="G17" s="51"/>
      <c r="H17" s="51"/>
      <c r="I17" s="51"/>
      <c r="J17" s="51"/>
      <c r="K17" s="52"/>
    </row>
    <row r="18" spans="3:11" s="16" customFormat="1" ht="15" thickBot="1" x14ac:dyDescent="0.35">
      <c r="C18" s="50"/>
      <c r="D18" s="51"/>
      <c r="E18" s="51"/>
      <c r="F18" s="51"/>
      <c r="G18" s="51"/>
      <c r="H18" s="51"/>
      <c r="I18" s="51"/>
      <c r="J18" s="51"/>
      <c r="K18" s="52"/>
    </row>
    <row r="19" spans="3:11" s="16" customFormat="1" x14ac:dyDescent="0.3">
      <c r="C19" s="50"/>
      <c r="D19" s="118" t="s">
        <v>338</v>
      </c>
      <c r="E19" s="119"/>
      <c r="F19" s="120"/>
      <c r="G19" s="51"/>
      <c r="H19" s="118" t="s">
        <v>339</v>
      </c>
      <c r="I19" s="119"/>
      <c r="J19" s="120"/>
      <c r="K19" s="52"/>
    </row>
    <row r="20" spans="3:11" s="16" customFormat="1" ht="15" thickBot="1" x14ac:dyDescent="0.35">
      <c r="C20" s="50"/>
      <c r="D20" s="121"/>
      <c r="E20" s="122"/>
      <c r="F20" s="123"/>
      <c r="G20" s="51"/>
      <c r="H20" s="121"/>
      <c r="I20" s="122"/>
      <c r="J20" s="123"/>
      <c r="K20" s="52"/>
    </row>
    <row r="21" spans="3:11" s="16" customFormat="1" x14ac:dyDescent="0.3">
      <c r="C21" s="50"/>
      <c r="D21" s="51"/>
      <c r="E21" s="51"/>
      <c r="F21" s="51"/>
      <c r="G21" s="51"/>
      <c r="H21" s="51"/>
      <c r="I21" s="51"/>
      <c r="J21" s="51"/>
      <c r="K21" s="52"/>
    </row>
    <row r="22" spans="3:11" x14ac:dyDescent="0.3">
      <c r="C22" s="47"/>
      <c r="D22" s="48"/>
      <c r="E22" s="48"/>
      <c r="F22" s="124" t="s">
        <v>355</v>
      </c>
      <c r="G22" s="124"/>
      <c r="H22" s="124"/>
      <c r="I22" s="48"/>
      <c r="J22" s="48"/>
      <c r="K22" s="49"/>
    </row>
    <row r="23" spans="3:11" ht="7.5" customHeight="1" x14ac:dyDescent="0.3">
      <c r="C23" s="47"/>
      <c r="D23" s="48"/>
      <c r="E23" s="48"/>
      <c r="F23" s="48"/>
      <c r="G23" s="53"/>
      <c r="H23" s="48"/>
      <c r="I23" s="48"/>
      <c r="J23" s="48"/>
      <c r="K23" s="49"/>
    </row>
    <row r="24" spans="3:11" x14ac:dyDescent="0.3">
      <c r="C24" s="47"/>
      <c r="D24" s="48"/>
      <c r="E24" s="124" t="s">
        <v>354</v>
      </c>
      <c r="F24" s="124"/>
      <c r="G24" s="124"/>
      <c r="H24" s="124"/>
      <c r="I24" s="124"/>
      <c r="J24" s="48"/>
      <c r="K24" s="49"/>
    </row>
    <row r="25" spans="3:11" ht="7.5" customHeight="1" x14ac:dyDescent="0.3">
      <c r="C25" s="47"/>
      <c r="D25" s="48"/>
      <c r="E25" s="48"/>
      <c r="F25" s="48"/>
      <c r="G25" s="53"/>
      <c r="H25" s="48"/>
      <c r="I25" s="48"/>
      <c r="J25" s="48"/>
      <c r="K25" s="49"/>
    </row>
    <row r="26" spans="3:11" x14ac:dyDescent="0.3">
      <c r="C26" s="47"/>
      <c r="D26" s="48"/>
      <c r="E26" s="124" t="s">
        <v>356</v>
      </c>
      <c r="F26" s="124"/>
      <c r="G26" s="124"/>
      <c r="H26" s="124"/>
      <c r="I26" s="124"/>
      <c r="J26" s="48"/>
      <c r="K26" s="98" t="s">
        <v>403</v>
      </c>
    </row>
    <row r="27" spans="3:11" ht="6.75" customHeight="1" thickBot="1" x14ac:dyDescent="0.35">
      <c r="C27" s="54"/>
      <c r="D27" s="55"/>
      <c r="E27" s="55"/>
      <c r="F27" s="55"/>
      <c r="G27" s="55"/>
      <c r="H27" s="55"/>
      <c r="I27" s="55"/>
      <c r="J27" s="55"/>
      <c r="K27" s="56"/>
    </row>
  </sheetData>
  <sheetProtection algorithmName="SHA-512" hashValue="8O4lB6ozNXaYCOKgW3pj9FA8k/IdT7kPvbmf8qY8ZUWycTBZBWX6hq+LA6R5h0NIx9Kp4m74/VFp809DbVrMag==" saltValue="sMJR9jqemESRp8aWLjdgcg==" spinCount="100000" sheet="1" objects="1" scenarios="1"/>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xr:uid="{00000000-0004-0000-0000-000000000000}"/>
    <hyperlink ref="H3:J4" location="'Equity - Value Fund (Regular)'!A1" display="Equity - Value Fund (Regular)" xr:uid="{00000000-0004-0000-0000-000001000000}"/>
    <hyperlink ref="D7:F8" location="'ELSS (Direct)'!A1" display="Equity - ELSS Fund (Direct)" xr:uid="{00000000-0004-0000-0000-000002000000}"/>
    <hyperlink ref="H7:J8" location="'ELSS (Regular)'!A1" display="Equity - ELSS Fund (Regular)" xr:uid="{00000000-0004-0000-0000-000003000000}"/>
    <hyperlink ref="D11:F12" location="'Equity - ESG Fund(Direct)'!A1" display="Equity - ESG Fund (Direct)" xr:uid="{00000000-0004-0000-0000-000004000000}"/>
    <hyperlink ref="H11:J12" location="'Equity - ESG Fund(Regular)'!A1" display="Equity - ESG Fund (Regular)" xr:uid="{00000000-0004-0000-0000-000005000000}"/>
    <hyperlink ref="D15:F16" location="'Debt - Dynamic Bond (Direct)'!A1" display="Debt - Dynamic Bond (Direct)" xr:uid="{00000000-0004-0000-0000-000006000000}"/>
    <hyperlink ref="H15:J16" location="'Debt - Dynamic Bond (Regular)'!A1" display="Debt - Dynamic Bond (Regular)" xr:uid="{00000000-0004-0000-0000-000007000000}"/>
    <hyperlink ref="D19:F20" location="'Debt - Liquid (Direct)'!A1" display="Debt - Liquid Fund (Direct)" xr:uid="{00000000-0004-0000-0000-000008000000}"/>
    <hyperlink ref="H19:J20" location="'Debt - Liquid (Regular)'!A1" display="Debt - Liquid Fund (Regular)" xr:uid="{00000000-0004-0000-0000-000009000000}"/>
    <hyperlink ref="E24" r:id="rId1" xr:uid="{00000000-0004-0000-0000-00000A000000}"/>
    <hyperlink ref="E26" r:id="rId2" xr:uid="{00000000-0004-0000-0000-00000B000000}"/>
    <hyperlink ref="K26" location="Disclaimer!A1" display="Disclaimer" xr:uid="{00000000-0004-0000-0000-00000C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7" t="s">
        <v>349</v>
      </c>
    </row>
    <row r="3" spans="1:27" ht="15" customHeight="1" thickBot="1" x14ac:dyDescent="0.35">
      <c r="A3" s="128"/>
    </row>
    <row r="4" spans="1:27" ht="15" thickBot="1" x14ac:dyDescent="0.35"/>
    <row r="5" spans="1:27" s="4" customFormat="1" x14ac:dyDescent="0.3">
      <c r="A5" s="29" t="s">
        <v>353</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384</v>
      </c>
      <c r="W5" s="131"/>
      <c r="X5" s="131" t="s">
        <v>5</v>
      </c>
      <c r="Y5" s="131"/>
      <c r="Z5" s="131" t="s">
        <v>46</v>
      </c>
      <c r="AA5" s="134"/>
    </row>
    <row r="6" spans="1:27" s="4" customFormat="1" x14ac:dyDescent="0.3">
      <c r="A6" s="17" t="s">
        <v>7</v>
      </c>
      <c r="B6" s="126"/>
      <c r="C6" s="12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Data'!$B$7:$R$526,3,0)</f>
        <v>44004</v>
      </c>
      <c r="C8" s="65">
        <f>VLOOKUP($A8,'Return Data'!$B$7:$R$526,4,0)</f>
        <v>323.23579999999998</v>
      </c>
      <c r="D8" s="65">
        <f>VLOOKUP($A8,'Return Data'!$B$7:$R$526,5,0)</f>
        <v>5.0144000000000002</v>
      </c>
      <c r="E8" s="66">
        <f t="shared" ref="E8" si="0">RANK(D8,D$8:D$50,0)</f>
        <v>1</v>
      </c>
      <c r="F8" s="65">
        <f>VLOOKUP($A8,'Return Data'!$B$7:$R$526,6,0)</f>
        <v>4.1154999999999999</v>
      </c>
      <c r="G8" s="66">
        <f t="shared" ref="G8" si="1">RANK(F8,F$8:F$50,0)</f>
        <v>2</v>
      </c>
      <c r="H8" s="65">
        <f>VLOOKUP($A8,'Return Data'!$B$7:$R$526,7,0)</f>
        <v>4.4932999999999996</v>
      </c>
      <c r="I8" s="66">
        <f t="shared" ref="I8" si="2">RANK(H8,H$8:H$50,0)</f>
        <v>3</v>
      </c>
      <c r="J8" s="65">
        <f>VLOOKUP($A8,'Return Data'!$B$7:$R$526,8,0)</f>
        <v>4.8152999999999997</v>
      </c>
      <c r="K8" s="66">
        <f t="shared" ref="K8" si="3">RANK(J8,J$8:J$50,0)</f>
        <v>1</v>
      </c>
      <c r="L8" s="65">
        <f>VLOOKUP($A8,'Return Data'!$B$7:$R$526,9,0)</f>
        <v>4.0571999999999999</v>
      </c>
      <c r="M8" s="66">
        <f t="shared" ref="M8" si="4">RANK(L8,L$8:L$50,0)</f>
        <v>4</v>
      </c>
      <c r="N8" s="65">
        <f>VLOOKUP($A8,'Return Data'!$B$7:$R$526,10,0)</f>
        <v>5.9626999999999999</v>
      </c>
      <c r="O8" s="66">
        <f t="shared" ref="O8" si="5">RANK(N8,N$8:N$50,0)</f>
        <v>9</v>
      </c>
      <c r="P8" s="65">
        <f>VLOOKUP($A8,'Return Data'!$B$7:$R$526,11,0)</f>
        <v>5.4265999999999996</v>
      </c>
      <c r="Q8" s="66">
        <f t="shared" ref="Q8" si="6">RANK(P8,P$8:P$50,0)</f>
        <v>9</v>
      </c>
      <c r="R8" s="65">
        <f>VLOOKUP($A8,'Return Data'!$B$7:$R$526,12,0)</f>
        <v>5.4993999999999996</v>
      </c>
      <c r="S8" s="66">
        <f t="shared" ref="S8" si="7">RANK(R8,R$8:R$50,0)</f>
        <v>12</v>
      </c>
      <c r="T8" s="65">
        <f>VLOOKUP($A8,'Return Data'!$B$7:$R$526,13,0)</f>
        <v>5.8296999999999999</v>
      </c>
      <c r="U8" s="66">
        <f t="shared" ref="U8" si="8">RANK(T8,T$8:T$50,0)</f>
        <v>5</v>
      </c>
      <c r="V8" s="65">
        <f>VLOOKUP($A8,'Return Data'!$B$7:$R$526,17,0)</f>
        <v>6.7102000000000004</v>
      </c>
      <c r="W8" s="66">
        <f t="shared" ref="W8" si="9">RANK(V8,V$8:V$50,0)</f>
        <v>8</v>
      </c>
      <c r="X8" s="65">
        <f>VLOOKUP($A8,'Return Data'!$B$7:$R$526,14,0)</f>
        <v>6.8089000000000004</v>
      </c>
      <c r="Y8" s="66">
        <f t="shared" ref="Y8" si="10">RANK(X8,X$8:X$50,0)</f>
        <v>7</v>
      </c>
      <c r="Z8" s="65">
        <f>VLOOKUP($A8,'Return Data'!$B$7:$R$526,16,0)</f>
        <v>7.8266</v>
      </c>
      <c r="AA8" s="67">
        <f t="shared" ref="AA8" si="11">RANK(Z8,Z$8:Z$50,0)</f>
        <v>3</v>
      </c>
    </row>
    <row r="9" spans="1:27" x14ac:dyDescent="0.3">
      <c r="A9" s="63" t="s">
        <v>119</v>
      </c>
      <c r="B9" s="64">
        <f>VLOOKUP($A9,'Return Data'!$B$7:$R$526,3,0)</f>
        <v>44004</v>
      </c>
      <c r="C9" s="65">
        <f>VLOOKUP($A9,'Return Data'!$B$7:$R$526,4,0)</f>
        <v>2228.5171</v>
      </c>
      <c r="D9" s="65">
        <f>VLOOKUP($A9,'Return Data'!$B$7:$R$526,5,0)</f>
        <v>4.1721000000000004</v>
      </c>
      <c r="E9" s="66">
        <f t="shared" ref="E9:E50" si="12">RANK(D9,D$8:D$50,0)</f>
        <v>13</v>
      </c>
      <c r="F9" s="65">
        <f>VLOOKUP($A9,'Return Data'!$B$7:$R$526,6,0)</f>
        <v>3.5596000000000001</v>
      </c>
      <c r="G9" s="66">
        <f t="shared" ref="G9:G50" si="13">RANK(F9,F$8:F$50,0)</f>
        <v>19</v>
      </c>
      <c r="H9" s="65">
        <f>VLOOKUP($A9,'Return Data'!$B$7:$R$526,7,0)</f>
        <v>4.0571000000000002</v>
      </c>
      <c r="I9" s="66">
        <f t="shared" ref="I9:I50" si="14">RANK(H9,H$8:H$50,0)</f>
        <v>15</v>
      </c>
      <c r="J9" s="65">
        <f>VLOOKUP($A9,'Return Data'!$B$7:$R$526,8,0)</f>
        <v>4.2454999999999998</v>
      </c>
      <c r="K9" s="66">
        <f t="shared" ref="K9:K50" si="15">RANK(J9,J$8:J$50,0)</f>
        <v>16</v>
      </c>
      <c r="L9" s="65">
        <f>VLOOKUP($A9,'Return Data'!$B$7:$R$526,9,0)</f>
        <v>3.6556999999999999</v>
      </c>
      <c r="M9" s="66">
        <f t="shared" ref="M9:M50" si="16">RANK(L9,L$8:L$50,0)</f>
        <v>14</v>
      </c>
      <c r="N9" s="65">
        <f>VLOOKUP($A9,'Return Data'!$B$7:$R$526,10,0)</f>
        <v>5.7595999999999998</v>
      </c>
      <c r="O9" s="66">
        <f t="shared" ref="O9:O50" si="17">RANK(N9,N$8:N$50,0)</f>
        <v>15</v>
      </c>
      <c r="P9" s="65">
        <f>VLOOKUP($A9,'Return Data'!$B$7:$R$526,11,0)</f>
        <v>5.4019000000000004</v>
      </c>
      <c r="Q9" s="66">
        <f t="shared" ref="Q9:Q50" si="18">RANK(P9,P$8:P$50,0)</f>
        <v>12</v>
      </c>
      <c r="R9" s="65">
        <f>VLOOKUP($A9,'Return Data'!$B$7:$R$526,12,0)</f>
        <v>5.4878</v>
      </c>
      <c r="S9" s="66">
        <f t="shared" ref="S9:S50" si="19">RANK(R9,R$8:R$50,0)</f>
        <v>13</v>
      </c>
      <c r="T9" s="65">
        <f>VLOOKUP($A9,'Return Data'!$B$7:$R$526,13,0)</f>
        <v>5.7404000000000002</v>
      </c>
      <c r="U9" s="66">
        <f t="shared" ref="U9:U50" si="20">RANK(T9,T$8:T$50,0)</f>
        <v>13</v>
      </c>
      <c r="V9" s="65">
        <f>VLOOKUP($A9,'Return Data'!$B$7:$R$526,17,0)</f>
        <v>6.6593</v>
      </c>
      <c r="W9" s="66">
        <f t="shared" ref="W9:W49" si="21">RANK(V9,V$8:V$50,0)</f>
        <v>11</v>
      </c>
      <c r="X9" s="65">
        <f>VLOOKUP($A9,'Return Data'!$B$7:$R$526,14,0)</f>
        <v>6.7747000000000002</v>
      </c>
      <c r="Y9" s="66">
        <f t="shared" ref="Y9:Y49" si="22">RANK(X9,X$8:X$50,0)</f>
        <v>11</v>
      </c>
      <c r="Z9" s="65">
        <f>VLOOKUP($A9,'Return Data'!$B$7:$R$526,16,0)</f>
        <v>7.7744</v>
      </c>
      <c r="AA9" s="67">
        <f t="shared" ref="AA9:AA50" si="23">RANK(Z9,Z$8:Z$50,0)</f>
        <v>10</v>
      </c>
    </row>
    <row r="10" spans="1:27" x14ac:dyDescent="0.3">
      <c r="A10" s="63" t="s">
        <v>120</v>
      </c>
      <c r="B10" s="64">
        <f>VLOOKUP($A10,'Return Data'!$B$7:$R$526,3,0)</f>
        <v>44004</v>
      </c>
      <c r="C10" s="65">
        <f>VLOOKUP($A10,'Return Data'!$B$7:$R$526,4,0)</f>
        <v>2310.7664</v>
      </c>
      <c r="D10" s="65">
        <f>VLOOKUP($A10,'Return Data'!$B$7:$R$526,5,0)</f>
        <v>4.2858999999999998</v>
      </c>
      <c r="E10" s="66">
        <f t="shared" si="12"/>
        <v>8</v>
      </c>
      <c r="F10" s="65">
        <f>VLOOKUP($A10,'Return Data'!$B$7:$R$526,6,0)</f>
        <v>3.4154</v>
      </c>
      <c r="G10" s="66">
        <f t="shared" si="13"/>
        <v>27</v>
      </c>
      <c r="H10" s="65">
        <f>VLOOKUP($A10,'Return Data'!$B$7:$R$526,7,0)</f>
        <v>3.4190999999999998</v>
      </c>
      <c r="I10" s="66">
        <f t="shared" si="14"/>
        <v>29</v>
      </c>
      <c r="J10" s="65">
        <f>VLOOKUP($A10,'Return Data'!$B$7:$R$526,8,0)</f>
        <v>3.4741</v>
      </c>
      <c r="K10" s="66">
        <f t="shared" si="15"/>
        <v>30</v>
      </c>
      <c r="L10" s="65">
        <f>VLOOKUP($A10,'Return Data'!$B$7:$R$526,9,0)</f>
        <v>3.1175000000000002</v>
      </c>
      <c r="M10" s="66">
        <f t="shared" si="16"/>
        <v>30</v>
      </c>
      <c r="N10" s="65">
        <f>VLOOKUP($A10,'Return Data'!$B$7:$R$526,10,0)</f>
        <v>5.5175999999999998</v>
      </c>
      <c r="O10" s="66">
        <f t="shared" si="17"/>
        <v>20</v>
      </c>
      <c r="P10" s="65">
        <f>VLOOKUP($A10,'Return Data'!$B$7:$R$526,11,0)</f>
        <v>5.2182000000000004</v>
      </c>
      <c r="Q10" s="66">
        <f t="shared" si="18"/>
        <v>20</v>
      </c>
      <c r="R10" s="65">
        <f>VLOOKUP($A10,'Return Data'!$B$7:$R$526,12,0)</f>
        <v>5.4051999999999998</v>
      </c>
      <c r="S10" s="66">
        <f t="shared" si="19"/>
        <v>15</v>
      </c>
      <c r="T10" s="65">
        <f>VLOOKUP($A10,'Return Data'!$B$7:$R$526,13,0)</f>
        <v>5.6692999999999998</v>
      </c>
      <c r="U10" s="66">
        <f t="shared" si="20"/>
        <v>15</v>
      </c>
      <c r="V10" s="65">
        <f>VLOOKUP($A10,'Return Data'!$B$7:$R$526,17,0)</f>
        <v>6.6406999999999998</v>
      </c>
      <c r="W10" s="66">
        <f t="shared" si="21"/>
        <v>14</v>
      </c>
      <c r="X10" s="65">
        <f>VLOOKUP($A10,'Return Data'!$B$7:$R$526,14,0)</f>
        <v>6.7716000000000003</v>
      </c>
      <c r="Y10" s="66">
        <f t="shared" si="22"/>
        <v>12</v>
      </c>
      <c r="Z10" s="65">
        <f>VLOOKUP($A10,'Return Data'!$B$7:$R$526,16,0)</f>
        <v>7.8155999999999999</v>
      </c>
      <c r="AA10" s="67">
        <f t="shared" si="23"/>
        <v>4</v>
      </c>
    </row>
    <row r="11" spans="1:27" x14ac:dyDescent="0.3">
      <c r="A11" s="63" t="s">
        <v>121</v>
      </c>
      <c r="B11" s="64">
        <f>VLOOKUP($A11,'Return Data'!$B$7:$R$526,3,0)</f>
        <v>44004</v>
      </c>
      <c r="C11" s="65">
        <f>VLOOKUP($A11,'Return Data'!$B$7:$R$526,4,0)</f>
        <v>3087.857</v>
      </c>
      <c r="D11" s="65">
        <f>VLOOKUP($A11,'Return Data'!$B$7:$R$526,5,0)</f>
        <v>3.2827999999999999</v>
      </c>
      <c r="E11" s="66">
        <f t="shared" si="12"/>
        <v>34</v>
      </c>
      <c r="F11" s="65">
        <f>VLOOKUP($A11,'Return Data'!$B$7:$R$526,6,0)</f>
        <v>3.1549</v>
      </c>
      <c r="G11" s="66">
        <f t="shared" si="13"/>
        <v>35</v>
      </c>
      <c r="H11" s="65">
        <f>VLOOKUP($A11,'Return Data'!$B$7:$R$526,7,0)</f>
        <v>3.4079000000000002</v>
      </c>
      <c r="I11" s="66">
        <f t="shared" si="14"/>
        <v>30</v>
      </c>
      <c r="J11" s="65">
        <f>VLOOKUP($A11,'Return Data'!$B$7:$R$526,8,0)</f>
        <v>3.7197</v>
      </c>
      <c r="K11" s="66">
        <f t="shared" si="15"/>
        <v>27</v>
      </c>
      <c r="L11" s="65">
        <f>VLOOKUP($A11,'Return Data'!$B$7:$R$526,9,0)</f>
        <v>3.5459000000000001</v>
      </c>
      <c r="M11" s="66">
        <f t="shared" si="16"/>
        <v>21</v>
      </c>
      <c r="N11" s="65">
        <f>VLOOKUP($A11,'Return Data'!$B$7:$R$526,10,0)</f>
        <v>5.5134999999999996</v>
      </c>
      <c r="O11" s="66">
        <f t="shared" si="17"/>
        <v>22</v>
      </c>
      <c r="P11" s="65">
        <f>VLOOKUP($A11,'Return Data'!$B$7:$R$526,11,0)</f>
        <v>5.2198000000000002</v>
      </c>
      <c r="Q11" s="66">
        <f t="shared" si="18"/>
        <v>19</v>
      </c>
      <c r="R11" s="65">
        <f>VLOOKUP($A11,'Return Data'!$B$7:$R$526,12,0)</f>
        <v>5.4284999999999997</v>
      </c>
      <c r="S11" s="66">
        <f t="shared" si="19"/>
        <v>14</v>
      </c>
      <c r="T11" s="65">
        <f>VLOOKUP($A11,'Return Data'!$B$7:$R$526,13,0)</f>
        <v>5.7302999999999997</v>
      </c>
      <c r="U11" s="66">
        <f t="shared" si="20"/>
        <v>14</v>
      </c>
      <c r="V11" s="65">
        <f>VLOOKUP($A11,'Return Data'!$B$7:$R$526,17,0)</f>
        <v>6.6841999999999997</v>
      </c>
      <c r="W11" s="66">
        <f t="shared" si="21"/>
        <v>10</v>
      </c>
      <c r="X11" s="65">
        <f>VLOOKUP($A11,'Return Data'!$B$7:$R$526,14,0)</f>
        <v>6.7771999999999997</v>
      </c>
      <c r="Y11" s="66">
        <f t="shared" si="22"/>
        <v>10</v>
      </c>
      <c r="Z11" s="65">
        <f>VLOOKUP($A11,'Return Data'!$B$7:$R$526,16,0)</f>
        <v>7.7462999999999997</v>
      </c>
      <c r="AA11" s="67">
        <f t="shared" si="23"/>
        <v>15</v>
      </c>
    </row>
    <row r="12" spans="1:27" x14ac:dyDescent="0.3">
      <c r="A12" s="63" t="s">
        <v>122</v>
      </c>
      <c r="B12" s="64">
        <f>VLOOKUP($A12,'Return Data'!$B$7:$R$526,3,0)</f>
        <v>44004</v>
      </c>
      <c r="C12" s="65">
        <f>VLOOKUP($A12,'Return Data'!$B$7:$R$526,4,0)</f>
        <v>2309.7600000000002</v>
      </c>
      <c r="D12" s="65">
        <f>VLOOKUP($A12,'Return Data'!$B$7:$R$526,5,0)</f>
        <v>3.6301999999999999</v>
      </c>
      <c r="E12" s="66">
        <f t="shared" si="12"/>
        <v>26</v>
      </c>
      <c r="F12" s="65">
        <f>VLOOKUP($A12,'Return Data'!$B$7:$R$526,6,0)</f>
        <v>3.4327000000000001</v>
      </c>
      <c r="G12" s="66">
        <f t="shared" si="13"/>
        <v>26</v>
      </c>
      <c r="H12" s="65">
        <f>VLOOKUP($A12,'Return Data'!$B$7:$R$526,7,0)</f>
        <v>3.8711000000000002</v>
      </c>
      <c r="I12" s="66">
        <f t="shared" si="14"/>
        <v>21</v>
      </c>
      <c r="J12" s="65">
        <f>VLOOKUP($A12,'Return Data'!$B$7:$R$526,8,0)</f>
        <v>4.1501000000000001</v>
      </c>
      <c r="K12" s="66">
        <f t="shared" si="15"/>
        <v>18</v>
      </c>
      <c r="L12" s="65">
        <f>VLOOKUP($A12,'Return Data'!$B$7:$R$526,9,0)</f>
        <v>3.4954000000000001</v>
      </c>
      <c r="M12" s="66">
        <f t="shared" si="16"/>
        <v>23</v>
      </c>
      <c r="N12" s="65">
        <f>VLOOKUP($A12,'Return Data'!$B$7:$R$526,10,0)</f>
        <v>5.7960000000000003</v>
      </c>
      <c r="O12" s="66">
        <f t="shared" si="17"/>
        <v>14</v>
      </c>
      <c r="P12" s="65">
        <f>VLOOKUP($A12,'Return Data'!$B$7:$R$526,11,0)</f>
        <v>5.1685999999999996</v>
      </c>
      <c r="Q12" s="66">
        <f t="shared" si="18"/>
        <v>23</v>
      </c>
      <c r="R12" s="65">
        <f>VLOOKUP($A12,'Return Data'!$B$7:$R$526,12,0)</f>
        <v>5.2670000000000003</v>
      </c>
      <c r="S12" s="66">
        <f t="shared" si="19"/>
        <v>23</v>
      </c>
      <c r="T12" s="65">
        <f>VLOOKUP($A12,'Return Data'!$B$7:$R$526,13,0)</f>
        <v>5.5092999999999996</v>
      </c>
      <c r="U12" s="66">
        <f t="shared" si="20"/>
        <v>25</v>
      </c>
      <c r="V12" s="65">
        <f>VLOOKUP($A12,'Return Data'!$B$7:$R$526,17,0)</f>
        <v>6.5038</v>
      </c>
      <c r="W12" s="66">
        <f t="shared" si="21"/>
        <v>24</v>
      </c>
      <c r="X12" s="65">
        <f>VLOOKUP($A12,'Return Data'!$B$7:$R$526,14,0)</f>
        <v>6.6867000000000001</v>
      </c>
      <c r="Y12" s="66">
        <f t="shared" si="22"/>
        <v>21</v>
      </c>
      <c r="Z12" s="65">
        <f>VLOOKUP($A12,'Return Data'!$B$7:$R$526,16,0)</f>
        <v>7.7446999999999999</v>
      </c>
      <c r="AA12" s="67">
        <f t="shared" si="23"/>
        <v>17</v>
      </c>
    </row>
    <row r="13" spans="1:27" x14ac:dyDescent="0.3">
      <c r="A13" s="63" t="s">
        <v>123</v>
      </c>
      <c r="B13" s="64">
        <f>VLOOKUP($A13,'Return Data'!$B$7:$R$526,3,0)</f>
        <v>44004</v>
      </c>
      <c r="C13" s="65">
        <f>VLOOKUP($A13,'Return Data'!$B$7:$R$526,4,0)</f>
        <v>2408.6961000000001</v>
      </c>
      <c r="D13" s="65">
        <f>VLOOKUP($A13,'Return Data'!$B$7:$R$526,5,0)</f>
        <v>3.4735</v>
      </c>
      <c r="E13" s="66">
        <f t="shared" si="12"/>
        <v>31</v>
      </c>
      <c r="F13" s="65">
        <f>VLOOKUP($A13,'Return Data'!$B$7:$R$526,6,0)</f>
        <v>3.2128999999999999</v>
      </c>
      <c r="G13" s="66">
        <f t="shared" si="13"/>
        <v>33</v>
      </c>
      <c r="H13" s="65">
        <f>VLOOKUP($A13,'Return Data'!$B$7:$R$526,7,0)</f>
        <v>3.2084000000000001</v>
      </c>
      <c r="I13" s="66">
        <f t="shared" si="14"/>
        <v>34</v>
      </c>
      <c r="J13" s="65">
        <f>VLOOKUP($A13,'Return Data'!$B$7:$R$526,8,0)</f>
        <v>3.2978000000000001</v>
      </c>
      <c r="K13" s="66">
        <f t="shared" si="15"/>
        <v>40</v>
      </c>
      <c r="L13" s="65">
        <f>VLOOKUP($A13,'Return Data'!$B$7:$R$526,9,0)</f>
        <v>3.0215999999999998</v>
      </c>
      <c r="M13" s="66">
        <f t="shared" si="16"/>
        <v>32</v>
      </c>
      <c r="N13" s="65">
        <f>VLOOKUP($A13,'Return Data'!$B$7:$R$526,10,0)</f>
        <v>3.484</v>
      </c>
      <c r="O13" s="66">
        <f t="shared" si="17"/>
        <v>41</v>
      </c>
      <c r="P13" s="65">
        <f>VLOOKUP($A13,'Return Data'!$B$7:$R$526,11,0)</f>
        <v>4.3109999999999999</v>
      </c>
      <c r="Q13" s="66">
        <f t="shared" si="18"/>
        <v>34</v>
      </c>
      <c r="R13" s="65">
        <f>VLOOKUP($A13,'Return Data'!$B$7:$R$526,12,0)</f>
        <v>4.6444000000000001</v>
      </c>
      <c r="S13" s="66">
        <f t="shared" si="19"/>
        <v>33</v>
      </c>
      <c r="T13" s="65">
        <f>VLOOKUP($A13,'Return Data'!$B$7:$R$526,13,0)</f>
        <v>4.9942000000000002</v>
      </c>
      <c r="U13" s="66">
        <f t="shared" si="20"/>
        <v>33</v>
      </c>
      <c r="V13" s="65">
        <f>VLOOKUP($A13,'Return Data'!$B$7:$R$526,17,0)</f>
        <v>6.1882000000000001</v>
      </c>
      <c r="W13" s="66">
        <f t="shared" si="21"/>
        <v>30</v>
      </c>
      <c r="X13" s="65">
        <f>VLOOKUP($A13,'Return Data'!$B$7:$R$526,14,0)</f>
        <v>6.4127999999999998</v>
      </c>
      <c r="Y13" s="66">
        <f t="shared" si="22"/>
        <v>30</v>
      </c>
      <c r="Z13" s="65">
        <f>VLOOKUP($A13,'Return Data'!$B$7:$R$526,16,0)</f>
        <v>7.5571000000000002</v>
      </c>
      <c r="AA13" s="67">
        <f t="shared" si="23"/>
        <v>28</v>
      </c>
    </row>
    <row r="14" spans="1:27" x14ac:dyDescent="0.3">
      <c r="A14" s="63" t="s">
        <v>124</v>
      </c>
      <c r="B14" s="64">
        <f>VLOOKUP($A14,'Return Data'!$B$7:$R$526,3,0)</f>
        <v>44004</v>
      </c>
      <c r="C14" s="65">
        <f>VLOOKUP($A14,'Return Data'!$B$7:$R$526,4,0)</f>
        <v>2869.4052000000001</v>
      </c>
      <c r="D14" s="65">
        <f>VLOOKUP($A14,'Return Data'!$B$7:$R$526,5,0)</f>
        <v>4.0938999999999997</v>
      </c>
      <c r="E14" s="66">
        <f t="shared" si="12"/>
        <v>14</v>
      </c>
      <c r="F14" s="65">
        <f>VLOOKUP($A14,'Return Data'!$B$7:$R$526,6,0)</f>
        <v>3.4765999999999999</v>
      </c>
      <c r="G14" s="66">
        <f t="shared" si="13"/>
        <v>24</v>
      </c>
      <c r="H14" s="65">
        <f>VLOOKUP($A14,'Return Data'!$B$7:$R$526,7,0)</f>
        <v>3.7774000000000001</v>
      </c>
      <c r="I14" s="66">
        <f t="shared" si="14"/>
        <v>23</v>
      </c>
      <c r="J14" s="65">
        <f>VLOOKUP($A14,'Return Data'!$B$7:$R$526,8,0)</f>
        <v>3.8692000000000002</v>
      </c>
      <c r="K14" s="66">
        <f t="shared" si="15"/>
        <v>25</v>
      </c>
      <c r="L14" s="65">
        <f>VLOOKUP($A14,'Return Data'!$B$7:$R$526,9,0)</f>
        <v>3.4331999999999998</v>
      </c>
      <c r="M14" s="66">
        <f t="shared" si="16"/>
        <v>25</v>
      </c>
      <c r="N14" s="65">
        <f>VLOOKUP($A14,'Return Data'!$B$7:$R$526,10,0)</f>
        <v>5.5031999999999996</v>
      </c>
      <c r="O14" s="66">
        <f t="shared" si="17"/>
        <v>23</v>
      </c>
      <c r="P14" s="65">
        <f>VLOOKUP($A14,'Return Data'!$B$7:$R$526,11,0)</f>
        <v>5.2751000000000001</v>
      </c>
      <c r="Q14" s="66">
        <f t="shared" si="18"/>
        <v>15</v>
      </c>
      <c r="R14" s="65">
        <f>VLOOKUP($A14,'Return Data'!$B$7:$R$526,12,0)</f>
        <v>5.3428000000000004</v>
      </c>
      <c r="S14" s="66">
        <f t="shared" si="19"/>
        <v>20</v>
      </c>
      <c r="T14" s="65">
        <f>VLOOKUP($A14,'Return Data'!$B$7:$R$526,13,0)</f>
        <v>5.6275000000000004</v>
      </c>
      <c r="U14" s="66">
        <f t="shared" si="20"/>
        <v>19</v>
      </c>
      <c r="V14" s="65">
        <f>VLOOKUP($A14,'Return Data'!$B$7:$R$526,17,0)</f>
        <v>6.5856000000000003</v>
      </c>
      <c r="W14" s="66">
        <f t="shared" si="21"/>
        <v>17</v>
      </c>
      <c r="X14" s="65">
        <f>VLOOKUP($A14,'Return Data'!$B$7:$R$526,14,0)</f>
        <v>6.7175000000000002</v>
      </c>
      <c r="Y14" s="66">
        <f t="shared" si="22"/>
        <v>17</v>
      </c>
      <c r="Z14" s="65">
        <f>VLOOKUP($A14,'Return Data'!$B$7:$R$526,16,0)</f>
        <v>7.7340999999999998</v>
      </c>
      <c r="AA14" s="67">
        <f t="shared" si="23"/>
        <v>19</v>
      </c>
    </row>
    <row r="15" spans="1:27" x14ac:dyDescent="0.3">
      <c r="A15" s="63" t="s">
        <v>125</v>
      </c>
      <c r="B15" s="64">
        <f>VLOOKUP($A15,'Return Data'!$B$7:$R$526,3,0)</f>
        <v>44004</v>
      </c>
      <c r="C15" s="65">
        <f>VLOOKUP($A15,'Return Data'!$B$7:$R$526,4,0)</f>
        <v>2586.8051</v>
      </c>
      <c r="D15" s="65">
        <f>VLOOKUP($A15,'Return Data'!$B$7:$R$526,5,0)</f>
        <v>3.6196000000000002</v>
      </c>
      <c r="E15" s="66">
        <f t="shared" si="12"/>
        <v>28</v>
      </c>
      <c r="F15" s="65">
        <f>VLOOKUP($A15,'Return Data'!$B$7:$R$526,6,0)</f>
        <v>3.3195999999999999</v>
      </c>
      <c r="G15" s="66">
        <f t="shared" si="13"/>
        <v>30</v>
      </c>
      <c r="H15" s="65">
        <f>VLOOKUP($A15,'Return Data'!$B$7:$R$526,7,0)</f>
        <v>3.4742000000000002</v>
      </c>
      <c r="I15" s="66">
        <f t="shared" si="14"/>
        <v>27</v>
      </c>
      <c r="J15" s="65">
        <f>VLOOKUP($A15,'Return Data'!$B$7:$R$526,8,0)</f>
        <v>3.8622999999999998</v>
      </c>
      <c r="K15" s="66">
        <f t="shared" si="15"/>
        <v>26</v>
      </c>
      <c r="L15" s="65">
        <f>VLOOKUP($A15,'Return Data'!$B$7:$R$526,9,0)</f>
        <v>3.5600999999999998</v>
      </c>
      <c r="M15" s="66">
        <f t="shared" si="16"/>
        <v>20</v>
      </c>
      <c r="N15" s="65">
        <f>VLOOKUP($A15,'Return Data'!$B$7:$R$526,10,0)</f>
        <v>5.9950999999999999</v>
      </c>
      <c r="O15" s="66">
        <f t="shared" si="17"/>
        <v>8</v>
      </c>
      <c r="P15" s="65">
        <f>VLOOKUP($A15,'Return Data'!$B$7:$R$526,11,0)</f>
        <v>5.452</v>
      </c>
      <c r="Q15" s="66">
        <f t="shared" si="18"/>
        <v>7</v>
      </c>
      <c r="R15" s="65">
        <f>VLOOKUP($A15,'Return Data'!$B$7:$R$526,12,0)</f>
        <v>5.5941999999999998</v>
      </c>
      <c r="S15" s="66">
        <f t="shared" si="19"/>
        <v>4</v>
      </c>
      <c r="T15" s="65">
        <f>VLOOKUP($A15,'Return Data'!$B$7:$R$526,13,0)</f>
        <v>5.8757000000000001</v>
      </c>
      <c r="U15" s="66">
        <f t="shared" si="20"/>
        <v>4</v>
      </c>
      <c r="V15" s="65">
        <f>VLOOKUP($A15,'Return Data'!$B$7:$R$526,17,0)</f>
        <v>6.7375999999999996</v>
      </c>
      <c r="W15" s="66">
        <f t="shared" si="21"/>
        <v>5</v>
      </c>
      <c r="X15" s="65">
        <f>VLOOKUP($A15,'Return Data'!$B$7:$R$526,14,0)</f>
        <v>6.8335999999999997</v>
      </c>
      <c r="Y15" s="66">
        <f t="shared" si="22"/>
        <v>4</v>
      </c>
      <c r="Z15" s="65">
        <f>VLOOKUP($A15,'Return Data'!$B$7:$R$526,16,0)</f>
        <v>7.6637000000000004</v>
      </c>
      <c r="AA15" s="67">
        <f t="shared" si="23"/>
        <v>27</v>
      </c>
    </row>
    <row r="16" spans="1:27" x14ac:dyDescent="0.3">
      <c r="A16" s="63" t="s">
        <v>126</v>
      </c>
      <c r="B16" s="64">
        <f>VLOOKUP($A16,'Return Data'!$B$7:$R$526,3,0)</f>
        <v>44004</v>
      </c>
      <c r="C16" s="65">
        <f>VLOOKUP($A16,'Return Data'!$B$7:$R$526,4,0)</f>
        <v>2196.971</v>
      </c>
      <c r="D16" s="65">
        <f>VLOOKUP($A16,'Return Data'!$B$7:$R$526,5,0)</f>
        <v>4.0857999999999999</v>
      </c>
      <c r="E16" s="66">
        <f t="shared" si="12"/>
        <v>15</v>
      </c>
      <c r="F16" s="65">
        <f>VLOOKUP($A16,'Return Data'!$B$7:$R$526,6,0)</f>
        <v>3.3702000000000001</v>
      </c>
      <c r="G16" s="66">
        <f t="shared" si="13"/>
        <v>28</v>
      </c>
      <c r="H16" s="65">
        <f>VLOOKUP($A16,'Return Data'!$B$7:$R$526,7,0)</f>
        <v>3.4443999999999999</v>
      </c>
      <c r="I16" s="66">
        <f t="shared" si="14"/>
        <v>28</v>
      </c>
      <c r="J16" s="65">
        <f>VLOOKUP($A16,'Return Data'!$B$7:$R$526,8,0)</f>
        <v>3.4220999999999999</v>
      </c>
      <c r="K16" s="66">
        <f t="shared" si="15"/>
        <v>32</v>
      </c>
      <c r="L16" s="65">
        <f>VLOOKUP($A16,'Return Data'!$B$7:$R$526,9,0)</f>
        <v>3.0068999999999999</v>
      </c>
      <c r="M16" s="66">
        <f t="shared" si="16"/>
        <v>34</v>
      </c>
      <c r="N16" s="65">
        <f>VLOOKUP($A16,'Return Data'!$B$7:$R$526,10,0)</f>
        <v>4.3833000000000002</v>
      </c>
      <c r="O16" s="66">
        <f t="shared" si="17"/>
        <v>33</v>
      </c>
      <c r="P16" s="65">
        <f>VLOOKUP($A16,'Return Data'!$B$7:$R$526,11,0)</f>
        <v>4.46</v>
      </c>
      <c r="Q16" s="66">
        <f t="shared" si="18"/>
        <v>31</v>
      </c>
      <c r="R16" s="65">
        <f>VLOOKUP($A16,'Return Data'!$B$7:$R$526,12,0)</f>
        <v>4.6189999999999998</v>
      </c>
      <c r="S16" s="66">
        <f t="shared" si="19"/>
        <v>34</v>
      </c>
      <c r="T16" s="65">
        <f>VLOOKUP($A16,'Return Data'!$B$7:$R$526,13,0)</f>
        <v>4.9627999999999997</v>
      </c>
      <c r="U16" s="66">
        <f t="shared" si="20"/>
        <v>34</v>
      </c>
      <c r="V16" s="65">
        <f>VLOOKUP($A16,'Return Data'!$B$7:$R$526,17,0)</f>
        <v>6.2481999999999998</v>
      </c>
      <c r="W16" s="66">
        <f t="shared" si="21"/>
        <v>29</v>
      </c>
      <c r="X16" s="65">
        <f>VLOOKUP($A16,'Return Data'!$B$7:$R$526,14,0)</f>
        <v>6.5128000000000004</v>
      </c>
      <c r="Y16" s="66">
        <f t="shared" si="22"/>
        <v>29</v>
      </c>
      <c r="Z16" s="65">
        <f>VLOOKUP($A16,'Return Data'!$B$7:$R$526,16,0)</f>
        <v>7.7584</v>
      </c>
      <c r="AA16" s="67">
        <f t="shared" si="23"/>
        <v>12</v>
      </c>
    </row>
    <row r="17" spans="1:27" x14ac:dyDescent="0.3">
      <c r="A17" s="63" t="s">
        <v>127</v>
      </c>
      <c r="B17" s="64">
        <f>VLOOKUP($A17,'Return Data'!$B$7:$R$526,3,0)</f>
        <v>44004</v>
      </c>
      <c r="C17" s="65">
        <f>VLOOKUP($A17,'Return Data'!$B$7:$R$526,4,0)</f>
        <v>3017.0124999999998</v>
      </c>
      <c r="D17" s="65">
        <f>VLOOKUP($A17,'Return Data'!$B$7:$R$526,5,0)</f>
        <v>3.5619999999999998</v>
      </c>
      <c r="E17" s="66">
        <f t="shared" si="12"/>
        <v>30</v>
      </c>
      <c r="F17" s="65">
        <f>VLOOKUP($A17,'Return Data'!$B$7:$R$526,6,0)</f>
        <v>3.6175999999999999</v>
      </c>
      <c r="G17" s="66">
        <f t="shared" si="13"/>
        <v>16</v>
      </c>
      <c r="H17" s="65">
        <f>VLOOKUP($A17,'Return Data'!$B$7:$R$526,7,0)</f>
        <v>4.0354000000000001</v>
      </c>
      <c r="I17" s="66">
        <f t="shared" si="14"/>
        <v>17</v>
      </c>
      <c r="J17" s="65">
        <f>VLOOKUP($A17,'Return Data'!$B$7:$R$526,8,0)</f>
        <v>4.1464999999999996</v>
      </c>
      <c r="K17" s="66">
        <f t="shared" si="15"/>
        <v>19</v>
      </c>
      <c r="L17" s="65">
        <f>VLOOKUP($A17,'Return Data'!$B$7:$R$526,9,0)</f>
        <v>4.0010000000000003</v>
      </c>
      <c r="M17" s="66">
        <f t="shared" si="16"/>
        <v>6</v>
      </c>
      <c r="N17" s="65">
        <f>VLOOKUP($A17,'Return Data'!$B$7:$R$526,10,0)</f>
        <v>6.0724999999999998</v>
      </c>
      <c r="O17" s="66">
        <f t="shared" si="17"/>
        <v>4</v>
      </c>
      <c r="P17" s="65">
        <f>VLOOKUP($A17,'Return Data'!$B$7:$R$526,11,0)</f>
        <v>5.6367000000000003</v>
      </c>
      <c r="Q17" s="66">
        <f t="shared" si="18"/>
        <v>2</v>
      </c>
      <c r="R17" s="65">
        <f>VLOOKUP($A17,'Return Data'!$B$7:$R$526,12,0)</f>
        <v>5.7870999999999997</v>
      </c>
      <c r="S17" s="66">
        <f t="shared" si="19"/>
        <v>2</v>
      </c>
      <c r="T17" s="65">
        <f>VLOOKUP($A17,'Return Data'!$B$7:$R$526,13,0)</f>
        <v>6.0453999999999999</v>
      </c>
      <c r="U17" s="66">
        <f t="shared" si="20"/>
        <v>2</v>
      </c>
      <c r="V17" s="65">
        <f>VLOOKUP($A17,'Return Data'!$B$7:$R$526,17,0)</f>
        <v>6.8739999999999997</v>
      </c>
      <c r="W17" s="66">
        <f t="shared" si="21"/>
        <v>2</v>
      </c>
      <c r="X17" s="65">
        <f>VLOOKUP($A17,'Return Data'!$B$7:$R$526,14,0)</f>
        <v>6.8975999999999997</v>
      </c>
      <c r="Y17" s="66">
        <f t="shared" si="22"/>
        <v>2</v>
      </c>
      <c r="Z17" s="65">
        <f>VLOOKUP($A17,'Return Data'!$B$7:$R$526,16,0)</f>
        <v>7.8906999999999998</v>
      </c>
      <c r="AA17" s="67">
        <f t="shared" si="23"/>
        <v>2</v>
      </c>
    </row>
    <row r="18" spans="1:27" x14ac:dyDescent="0.3">
      <c r="A18" s="63" t="s">
        <v>128</v>
      </c>
      <c r="B18" s="64">
        <f>VLOOKUP($A18,'Return Data'!$B$7:$R$526,3,0)</f>
        <v>44004</v>
      </c>
      <c r="C18" s="65">
        <f>VLOOKUP($A18,'Return Data'!$B$7:$R$526,4,0)</f>
        <v>3948.0104999999999</v>
      </c>
      <c r="D18" s="65">
        <f>VLOOKUP($A18,'Return Data'!$B$7:$R$526,5,0)</f>
        <v>3.8852000000000002</v>
      </c>
      <c r="E18" s="66">
        <f t="shared" si="12"/>
        <v>21</v>
      </c>
      <c r="F18" s="65">
        <f>VLOOKUP($A18,'Return Data'!$B$7:$R$526,6,0)</f>
        <v>3.5091999999999999</v>
      </c>
      <c r="G18" s="66">
        <f t="shared" si="13"/>
        <v>21</v>
      </c>
      <c r="H18" s="65">
        <f>VLOOKUP($A18,'Return Data'!$B$7:$R$526,7,0)</f>
        <v>3.9478</v>
      </c>
      <c r="I18" s="66">
        <f t="shared" si="14"/>
        <v>19</v>
      </c>
      <c r="J18" s="65">
        <f>VLOOKUP($A18,'Return Data'!$B$7:$R$526,8,0)</f>
        <v>4.0823999999999998</v>
      </c>
      <c r="K18" s="66">
        <f t="shared" si="15"/>
        <v>21</v>
      </c>
      <c r="L18" s="65">
        <f>VLOOKUP($A18,'Return Data'!$B$7:$R$526,9,0)</f>
        <v>3.3317000000000001</v>
      </c>
      <c r="M18" s="66">
        <f t="shared" si="16"/>
        <v>28</v>
      </c>
      <c r="N18" s="65">
        <f>VLOOKUP($A18,'Return Data'!$B$7:$R$526,10,0)</f>
        <v>5.6318999999999999</v>
      </c>
      <c r="O18" s="66">
        <f t="shared" si="17"/>
        <v>16</v>
      </c>
      <c r="P18" s="65">
        <f>VLOOKUP($A18,'Return Data'!$B$7:$R$526,11,0)</f>
        <v>5.2027999999999999</v>
      </c>
      <c r="Q18" s="66">
        <f t="shared" si="18"/>
        <v>21</v>
      </c>
      <c r="R18" s="65">
        <f>VLOOKUP($A18,'Return Data'!$B$7:$R$526,12,0)</f>
        <v>5.3063000000000002</v>
      </c>
      <c r="S18" s="66">
        <f t="shared" si="19"/>
        <v>22</v>
      </c>
      <c r="T18" s="65">
        <f>VLOOKUP($A18,'Return Data'!$B$7:$R$526,13,0)</f>
        <v>5.5932000000000004</v>
      </c>
      <c r="U18" s="66">
        <f t="shared" si="20"/>
        <v>22</v>
      </c>
      <c r="V18" s="65">
        <f>VLOOKUP($A18,'Return Data'!$B$7:$R$526,17,0)</f>
        <v>6.5319000000000003</v>
      </c>
      <c r="W18" s="66">
        <f t="shared" si="21"/>
        <v>23</v>
      </c>
      <c r="X18" s="65">
        <f>VLOOKUP($A18,'Return Data'!$B$7:$R$526,14,0)</f>
        <v>6.625</v>
      </c>
      <c r="Y18" s="66">
        <f t="shared" si="22"/>
        <v>26</v>
      </c>
      <c r="Z18" s="65">
        <f>VLOOKUP($A18,'Return Data'!$B$7:$R$526,16,0)</f>
        <v>7.7106000000000003</v>
      </c>
      <c r="AA18" s="67">
        <f t="shared" si="23"/>
        <v>23</v>
      </c>
    </row>
    <row r="19" spans="1:27" x14ac:dyDescent="0.3">
      <c r="A19" s="63" t="s">
        <v>129</v>
      </c>
      <c r="B19" s="64">
        <f>VLOOKUP($A19,'Return Data'!$B$7:$R$526,3,0)</f>
        <v>44004</v>
      </c>
      <c r="C19" s="65">
        <f>VLOOKUP($A19,'Return Data'!$B$7:$R$526,4,0)</f>
        <v>1998.8072999999999</v>
      </c>
      <c r="D19" s="65">
        <f>VLOOKUP($A19,'Return Data'!$B$7:$R$526,5,0)</f>
        <v>3.9156</v>
      </c>
      <c r="E19" s="66">
        <f t="shared" si="12"/>
        <v>20</v>
      </c>
      <c r="F19" s="65">
        <f>VLOOKUP($A19,'Return Data'!$B$7:$R$526,6,0)</f>
        <v>3.4948999999999999</v>
      </c>
      <c r="G19" s="66">
        <f t="shared" si="13"/>
        <v>23</v>
      </c>
      <c r="H19" s="65">
        <f>VLOOKUP($A19,'Return Data'!$B$7:$R$526,7,0)</f>
        <v>4.2153999999999998</v>
      </c>
      <c r="I19" s="66">
        <f t="shared" si="14"/>
        <v>9</v>
      </c>
      <c r="J19" s="65">
        <f>VLOOKUP($A19,'Return Data'!$B$7:$R$526,8,0)</f>
        <v>4.3674999999999997</v>
      </c>
      <c r="K19" s="66">
        <f t="shared" si="15"/>
        <v>13</v>
      </c>
      <c r="L19" s="65">
        <f>VLOOKUP($A19,'Return Data'!$B$7:$R$526,9,0)</f>
        <v>3.6747000000000001</v>
      </c>
      <c r="M19" s="66">
        <f t="shared" si="16"/>
        <v>12</v>
      </c>
      <c r="N19" s="65">
        <f>VLOOKUP($A19,'Return Data'!$B$7:$R$526,10,0)</f>
        <v>5.5938999999999997</v>
      </c>
      <c r="O19" s="66">
        <f t="shared" si="17"/>
        <v>18</v>
      </c>
      <c r="P19" s="65">
        <f>VLOOKUP($A19,'Return Data'!$B$7:$R$526,11,0)</f>
        <v>5.0015000000000001</v>
      </c>
      <c r="Q19" s="66">
        <f t="shared" si="18"/>
        <v>27</v>
      </c>
      <c r="R19" s="65">
        <f>VLOOKUP($A19,'Return Data'!$B$7:$R$526,12,0)</f>
        <v>5.2496</v>
      </c>
      <c r="S19" s="66">
        <f t="shared" si="19"/>
        <v>25</v>
      </c>
      <c r="T19" s="65">
        <f>VLOOKUP($A19,'Return Data'!$B$7:$R$526,13,0)</f>
        <v>5.5880000000000001</v>
      </c>
      <c r="U19" s="66">
        <f t="shared" si="20"/>
        <v>23</v>
      </c>
      <c r="V19" s="65">
        <f>VLOOKUP($A19,'Return Data'!$B$7:$R$526,17,0)</f>
        <v>6.5838999999999999</v>
      </c>
      <c r="W19" s="66">
        <f t="shared" si="21"/>
        <v>18</v>
      </c>
      <c r="X19" s="65">
        <f>VLOOKUP($A19,'Return Data'!$B$7:$R$526,14,0)</f>
        <v>6.7161999999999997</v>
      </c>
      <c r="Y19" s="66">
        <f t="shared" si="22"/>
        <v>18</v>
      </c>
      <c r="Z19" s="65">
        <f>VLOOKUP($A19,'Return Data'!$B$7:$R$526,16,0)</f>
        <v>7.7274000000000003</v>
      </c>
      <c r="AA19" s="67">
        <f t="shared" si="23"/>
        <v>21</v>
      </c>
    </row>
    <row r="20" spans="1:27" x14ac:dyDescent="0.3">
      <c r="A20" s="63" t="s">
        <v>130</v>
      </c>
      <c r="B20" s="64">
        <f>VLOOKUP($A20,'Return Data'!$B$7:$R$526,3,0)</f>
        <v>44004</v>
      </c>
      <c r="C20" s="65">
        <f>VLOOKUP($A20,'Return Data'!$B$7:$R$526,4,0)</f>
        <v>297.14409999999998</v>
      </c>
      <c r="D20" s="65">
        <f>VLOOKUP($A20,'Return Data'!$B$7:$R$526,5,0)</f>
        <v>3.9557000000000002</v>
      </c>
      <c r="E20" s="66">
        <f t="shared" si="12"/>
        <v>19</v>
      </c>
      <c r="F20" s="65">
        <f>VLOOKUP($A20,'Return Data'!$B$7:$R$526,6,0)</f>
        <v>3.6739000000000002</v>
      </c>
      <c r="G20" s="66">
        <f t="shared" si="13"/>
        <v>11</v>
      </c>
      <c r="H20" s="65">
        <f>VLOOKUP($A20,'Return Data'!$B$7:$R$526,7,0)</f>
        <v>4.4715999999999996</v>
      </c>
      <c r="I20" s="66">
        <f t="shared" si="14"/>
        <v>4</v>
      </c>
      <c r="J20" s="65">
        <f>VLOOKUP($A20,'Return Data'!$B$7:$R$526,8,0)</f>
        <v>4.6797000000000004</v>
      </c>
      <c r="K20" s="66">
        <f t="shared" si="15"/>
        <v>5</v>
      </c>
      <c r="L20" s="65">
        <f>VLOOKUP($A20,'Return Data'!$B$7:$R$526,9,0)</f>
        <v>3.9506999999999999</v>
      </c>
      <c r="M20" s="66">
        <f t="shared" si="16"/>
        <v>8</v>
      </c>
      <c r="N20" s="65">
        <f>VLOOKUP($A20,'Return Data'!$B$7:$R$526,10,0)</f>
        <v>6.0583</v>
      </c>
      <c r="O20" s="66">
        <f t="shared" si="17"/>
        <v>5</v>
      </c>
      <c r="P20" s="65">
        <f>VLOOKUP($A20,'Return Data'!$B$7:$R$526,11,0)</f>
        <v>5.4471999999999996</v>
      </c>
      <c r="Q20" s="66">
        <f t="shared" si="18"/>
        <v>8</v>
      </c>
      <c r="R20" s="65">
        <f>VLOOKUP($A20,'Return Data'!$B$7:$R$526,12,0)</f>
        <v>5.5053999999999998</v>
      </c>
      <c r="S20" s="66">
        <f t="shared" si="19"/>
        <v>11</v>
      </c>
      <c r="T20" s="65">
        <f>VLOOKUP($A20,'Return Data'!$B$7:$R$526,13,0)</f>
        <v>5.7541000000000002</v>
      </c>
      <c r="U20" s="66">
        <f t="shared" si="20"/>
        <v>11</v>
      </c>
      <c r="V20" s="65">
        <f>VLOOKUP($A20,'Return Data'!$B$7:$R$526,17,0)</f>
        <v>6.6413000000000002</v>
      </c>
      <c r="W20" s="66">
        <f t="shared" si="21"/>
        <v>13</v>
      </c>
      <c r="X20" s="65">
        <f>VLOOKUP($A20,'Return Data'!$B$7:$R$526,14,0)</f>
        <v>6.7401999999999997</v>
      </c>
      <c r="Y20" s="66">
        <f t="shared" si="22"/>
        <v>14</v>
      </c>
      <c r="Z20" s="65">
        <f>VLOOKUP($A20,'Return Data'!$B$7:$R$526,16,0)</f>
        <v>7.7632000000000003</v>
      </c>
      <c r="AA20" s="67">
        <f t="shared" si="23"/>
        <v>11</v>
      </c>
    </row>
    <row r="21" spans="1:27" x14ac:dyDescent="0.3">
      <c r="A21" s="63" t="s">
        <v>131</v>
      </c>
      <c r="B21" s="64">
        <f>VLOOKUP($A21,'Return Data'!$B$7:$R$526,3,0)</f>
        <v>44004</v>
      </c>
      <c r="C21" s="65">
        <f>VLOOKUP($A21,'Return Data'!$B$7:$R$526,4,0)</f>
        <v>2155.4720000000002</v>
      </c>
      <c r="D21" s="65">
        <f>VLOOKUP($A21,'Return Data'!$B$7:$R$526,5,0)</f>
        <v>3.758</v>
      </c>
      <c r="E21" s="66">
        <f t="shared" si="12"/>
        <v>23</v>
      </c>
      <c r="F21" s="65">
        <f>VLOOKUP($A21,'Return Data'!$B$7:$R$526,6,0)</f>
        <v>3.8479999999999999</v>
      </c>
      <c r="G21" s="66">
        <f t="shared" si="13"/>
        <v>4</v>
      </c>
      <c r="H21" s="65">
        <f>VLOOKUP($A21,'Return Data'!$B$7:$R$526,7,0)</f>
        <v>4.3579999999999997</v>
      </c>
      <c r="I21" s="66">
        <f t="shared" si="14"/>
        <v>7</v>
      </c>
      <c r="J21" s="65">
        <f>VLOOKUP($A21,'Return Data'!$B$7:$R$526,8,0)</f>
        <v>4.4729000000000001</v>
      </c>
      <c r="K21" s="66">
        <f t="shared" si="15"/>
        <v>8</v>
      </c>
      <c r="L21" s="65">
        <f>VLOOKUP($A21,'Return Data'!$B$7:$R$526,9,0)</f>
        <v>4.0877999999999997</v>
      </c>
      <c r="M21" s="66">
        <f t="shared" si="16"/>
        <v>3</v>
      </c>
      <c r="N21" s="65">
        <f>VLOOKUP($A21,'Return Data'!$B$7:$R$526,10,0)</f>
        <v>6.1668000000000003</v>
      </c>
      <c r="O21" s="66">
        <f t="shared" si="17"/>
        <v>3</v>
      </c>
      <c r="P21" s="65">
        <f>VLOOKUP($A21,'Return Data'!$B$7:$R$526,11,0)</f>
        <v>5.5860000000000003</v>
      </c>
      <c r="Q21" s="66">
        <f t="shared" si="18"/>
        <v>3</v>
      </c>
      <c r="R21" s="65">
        <f>VLOOKUP($A21,'Return Data'!$B$7:$R$526,12,0)</f>
        <v>5.6772</v>
      </c>
      <c r="S21" s="66">
        <f t="shared" si="19"/>
        <v>3</v>
      </c>
      <c r="T21" s="65">
        <f>VLOOKUP($A21,'Return Data'!$B$7:$R$526,13,0)</f>
        <v>5.9074</v>
      </c>
      <c r="U21" s="66">
        <f t="shared" si="20"/>
        <v>3</v>
      </c>
      <c r="V21" s="65">
        <f>VLOOKUP($A21,'Return Data'!$B$7:$R$526,17,0)</f>
        <v>6.7582000000000004</v>
      </c>
      <c r="W21" s="66">
        <f t="shared" si="21"/>
        <v>3</v>
      </c>
      <c r="X21" s="65">
        <f>VLOOKUP($A21,'Return Data'!$B$7:$R$526,14,0)</f>
        <v>6.8456999999999999</v>
      </c>
      <c r="Y21" s="66">
        <f t="shared" si="22"/>
        <v>3</v>
      </c>
      <c r="Z21" s="65">
        <f>VLOOKUP($A21,'Return Data'!$B$7:$R$526,16,0)</f>
        <v>7.7573999999999996</v>
      </c>
      <c r="AA21" s="67">
        <f t="shared" si="23"/>
        <v>13</v>
      </c>
    </row>
    <row r="22" spans="1:27" x14ac:dyDescent="0.3">
      <c r="A22" s="63" t="s">
        <v>132</v>
      </c>
      <c r="B22" s="64">
        <f>VLOOKUP($A22,'Return Data'!$B$7:$R$526,3,0)</f>
        <v>44004</v>
      </c>
      <c r="C22" s="65">
        <f>VLOOKUP($A22,'Return Data'!$B$7:$R$526,4,0)</f>
        <v>2426.5533</v>
      </c>
      <c r="D22" s="65">
        <f>VLOOKUP($A22,'Return Data'!$B$7:$R$526,5,0)</f>
        <v>3.6225000000000001</v>
      </c>
      <c r="E22" s="66">
        <f t="shared" si="12"/>
        <v>27</v>
      </c>
      <c r="F22" s="65">
        <f>VLOOKUP($A22,'Return Data'!$B$7:$R$526,6,0)</f>
        <v>3.3487</v>
      </c>
      <c r="G22" s="66">
        <f t="shared" si="13"/>
        <v>29</v>
      </c>
      <c r="H22" s="65">
        <f>VLOOKUP($A22,'Return Data'!$B$7:$R$526,7,0)</f>
        <v>3.7652999999999999</v>
      </c>
      <c r="I22" s="66">
        <f t="shared" si="14"/>
        <v>24</v>
      </c>
      <c r="J22" s="65">
        <f>VLOOKUP($A22,'Return Data'!$B$7:$R$526,8,0)</f>
        <v>4.0015000000000001</v>
      </c>
      <c r="K22" s="66">
        <f t="shared" si="15"/>
        <v>23</v>
      </c>
      <c r="L22" s="65">
        <f>VLOOKUP($A22,'Return Data'!$B$7:$R$526,9,0)</f>
        <v>3.4392</v>
      </c>
      <c r="M22" s="66">
        <f t="shared" si="16"/>
        <v>24</v>
      </c>
      <c r="N22" s="65">
        <f>VLOOKUP($A22,'Return Data'!$B$7:$R$526,10,0)</f>
        <v>5.4960000000000004</v>
      </c>
      <c r="O22" s="66">
        <f t="shared" si="17"/>
        <v>24</v>
      </c>
      <c r="P22" s="65">
        <f>VLOOKUP($A22,'Return Data'!$B$7:$R$526,11,0)</f>
        <v>5.0205000000000002</v>
      </c>
      <c r="Q22" s="66">
        <f t="shared" si="18"/>
        <v>26</v>
      </c>
      <c r="R22" s="65">
        <f>VLOOKUP($A22,'Return Data'!$B$7:$R$526,12,0)</f>
        <v>5.1243999999999996</v>
      </c>
      <c r="S22" s="66">
        <f t="shared" si="19"/>
        <v>28</v>
      </c>
      <c r="T22" s="65">
        <f>VLOOKUP($A22,'Return Data'!$B$7:$R$526,13,0)</f>
        <v>5.391</v>
      </c>
      <c r="U22" s="66">
        <f t="shared" si="20"/>
        <v>29</v>
      </c>
      <c r="V22" s="65">
        <f>VLOOKUP($A22,'Return Data'!$B$7:$R$526,17,0)</f>
        <v>6.3773</v>
      </c>
      <c r="W22" s="66">
        <f t="shared" si="21"/>
        <v>28</v>
      </c>
      <c r="X22" s="65">
        <f>VLOOKUP($A22,'Return Data'!$B$7:$R$526,14,0)</f>
        <v>6.5621999999999998</v>
      </c>
      <c r="Y22" s="66">
        <f t="shared" si="22"/>
        <v>28</v>
      </c>
      <c r="Z22" s="65">
        <f>VLOOKUP($A22,'Return Data'!$B$7:$R$526,16,0)</f>
        <v>7.6665000000000001</v>
      </c>
      <c r="AA22" s="67">
        <f t="shared" si="23"/>
        <v>26</v>
      </c>
    </row>
    <row r="23" spans="1:27" x14ac:dyDescent="0.3">
      <c r="A23" s="63" t="s">
        <v>133</v>
      </c>
      <c r="B23" s="64">
        <f>VLOOKUP($A23,'Return Data'!$B$7:$R$526,3,0)</f>
        <v>44004</v>
      </c>
      <c r="C23" s="65">
        <f>VLOOKUP($A23,'Return Data'!$B$7:$R$526,4,0)</f>
        <v>1555.6383000000001</v>
      </c>
      <c r="D23" s="65">
        <f>VLOOKUP($A23,'Return Data'!$B$7:$R$526,5,0)</f>
        <v>3.1044</v>
      </c>
      <c r="E23" s="66">
        <f t="shared" si="12"/>
        <v>37</v>
      </c>
      <c r="F23" s="65">
        <f>VLOOKUP($A23,'Return Data'!$B$7:$R$526,6,0)</f>
        <v>3.0430999999999999</v>
      </c>
      <c r="G23" s="66">
        <f t="shared" si="13"/>
        <v>40</v>
      </c>
      <c r="H23" s="65">
        <f>VLOOKUP($A23,'Return Data'!$B$7:$R$526,7,0)</f>
        <v>3.1364999999999998</v>
      </c>
      <c r="I23" s="66">
        <f t="shared" si="14"/>
        <v>36</v>
      </c>
      <c r="J23" s="65">
        <f>VLOOKUP($A23,'Return Data'!$B$7:$R$526,8,0)</f>
        <v>3.3902999999999999</v>
      </c>
      <c r="K23" s="66">
        <f t="shared" si="15"/>
        <v>34</v>
      </c>
      <c r="L23" s="65">
        <f>VLOOKUP($A23,'Return Data'!$B$7:$R$526,9,0)</f>
        <v>3.0472999999999999</v>
      </c>
      <c r="M23" s="66">
        <f t="shared" si="16"/>
        <v>31</v>
      </c>
      <c r="N23" s="65">
        <f>VLOOKUP($A23,'Return Data'!$B$7:$R$526,10,0)</f>
        <v>3.7021999999999999</v>
      </c>
      <c r="O23" s="66">
        <f t="shared" si="17"/>
        <v>38</v>
      </c>
      <c r="P23" s="65">
        <f>VLOOKUP($A23,'Return Data'!$B$7:$R$526,11,0)</f>
        <v>4.1125999999999996</v>
      </c>
      <c r="Q23" s="66">
        <f t="shared" si="18"/>
        <v>36</v>
      </c>
      <c r="R23" s="65">
        <f>VLOOKUP($A23,'Return Data'!$B$7:$R$526,12,0)</f>
        <v>4.4108999999999998</v>
      </c>
      <c r="S23" s="66">
        <f t="shared" si="19"/>
        <v>36</v>
      </c>
      <c r="T23" s="65">
        <f>VLOOKUP($A23,'Return Data'!$B$7:$R$526,13,0)</f>
        <v>4.7862</v>
      </c>
      <c r="U23" s="66">
        <f t="shared" si="20"/>
        <v>36</v>
      </c>
      <c r="V23" s="65">
        <f>VLOOKUP($A23,'Return Data'!$B$7:$R$526,17,0)</f>
        <v>5.7903000000000002</v>
      </c>
      <c r="W23" s="66">
        <f t="shared" si="21"/>
        <v>32</v>
      </c>
      <c r="X23" s="65">
        <f>VLOOKUP($A23,'Return Data'!$B$7:$R$526,14,0)</f>
        <v>6.0259</v>
      </c>
      <c r="Y23" s="66">
        <f t="shared" si="22"/>
        <v>31</v>
      </c>
      <c r="Z23" s="65">
        <f>VLOOKUP($A23,'Return Data'!$B$7:$R$526,16,0)</f>
        <v>6.9088000000000003</v>
      </c>
      <c r="AA23" s="67">
        <f t="shared" si="23"/>
        <v>32</v>
      </c>
    </row>
    <row r="24" spans="1:27" x14ac:dyDescent="0.3">
      <c r="A24" s="63" t="s">
        <v>134</v>
      </c>
      <c r="B24" s="64">
        <f>VLOOKUP($A24,'Return Data'!$B$7:$R$526,3,0)</f>
        <v>44004</v>
      </c>
      <c r="C24" s="65">
        <f>VLOOKUP($A24,'Return Data'!$B$7:$R$526,4,0)</f>
        <v>1956.6342</v>
      </c>
      <c r="D24" s="65">
        <f>VLOOKUP($A24,'Return Data'!$B$7:$R$526,5,0)</f>
        <v>3.2311999999999999</v>
      </c>
      <c r="E24" s="66">
        <f t="shared" si="12"/>
        <v>35</v>
      </c>
      <c r="F24" s="65">
        <f>VLOOKUP($A24,'Return Data'!$B$7:$R$526,6,0)</f>
        <v>3.0688</v>
      </c>
      <c r="G24" s="66">
        <f t="shared" si="13"/>
        <v>38</v>
      </c>
      <c r="H24" s="65">
        <f>VLOOKUP($A24,'Return Data'!$B$7:$R$526,7,0)</f>
        <v>3.1153</v>
      </c>
      <c r="I24" s="66">
        <f t="shared" si="14"/>
        <v>38</v>
      </c>
      <c r="J24" s="65">
        <f>VLOOKUP($A24,'Return Data'!$B$7:$R$526,8,0)</f>
        <v>3.3224999999999998</v>
      </c>
      <c r="K24" s="66">
        <f t="shared" si="15"/>
        <v>36</v>
      </c>
      <c r="L24" s="65">
        <f>VLOOKUP($A24,'Return Data'!$B$7:$R$526,9,0)</f>
        <v>2.9904000000000002</v>
      </c>
      <c r="M24" s="66">
        <f t="shared" si="16"/>
        <v>38</v>
      </c>
      <c r="N24" s="65">
        <f>VLOOKUP($A24,'Return Data'!$B$7:$R$526,10,0)</f>
        <v>4.4573999999999998</v>
      </c>
      <c r="O24" s="66">
        <f t="shared" si="17"/>
        <v>30</v>
      </c>
      <c r="P24" s="65">
        <f>VLOOKUP($A24,'Return Data'!$B$7:$R$526,11,0)</f>
        <v>4.8807</v>
      </c>
      <c r="Q24" s="66">
        <f t="shared" si="18"/>
        <v>29</v>
      </c>
      <c r="R24" s="65">
        <f>VLOOKUP($A24,'Return Data'!$B$7:$R$526,12,0)</f>
        <v>5.1276000000000002</v>
      </c>
      <c r="S24" s="66">
        <f t="shared" si="19"/>
        <v>27</v>
      </c>
      <c r="T24" s="65">
        <f>VLOOKUP($A24,'Return Data'!$B$7:$R$526,13,0)</f>
        <v>5.4474</v>
      </c>
      <c r="U24" s="66">
        <f t="shared" si="20"/>
        <v>27</v>
      </c>
      <c r="V24" s="65">
        <f>VLOOKUP($A24,'Return Data'!$B$7:$R$526,17,0)</f>
        <v>6.4654999999999996</v>
      </c>
      <c r="W24" s="66">
        <f t="shared" si="21"/>
        <v>27</v>
      </c>
      <c r="X24" s="65">
        <f>VLOOKUP($A24,'Return Data'!$B$7:$R$526,14,0)</f>
        <v>6.6459999999999999</v>
      </c>
      <c r="Y24" s="66">
        <f t="shared" si="22"/>
        <v>25</v>
      </c>
      <c r="Z24" s="65">
        <f>VLOOKUP($A24,'Return Data'!$B$7:$R$526,16,0)</f>
        <v>7.7812999999999999</v>
      </c>
      <c r="AA24" s="67">
        <f t="shared" si="23"/>
        <v>8</v>
      </c>
    </row>
    <row r="25" spans="1:27" x14ac:dyDescent="0.3">
      <c r="A25" s="63" t="s">
        <v>135</v>
      </c>
      <c r="B25" s="64">
        <f>VLOOKUP($A25,'Return Data'!$B$7:$R$526,3,0)</f>
        <v>44004</v>
      </c>
      <c r="C25" s="65">
        <f>VLOOKUP($A25,'Return Data'!$B$7:$R$526,4,0)</f>
        <v>1955.6391000000001</v>
      </c>
      <c r="D25" s="65">
        <f>VLOOKUP($A25,'Return Data'!$B$7:$R$526,5,0)</f>
        <v>2.8073000000000001</v>
      </c>
      <c r="E25" s="66">
        <f t="shared" si="12"/>
        <v>42</v>
      </c>
      <c r="F25" s="65">
        <f>VLOOKUP($A25,'Return Data'!$B$7:$R$526,6,0)</f>
        <v>3.7433000000000001</v>
      </c>
      <c r="G25" s="66">
        <f t="shared" si="13"/>
        <v>8</v>
      </c>
      <c r="H25" s="65">
        <f>VLOOKUP($A25,'Return Data'!$B$7:$R$526,7,0)</f>
        <v>3.6110000000000002</v>
      </c>
      <c r="I25" s="66">
        <f t="shared" si="14"/>
        <v>26</v>
      </c>
      <c r="J25" s="65">
        <f>VLOOKUP($A25,'Return Data'!$B$7:$R$526,8,0)</f>
        <v>3.4125000000000001</v>
      </c>
      <c r="K25" s="66">
        <f t="shared" si="15"/>
        <v>33</v>
      </c>
      <c r="L25" s="65">
        <f>VLOOKUP($A25,'Return Data'!$B$7:$R$526,9,0)</f>
        <v>3.2227999999999999</v>
      </c>
      <c r="M25" s="66">
        <f t="shared" si="16"/>
        <v>29</v>
      </c>
      <c r="N25" s="65">
        <f>VLOOKUP($A25,'Return Data'!$B$7:$R$526,10,0)</f>
        <v>4.3642000000000003</v>
      </c>
      <c r="O25" s="66">
        <f t="shared" si="17"/>
        <v>34</v>
      </c>
      <c r="P25" s="65"/>
      <c r="Q25" s="66"/>
      <c r="R25" s="65"/>
      <c r="S25" s="66"/>
      <c r="T25" s="65"/>
      <c r="U25" s="66"/>
      <c r="V25" s="65"/>
      <c r="W25" s="66"/>
      <c r="X25" s="65"/>
      <c r="Y25" s="66"/>
      <c r="Z25" s="65">
        <f>VLOOKUP($A25,'Return Data'!$B$7:$R$526,16,0)</f>
        <v>4.6520999999999999</v>
      </c>
      <c r="AA25" s="67">
        <f t="shared" si="23"/>
        <v>43</v>
      </c>
    </row>
    <row r="26" spans="1:27" x14ac:dyDescent="0.3">
      <c r="A26" s="63" t="s">
        <v>136</v>
      </c>
      <c r="B26" s="64">
        <f>VLOOKUP($A26,'Return Data'!$B$7:$R$526,3,0)</f>
        <v>44004</v>
      </c>
      <c r="C26" s="65">
        <f>VLOOKUP($A26,'Return Data'!$B$7:$R$526,4,0)</f>
        <v>1957.3015</v>
      </c>
      <c r="D26" s="65">
        <f>VLOOKUP($A26,'Return Data'!$B$7:$R$526,5,0)</f>
        <v>3.1387</v>
      </c>
      <c r="E26" s="66">
        <f t="shared" si="12"/>
        <v>36</v>
      </c>
      <c r="F26" s="65">
        <f>VLOOKUP($A26,'Return Data'!$B$7:$R$526,6,0)</f>
        <v>3.0547</v>
      </c>
      <c r="G26" s="66">
        <f t="shared" si="13"/>
        <v>39</v>
      </c>
      <c r="H26" s="65">
        <f>VLOOKUP($A26,'Return Data'!$B$7:$R$526,7,0)</f>
        <v>3.1032999999999999</v>
      </c>
      <c r="I26" s="66">
        <f t="shared" si="14"/>
        <v>39</v>
      </c>
      <c r="J26" s="65">
        <f>VLOOKUP($A26,'Return Data'!$B$7:$R$526,8,0)</f>
        <v>3.3208000000000002</v>
      </c>
      <c r="K26" s="66">
        <f t="shared" si="15"/>
        <v>38</v>
      </c>
      <c r="L26" s="65">
        <f>VLOOKUP($A26,'Return Data'!$B$7:$R$526,9,0)</f>
        <v>2.9992000000000001</v>
      </c>
      <c r="M26" s="66">
        <f t="shared" si="16"/>
        <v>35</v>
      </c>
      <c r="N26" s="65">
        <f>VLOOKUP($A26,'Return Data'!$B$7:$R$526,10,0)</f>
        <v>4.4805000000000001</v>
      </c>
      <c r="O26" s="66">
        <f t="shared" si="17"/>
        <v>29</v>
      </c>
      <c r="P26" s="65"/>
      <c r="Q26" s="66"/>
      <c r="R26" s="65"/>
      <c r="S26" s="66"/>
      <c r="T26" s="65"/>
      <c r="U26" s="66"/>
      <c r="V26" s="65"/>
      <c r="W26" s="66"/>
      <c r="X26" s="65"/>
      <c r="Y26" s="66"/>
      <c r="Z26" s="65">
        <f>VLOOKUP($A26,'Return Data'!$B$7:$R$526,16,0)</f>
        <v>4.8177000000000003</v>
      </c>
      <c r="AA26" s="67">
        <f t="shared" si="23"/>
        <v>39</v>
      </c>
    </row>
    <row r="27" spans="1:27" x14ac:dyDescent="0.3">
      <c r="A27" s="63" t="s">
        <v>137</v>
      </c>
      <c r="B27" s="64">
        <f>VLOOKUP($A27,'Return Data'!$B$7:$R$526,3,0)</f>
        <v>44004</v>
      </c>
      <c r="C27" s="65">
        <f>VLOOKUP($A27,'Return Data'!$B$7:$R$526,4,0)</f>
        <v>1956.9946</v>
      </c>
      <c r="D27" s="65">
        <f>VLOOKUP($A27,'Return Data'!$B$7:$R$526,5,0)</f>
        <v>3.3052999999999999</v>
      </c>
      <c r="E27" s="66">
        <f t="shared" si="12"/>
        <v>33</v>
      </c>
      <c r="F27" s="65">
        <f>VLOOKUP($A27,'Return Data'!$B$7:$R$526,6,0)</f>
        <v>3.0975000000000001</v>
      </c>
      <c r="G27" s="66">
        <f t="shared" si="13"/>
        <v>36</v>
      </c>
      <c r="H27" s="65">
        <f>VLOOKUP($A27,'Return Data'!$B$7:$R$526,7,0)</f>
        <v>3.1280999999999999</v>
      </c>
      <c r="I27" s="66">
        <f t="shared" si="14"/>
        <v>37</v>
      </c>
      <c r="J27" s="65">
        <f>VLOOKUP($A27,'Return Data'!$B$7:$R$526,8,0)</f>
        <v>3.3222</v>
      </c>
      <c r="K27" s="66">
        <f t="shared" si="15"/>
        <v>37</v>
      </c>
      <c r="L27" s="65">
        <f>VLOOKUP($A27,'Return Data'!$B$7:$R$526,9,0)</f>
        <v>2.9922</v>
      </c>
      <c r="M27" s="66">
        <f t="shared" si="16"/>
        <v>37</v>
      </c>
      <c r="N27" s="65">
        <f>VLOOKUP($A27,'Return Data'!$B$7:$R$526,10,0)</f>
        <v>4.4568000000000003</v>
      </c>
      <c r="O27" s="66">
        <f t="shared" si="17"/>
        <v>31</v>
      </c>
      <c r="P27" s="65"/>
      <c r="Q27" s="66"/>
      <c r="R27" s="65"/>
      <c r="S27" s="66"/>
      <c r="T27" s="65"/>
      <c r="U27" s="66"/>
      <c r="V27" s="65"/>
      <c r="W27" s="66"/>
      <c r="X27" s="65"/>
      <c r="Y27" s="66"/>
      <c r="Z27" s="65">
        <f>VLOOKUP($A27,'Return Data'!$B$7:$R$526,16,0)</f>
        <v>4.7843</v>
      </c>
      <c r="AA27" s="67">
        <f t="shared" si="23"/>
        <v>41</v>
      </c>
    </row>
    <row r="28" spans="1:27" x14ac:dyDescent="0.3">
      <c r="A28" s="63" t="s">
        <v>138</v>
      </c>
      <c r="B28" s="64">
        <f>VLOOKUP($A28,'Return Data'!$B$7:$R$526,3,0)</f>
        <v>44004</v>
      </c>
      <c r="C28" s="65">
        <f>VLOOKUP($A28,'Return Data'!$B$7:$R$526,4,0)</f>
        <v>1957.1464000000001</v>
      </c>
      <c r="D28" s="65">
        <f>VLOOKUP($A28,'Return Data'!$B$7:$R$526,5,0)</f>
        <v>3.4131999999999998</v>
      </c>
      <c r="E28" s="66">
        <f t="shared" si="12"/>
        <v>32</v>
      </c>
      <c r="F28" s="65">
        <f>VLOOKUP($A28,'Return Data'!$B$7:$R$526,6,0)</f>
        <v>3.2073</v>
      </c>
      <c r="G28" s="66">
        <f t="shared" si="13"/>
        <v>34</v>
      </c>
      <c r="H28" s="65">
        <f>VLOOKUP($A28,'Return Data'!$B$7:$R$526,7,0)</f>
        <v>3.1492</v>
      </c>
      <c r="I28" s="66">
        <f t="shared" si="14"/>
        <v>35</v>
      </c>
      <c r="J28" s="65">
        <f>VLOOKUP($A28,'Return Data'!$B$7:$R$526,8,0)</f>
        <v>3.3068</v>
      </c>
      <c r="K28" s="66">
        <f t="shared" si="15"/>
        <v>39</v>
      </c>
      <c r="L28" s="65">
        <f>VLOOKUP($A28,'Return Data'!$B$7:$R$526,9,0)</f>
        <v>3.0156999999999998</v>
      </c>
      <c r="M28" s="66">
        <f t="shared" si="16"/>
        <v>33</v>
      </c>
      <c r="N28" s="65">
        <f>VLOOKUP($A28,'Return Data'!$B$7:$R$526,10,0)</f>
        <v>4.4476000000000004</v>
      </c>
      <c r="O28" s="66">
        <f t="shared" si="17"/>
        <v>32</v>
      </c>
      <c r="P28" s="65"/>
      <c r="Q28" s="66"/>
      <c r="R28" s="65"/>
      <c r="S28" s="66"/>
      <c r="T28" s="65"/>
      <c r="U28" s="66"/>
      <c r="V28" s="65"/>
      <c r="W28" s="66"/>
      <c r="X28" s="65"/>
      <c r="Y28" s="66"/>
      <c r="Z28" s="65">
        <f>VLOOKUP($A28,'Return Data'!$B$7:$R$526,16,0)</f>
        <v>4.7950999999999997</v>
      </c>
      <c r="AA28" s="67">
        <f t="shared" si="23"/>
        <v>40</v>
      </c>
    </row>
    <row r="29" spans="1:27" x14ac:dyDescent="0.3">
      <c r="A29" s="63" t="s">
        <v>139</v>
      </c>
      <c r="B29" s="64">
        <f>VLOOKUP($A29,'Return Data'!$B$7:$R$526,3,0)</f>
        <v>44004</v>
      </c>
      <c r="C29" s="65">
        <f>VLOOKUP($A29,'Return Data'!$B$7:$R$526,4,0)</f>
        <v>2757.2523999999999</v>
      </c>
      <c r="D29" s="65">
        <f>VLOOKUP($A29,'Return Data'!$B$7:$R$526,5,0)</f>
        <v>4.1863000000000001</v>
      </c>
      <c r="E29" s="66">
        <f t="shared" si="12"/>
        <v>12</v>
      </c>
      <c r="F29" s="65">
        <f>VLOOKUP($A29,'Return Data'!$B$7:$R$526,6,0)</f>
        <v>3.5669</v>
      </c>
      <c r="G29" s="66">
        <f t="shared" si="13"/>
        <v>17</v>
      </c>
      <c r="H29" s="65">
        <f>VLOOKUP($A29,'Return Data'!$B$7:$R$526,7,0)</f>
        <v>4.0255000000000001</v>
      </c>
      <c r="I29" s="66">
        <f t="shared" si="14"/>
        <v>18</v>
      </c>
      <c r="J29" s="65">
        <f>VLOOKUP($A29,'Return Data'!$B$7:$R$526,8,0)</f>
        <v>4.1574999999999998</v>
      </c>
      <c r="K29" s="66">
        <f t="shared" si="15"/>
        <v>17</v>
      </c>
      <c r="L29" s="65">
        <f>VLOOKUP($A29,'Return Data'!$B$7:$R$526,9,0)</f>
        <v>3.3389000000000002</v>
      </c>
      <c r="M29" s="66">
        <f t="shared" si="16"/>
        <v>27</v>
      </c>
      <c r="N29" s="65">
        <f>VLOOKUP($A29,'Return Data'!$B$7:$R$526,10,0)</f>
        <v>5.4623999999999997</v>
      </c>
      <c r="O29" s="66">
        <f t="shared" si="17"/>
        <v>25</v>
      </c>
      <c r="P29" s="65">
        <f>VLOOKUP($A29,'Return Data'!$B$7:$R$526,11,0)</f>
        <v>5.0761000000000003</v>
      </c>
      <c r="Q29" s="66">
        <f t="shared" si="18"/>
        <v>25</v>
      </c>
      <c r="R29" s="65">
        <f>VLOOKUP($A29,'Return Data'!$B$7:$R$526,12,0)</f>
        <v>5.2145000000000001</v>
      </c>
      <c r="S29" s="66">
        <f t="shared" si="19"/>
        <v>26</v>
      </c>
      <c r="T29" s="65">
        <f>VLOOKUP($A29,'Return Data'!$B$7:$R$526,13,0)</f>
        <v>5.4683000000000002</v>
      </c>
      <c r="U29" s="66">
        <f t="shared" si="20"/>
        <v>26</v>
      </c>
      <c r="V29" s="65">
        <f>VLOOKUP($A29,'Return Data'!$B$7:$R$526,17,0)</f>
        <v>6.4980000000000002</v>
      </c>
      <c r="W29" s="66">
        <f t="shared" si="21"/>
        <v>25</v>
      </c>
      <c r="X29" s="65">
        <f>VLOOKUP($A29,'Return Data'!$B$7:$R$526,14,0)</f>
        <v>6.6539999999999999</v>
      </c>
      <c r="Y29" s="66">
        <f t="shared" si="22"/>
        <v>24</v>
      </c>
      <c r="Z29" s="65">
        <f>VLOOKUP($A29,'Return Data'!$B$7:$R$526,16,0)</f>
        <v>7.7366999999999999</v>
      </c>
      <c r="AA29" s="67">
        <f t="shared" si="23"/>
        <v>18</v>
      </c>
    </row>
    <row r="30" spans="1:27" x14ac:dyDescent="0.3">
      <c r="A30" s="63" t="s">
        <v>140</v>
      </c>
      <c r="B30" s="64">
        <f>VLOOKUP($A30,'Return Data'!$B$7:$R$526,3,0)</f>
        <v>44004</v>
      </c>
      <c r="C30" s="65">
        <f>VLOOKUP($A30,'Return Data'!$B$7:$R$526,4,0)</f>
        <v>1055.7737</v>
      </c>
      <c r="D30" s="65">
        <f>VLOOKUP($A30,'Return Data'!$B$7:$R$526,5,0)</f>
        <v>2.8973</v>
      </c>
      <c r="E30" s="66">
        <f t="shared" si="12"/>
        <v>40</v>
      </c>
      <c r="F30" s="65">
        <f>VLOOKUP($A30,'Return Data'!$B$7:$R$526,6,0)</f>
        <v>2.8401999999999998</v>
      </c>
      <c r="G30" s="66">
        <f t="shared" si="13"/>
        <v>42</v>
      </c>
      <c r="H30" s="65">
        <f>VLOOKUP($A30,'Return Data'!$B$7:$R$526,7,0)</f>
        <v>2.7894999999999999</v>
      </c>
      <c r="I30" s="66">
        <f t="shared" si="14"/>
        <v>42</v>
      </c>
      <c r="J30" s="65">
        <f>VLOOKUP($A30,'Return Data'!$B$7:$R$526,8,0)</f>
        <v>2.8127</v>
      </c>
      <c r="K30" s="66">
        <f t="shared" si="15"/>
        <v>42</v>
      </c>
      <c r="L30" s="65">
        <f>VLOOKUP($A30,'Return Data'!$B$7:$R$526,9,0)</f>
        <v>2.8386</v>
      </c>
      <c r="M30" s="66">
        <f t="shared" si="16"/>
        <v>41</v>
      </c>
      <c r="N30" s="65">
        <f>VLOOKUP($A30,'Return Data'!$B$7:$R$526,10,0)</f>
        <v>2.6263000000000001</v>
      </c>
      <c r="O30" s="66">
        <f t="shared" si="17"/>
        <v>42</v>
      </c>
      <c r="P30" s="65">
        <f>VLOOKUP($A30,'Return Data'!$B$7:$R$526,11,0)</f>
        <v>3.7227999999999999</v>
      </c>
      <c r="Q30" s="66">
        <f t="shared" si="18"/>
        <v>38</v>
      </c>
      <c r="R30" s="65">
        <f>VLOOKUP($A30,'Return Data'!$B$7:$R$526,12,0)</f>
        <v>4.133</v>
      </c>
      <c r="S30" s="66">
        <f t="shared" si="19"/>
        <v>38</v>
      </c>
      <c r="T30" s="65">
        <f>VLOOKUP($A30,'Return Data'!$B$7:$R$526,13,0)</f>
        <v>4.4782000000000002</v>
      </c>
      <c r="U30" s="66">
        <f t="shared" si="20"/>
        <v>38</v>
      </c>
      <c r="V30" s="65"/>
      <c r="W30" s="66"/>
      <c r="X30" s="65"/>
      <c r="Y30" s="66"/>
      <c r="Z30" s="65">
        <f>VLOOKUP($A30,'Return Data'!$B$7:$R$526,16,0)</f>
        <v>4.7637</v>
      </c>
      <c r="AA30" s="67">
        <f t="shared" si="23"/>
        <v>42</v>
      </c>
    </row>
    <row r="31" spans="1:27" x14ac:dyDescent="0.3">
      <c r="A31" s="63" t="s">
        <v>141</v>
      </c>
      <c r="B31" s="64">
        <f>VLOOKUP($A31,'Return Data'!$B$7:$R$526,3,0)</f>
        <v>44004</v>
      </c>
      <c r="C31" s="65">
        <f>VLOOKUP($A31,'Return Data'!$B$7:$R$526,4,0)</f>
        <v>54.873800000000003</v>
      </c>
      <c r="D31" s="65">
        <f>VLOOKUP($A31,'Return Data'!$B$7:$R$526,5,0)</f>
        <v>4.2575000000000003</v>
      </c>
      <c r="E31" s="66">
        <f t="shared" si="12"/>
        <v>10</v>
      </c>
      <c r="F31" s="65">
        <f>VLOOKUP($A31,'Return Data'!$B$7:$R$526,6,0)</f>
        <v>3.6373000000000002</v>
      </c>
      <c r="G31" s="66">
        <f t="shared" si="13"/>
        <v>14</v>
      </c>
      <c r="H31" s="65">
        <f>VLOOKUP($A31,'Return Data'!$B$7:$R$526,7,0)</f>
        <v>3.7465999999999999</v>
      </c>
      <c r="I31" s="66">
        <f t="shared" si="14"/>
        <v>25</v>
      </c>
      <c r="J31" s="65">
        <f>VLOOKUP($A31,'Return Data'!$B$7:$R$526,8,0)</f>
        <v>3.9161000000000001</v>
      </c>
      <c r="K31" s="66">
        <f t="shared" si="15"/>
        <v>24</v>
      </c>
      <c r="L31" s="65">
        <f>VLOOKUP($A31,'Return Data'!$B$7:$R$526,9,0)</f>
        <v>3.6072000000000002</v>
      </c>
      <c r="M31" s="66">
        <f t="shared" si="16"/>
        <v>18</v>
      </c>
      <c r="N31" s="65">
        <f>VLOOKUP($A31,'Return Data'!$B$7:$R$526,10,0)</f>
        <v>4.7662000000000004</v>
      </c>
      <c r="O31" s="66">
        <f t="shared" si="17"/>
        <v>28</v>
      </c>
      <c r="P31" s="65">
        <f>VLOOKUP($A31,'Return Data'!$B$7:$R$526,11,0)</f>
        <v>4.8971</v>
      </c>
      <c r="Q31" s="66">
        <f t="shared" si="18"/>
        <v>28</v>
      </c>
      <c r="R31" s="65">
        <f>VLOOKUP($A31,'Return Data'!$B$7:$R$526,12,0)</f>
        <v>5.1092000000000004</v>
      </c>
      <c r="S31" s="66">
        <f t="shared" si="19"/>
        <v>29</v>
      </c>
      <c r="T31" s="65">
        <f>VLOOKUP($A31,'Return Data'!$B$7:$R$526,13,0)</f>
        <v>5.4473000000000003</v>
      </c>
      <c r="U31" s="66">
        <f t="shared" si="20"/>
        <v>28</v>
      </c>
      <c r="V31" s="65">
        <f>VLOOKUP($A31,'Return Data'!$B$7:$R$526,17,0)</f>
        <v>6.5326000000000004</v>
      </c>
      <c r="W31" s="66">
        <f t="shared" si="21"/>
        <v>22</v>
      </c>
      <c r="X31" s="65">
        <f>VLOOKUP($A31,'Return Data'!$B$7:$R$526,14,0)</f>
        <v>6.6787000000000001</v>
      </c>
      <c r="Y31" s="66">
        <f t="shared" si="22"/>
        <v>22</v>
      </c>
      <c r="Z31" s="65">
        <f>VLOOKUP($A31,'Return Data'!$B$7:$R$526,16,0)</f>
        <v>7.7888999999999999</v>
      </c>
      <c r="AA31" s="67">
        <f t="shared" si="23"/>
        <v>7</v>
      </c>
    </row>
    <row r="32" spans="1:27" x14ac:dyDescent="0.3">
      <c r="A32" s="63" t="s">
        <v>142</v>
      </c>
      <c r="B32" s="64">
        <f>VLOOKUP($A32,'Return Data'!$B$7:$R$526,3,0)</f>
        <v>44004</v>
      </c>
      <c r="C32" s="65">
        <f>VLOOKUP($A32,'Return Data'!$B$7:$R$526,4,0)</f>
        <v>4057.3105</v>
      </c>
      <c r="D32" s="65">
        <f>VLOOKUP($A32,'Return Data'!$B$7:$R$526,5,0)</f>
        <v>4.6318000000000001</v>
      </c>
      <c r="E32" s="66">
        <f t="shared" si="12"/>
        <v>4</v>
      </c>
      <c r="F32" s="65">
        <f>VLOOKUP($A32,'Return Data'!$B$7:$R$526,6,0)</f>
        <v>3.8334999999999999</v>
      </c>
      <c r="G32" s="66">
        <f t="shared" si="13"/>
        <v>6</v>
      </c>
      <c r="H32" s="65">
        <f>VLOOKUP($A32,'Return Data'!$B$7:$R$526,7,0)</f>
        <v>4.367</v>
      </c>
      <c r="I32" s="66">
        <f t="shared" si="14"/>
        <v>6</v>
      </c>
      <c r="J32" s="65">
        <f>VLOOKUP($A32,'Return Data'!$B$7:$R$526,8,0)</f>
        <v>4.7050000000000001</v>
      </c>
      <c r="K32" s="66">
        <f t="shared" si="15"/>
        <v>4</v>
      </c>
      <c r="L32" s="65">
        <f>VLOOKUP($A32,'Return Data'!$B$7:$R$526,9,0)</f>
        <v>3.6978</v>
      </c>
      <c r="M32" s="66">
        <f t="shared" si="16"/>
        <v>11</v>
      </c>
      <c r="N32" s="65">
        <f>VLOOKUP($A32,'Return Data'!$B$7:$R$526,10,0)</f>
        <v>5.6273999999999997</v>
      </c>
      <c r="O32" s="66">
        <f t="shared" si="17"/>
        <v>17</v>
      </c>
      <c r="P32" s="65">
        <f>VLOOKUP($A32,'Return Data'!$B$7:$R$526,11,0)</f>
        <v>5.1176000000000004</v>
      </c>
      <c r="Q32" s="66">
        <f t="shared" si="18"/>
        <v>24</v>
      </c>
      <c r="R32" s="65">
        <f>VLOOKUP($A32,'Return Data'!$B$7:$R$526,12,0)</f>
        <v>5.2533000000000003</v>
      </c>
      <c r="S32" s="66">
        <f t="shared" si="19"/>
        <v>24</v>
      </c>
      <c r="T32" s="65">
        <f>VLOOKUP($A32,'Return Data'!$B$7:$R$526,13,0)</f>
        <v>5.5236000000000001</v>
      </c>
      <c r="U32" s="66">
        <f t="shared" si="20"/>
        <v>24</v>
      </c>
      <c r="V32" s="65">
        <f>VLOOKUP($A32,'Return Data'!$B$7:$R$526,17,0)</f>
        <v>6.4782000000000002</v>
      </c>
      <c r="W32" s="66">
        <f t="shared" si="21"/>
        <v>26</v>
      </c>
      <c r="X32" s="65">
        <f>VLOOKUP($A32,'Return Data'!$B$7:$R$526,14,0)</f>
        <v>6.6246999999999998</v>
      </c>
      <c r="Y32" s="66">
        <f t="shared" si="22"/>
        <v>27</v>
      </c>
      <c r="Z32" s="65">
        <f>VLOOKUP($A32,'Return Data'!$B$7:$R$526,16,0)</f>
        <v>7.6978</v>
      </c>
      <c r="AA32" s="67">
        <f t="shared" si="23"/>
        <v>24</v>
      </c>
    </row>
    <row r="33" spans="1:27" x14ac:dyDescent="0.3">
      <c r="A33" s="63" t="s">
        <v>143</v>
      </c>
      <c r="B33" s="64">
        <f>VLOOKUP($A33,'Return Data'!$B$7:$R$526,3,0)</f>
        <v>44004</v>
      </c>
      <c r="C33" s="65">
        <f>VLOOKUP($A33,'Return Data'!$B$7:$R$526,4,0)</f>
        <v>2750.4389999999999</v>
      </c>
      <c r="D33" s="65">
        <f>VLOOKUP($A33,'Return Data'!$B$7:$R$526,5,0)</f>
        <v>4.4142999999999999</v>
      </c>
      <c r="E33" s="66">
        <f t="shared" si="12"/>
        <v>5</v>
      </c>
      <c r="F33" s="65">
        <f>VLOOKUP($A33,'Return Data'!$B$7:$R$526,6,0)</f>
        <v>3.6779999999999999</v>
      </c>
      <c r="G33" s="66">
        <f t="shared" si="13"/>
        <v>10</v>
      </c>
      <c r="H33" s="65">
        <f>VLOOKUP($A33,'Return Data'!$B$7:$R$526,7,0)</f>
        <v>4.0475000000000003</v>
      </c>
      <c r="I33" s="66">
        <f t="shared" si="14"/>
        <v>16</v>
      </c>
      <c r="J33" s="65">
        <f>VLOOKUP($A33,'Return Data'!$B$7:$R$526,8,0)</f>
        <v>4.4602000000000004</v>
      </c>
      <c r="K33" s="66">
        <f t="shared" si="15"/>
        <v>9</v>
      </c>
      <c r="L33" s="65">
        <f>VLOOKUP($A33,'Return Data'!$B$7:$R$526,9,0)</f>
        <v>3.637</v>
      </c>
      <c r="M33" s="66">
        <f t="shared" si="16"/>
        <v>16</v>
      </c>
      <c r="N33" s="65">
        <f>VLOOKUP($A33,'Return Data'!$B$7:$R$526,10,0)</f>
        <v>5.8028000000000004</v>
      </c>
      <c r="O33" s="66">
        <f t="shared" si="17"/>
        <v>13</v>
      </c>
      <c r="P33" s="65">
        <f>VLOOKUP($A33,'Return Data'!$B$7:$R$526,11,0)</f>
        <v>5.2870999999999997</v>
      </c>
      <c r="Q33" s="66">
        <f t="shared" si="18"/>
        <v>14</v>
      </c>
      <c r="R33" s="65">
        <f>VLOOKUP($A33,'Return Data'!$B$7:$R$526,12,0)</f>
        <v>5.3982999999999999</v>
      </c>
      <c r="S33" s="66">
        <f t="shared" si="19"/>
        <v>16</v>
      </c>
      <c r="T33" s="65">
        <f>VLOOKUP($A33,'Return Data'!$B$7:$R$526,13,0)</f>
        <v>5.6223000000000001</v>
      </c>
      <c r="U33" s="66">
        <f t="shared" si="20"/>
        <v>20</v>
      </c>
      <c r="V33" s="65">
        <f>VLOOKUP($A33,'Return Data'!$B$7:$R$526,17,0)</f>
        <v>6.5628000000000002</v>
      </c>
      <c r="W33" s="66">
        <f t="shared" si="21"/>
        <v>20</v>
      </c>
      <c r="X33" s="65">
        <f>VLOOKUP($A33,'Return Data'!$B$7:$R$526,14,0)</f>
        <v>6.7070999999999996</v>
      </c>
      <c r="Y33" s="66">
        <f t="shared" si="22"/>
        <v>20</v>
      </c>
      <c r="Z33" s="65">
        <f>VLOOKUP($A33,'Return Data'!$B$7:$R$526,16,0)</f>
        <v>7.7331000000000003</v>
      </c>
      <c r="AA33" s="67">
        <f t="shared" si="23"/>
        <v>20</v>
      </c>
    </row>
    <row r="34" spans="1:27" x14ac:dyDescent="0.3">
      <c r="A34" s="63" t="s">
        <v>144</v>
      </c>
      <c r="B34" s="64">
        <f>VLOOKUP($A34,'Return Data'!$B$7:$R$526,3,0)</f>
        <v>44004</v>
      </c>
      <c r="C34" s="65">
        <f>VLOOKUP($A34,'Return Data'!$B$7:$R$526,4,0)</f>
        <v>3643.0536000000002</v>
      </c>
      <c r="D34" s="65">
        <f>VLOOKUP($A34,'Return Data'!$B$7:$R$526,5,0)</f>
        <v>4.0260999999999996</v>
      </c>
      <c r="E34" s="66">
        <f t="shared" si="12"/>
        <v>17</v>
      </c>
      <c r="F34" s="65">
        <f>VLOOKUP($A34,'Return Data'!$B$7:$R$526,6,0)</f>
        <v>3.637</v>
      </c>
      <c r="G34" s="66">
        <f t="shared" si="13"/>
        <v>15</v>
      </c>
      <c r="H34" s="65">
        <f>VLOOKUP($A34,'Return Data'!$B$7:$R$526,7,0)</f>
        <v>4.1489000000000003</v>
      </c>
      <c r="I34" s="66">
        <f t="shared" si="14"/>
        <v>12</v>
      </c>
      <c r="J34" s="65">
        <f>VLOOKUP($A34,'Return Data'!$B$7:$R$526,8,0)</f>
        <v>4.4429999999999996</v>
      </c>
      <c r="K34" s="66">
        <f t="shared" si="15"/>
        <v>10</v>
      </c>
      <c r="L34" s="65">
        <f>VLOOKUP($A34,'Return Data'!$B$7:$R$526,9,0)</f>
        <v>3.9828999999999999</v>
      </c>
      <c r="M34" s="66">
        <f t="shared" si="16"/>
        <v>7</v>
      </c>
      <c r="N34" s="65">
        <f>VLOOKUP($A34,'Return Data'!$B$7:$R$526,10,0)</f>
        <v>6.0343</v>
      </c>
      <c r="O34" s="66">
        <f t="shared" si="17"/>
        <v>6</v>
      </c>
      <c r="P34" s="65">
        <f>VLOOKUP($A34,'Return Data'!$B$7:$R$526,11,0)</f>
        <v>5.5065999999999997</v>
      </c>
      <c r="Q34" s="66">
        <f t="shared" si="18"/>
        <v>6</v>
      </c>
      <c r="R34" s="65">
        <f>VLOOKUP($A34,'Return Data'!$B$7:$R$526,12,0)</f>
        <v>5.5614999999999997</v>
      </c>
      <c r="S34" s="66">
        <f t="shared" si="19"/>
        <v>6</v>
      </c>
      <c r="T34" s="65">
        <f>VLOOKUP($A34,'Return Data'!$B$7:$R$526,13,0)</f>
        <v>5.7853000000000003</v>
      </c>
      <c r="U34" s="66">
        <f t="shared" si="20"/>
        <v>9</v>
      </c>
      <c r="V34" s="65">
        <f>VLOOKUP($A34,'Return Data'!$B$7:$R$526,17,0)</f>
        <v>6.6475999999999997</v>
      </c>
      <c r="W34" s="66">
        <f t="shared" si="21"/>
        <v>12</v>
      </c>
      <c r="X34" s="65">
        <f>VLOOKUP($A34,'Return Data'!$B$7:$R$526,14,0)</f>
        <v>6.7619999999999996</v>
      </c>
      <c r="Y34" s="66">
        <f t="shared" si="22"/>
        <v>13</v>
      </c>
      <c r="Z34" s="65">
        <f>VLOOKUP($A34,'Return Data'!$B$7:$R$526,16,0)</f>
        <v>7.7474999999999996</v>
      </c>
      <c r="AA34" s="67">
        <f t="shared" si="23"/>
        <v>14</v>
      </c>
    </row>
    <row r="35" spans="1:27" x14ac:dyDescent="0.3">
      <c r="A35" s="63" t="s">
        <v>439</v>
      </c>
      <c r="B35" s="64">
        <f>VLOOKUP($A35,'Return Data'!$B$7:$R$526,3,0)</f>
        <v>44004</v>
      </c>
      <c r="C35" s="65">
        <f>VLOOKUP($A35,'Return Data'!$B$7:$R$526,4,0)</f>
        <v>1302.9737</v>
      </c>
      <c r="D35" s="65">
        <f>VLOOKUP($A35,'Return Data'!$B$7:$R$526,5,0)</f>
        <v>4.8329000000000004</v>
      </c>
      <c r="E35" s="66">
        <f t="shared" si="12"/>
        <v>3</v>
      </c>
      <c r="F35" s="65">
        <f>VLOOKUP($A35,'Return Data'!$B$7:$R$526,6,0)</f>
        <v>3.8361999999999998</v>
      </c>
      <c r="G35" s="66">
        <f t="shared" si="13"/>
        <v>5</v>
      </c>
      <c r="H35" s="65">
        <f>VLOOKUP($A35,'Return Data'!$B$7:$R$526,7,0)</f>
        <v>4.1981000000000002</v>
      </c>
      <c r="I35" s="66">
        <f t="shared" si="14"/>
        <v>10</v>
      </c>
      <c r="J35" s="65">
        <f>VLOOKUP($A35,'Return Data'!$B$7:$R$526,8,0)</f>
        <v>4.3346</v>
      </c>
      <c r="K35" s="66">
        <f t="shared" si="15"/>
        <v>14</v>
      </c>
      <c r="L35" s="65">
        <f>VLOOKUP($A35,'Return Data'!$B$7:$R$526,9,0)</f>
        <v>4.0167999999999999</v>
      </c>
      <c r="M35" s="66">
        <f t="shared" si="16"/>
        <v>5</v>
      </c>
      <c r="N35" s="65">
        <f>VLOOKUP($A35,'Return Data'!$B$7:$R$526,10,0)</f>
        <v>5.8742000000000001</v>
      </c>
      <c r="O35" s="66">
        <f t="shared" si="17"/>
        <v>11</v>
      </c>
      <c r="P35" s="65">
        <f>VLOOKUP($A35,'Return Data'!$B$7:$R$526,11,0)</f>
        <v>5.3474000000000004</v>
      </c>
      <c r="Q35" s="66">
        <f t="shared" si="18"/>
        <v>13</v>
      </c>
      <c r="R35" s="65">
        <f>VLOOKUP($A35,'Return Data'!$B$7:$R$526,12,0)</f>
        <v>5.5297000000000001</v>
      </c>
      <c r="S35" s="66">
        <f t="shared" si="19"/>
        <v>9</v>
      </c>
      <c r="T35" s="65">
        <f>VLOOKUP($A35,'Return Data'!$B$7:$R$526,13,0)</f>
        <v>5.8169000000000004</v>
      </c>
      <c r="U35" s="66">
        <f t="shared" si="20"/>
        <v>6</v>
      </c>
      <c r="V35" s="65">
        <f>VLOOKUP($A35,'Return Data'!$B$7:$R$526,17,0)</f>
        <v>6.7393999999999998</v>
      </c>
      <c r="W35" s="66">
        <f t="shared" si="21"/>
        <v>4</v>
      </c>
      <c r="X35" s="65">
        <f>VLOOKUP($A35,'Return Data'!$B$7:$R$526,14,0)</f>
        <v>6.8288000000000002</v>
      </c>
      <c r="Y35" s="66">
        <f t="shared" si="22"/>
        <v>5</v>
      </c>
      <c r="Z35" s="65">
        <f>VLOOKUP($A35,'Return Data'!$B$7:$R$526,16,0)</f>
        <v>6.8894000000000002</v>
      </c>
      <c r="AA35" s="67">
        <f t="shared" si="23"/>
        <v>33</v>
      </c>
    </row>
    <row r="36" spans="1:27" x14ac:dyDescent="0.3">
      <c r="A36" s="63" t="s">
        <v>146</v>
      </c>
      <c r="B36" s="64">
        <f>VLOOKUP($A36,'Return Data'!$B$7:$R$526,3,0)</f>
        <v>44004</v>
      </c>
      <c r="C36" s="65">
        <f>VLOOKUP($A36,'Return Data'!$B$7:$R$526,4,0)</f>
        <v>2116.4825999999998</v>
      </c>
      <c r="D36" s="65">
        <f>VLOOKUP($A36,'Return Data'!$B$7:$R$526,5,0)</f>
        <v>4.0273000000000003</v>
      </c>
      <c r="E36" s="66">
        <f t="shared" si="12"/>
        <v>16</v>
      </c>
      <c r="F36" s="65">
        <f>VLOOKUP($A36,'Return Data'!$B$7:$R$526,6,0)</f>
        <v>3.5571000000000002</v>
      </c>
      <c r="G36" s="66">
        <f t="shared" si="13"/>
        <v>20</v>
      </c>
      <c r="H36" s="65">
        <f>VLOOKUP($A36,'Return Data'!$B$7:$R$526,7,0)</f>
        <v>3.8005</v>
      </c>
      <c r="I36" s="66">
        <f t="shared" si="14"/>
        <v>22</v>
      </c>
      <c r="J36" s="65">
        <f>VLOOKUP($A36,'Return Data'!$B$7:$R$526,8,0)</f>
        <v>4.0199999999999996</v>
      </c>
      <c r="K36" s="66">
        <f t="shared" si="15"/>
        <v>22</v>
      </c>
      <c r="L36" s="65">
        <f>VLOOKUP($A36,'Return Data'!$B$7:$R$526,9,0)</f>
        <v>3.6084999999999998</v>
      </c>
      <c r="M36" s="66">
        <f t="shared" si="16"/>
        <v>17</v>
      </c>
      <c r="N36" s="65">
        <f>VLOOKUP($A36,'Return Data'!$B$7:$R$526,10,0)</f>
        <v>5.5160999999999998</v>
      </c>
      <c r="O36" s="66">
        <f t="shared" si="17"/>
        <v>21</v>
      </c>
      <c r="P36" s="65">
        <f>VLOOKUP($A36,'Return Data'!$B$7:$R$526,11,0)</f>
        <v>5.2203999999999997</v>
      </c>
      <c r="Q36" s="66">
        <f t="shared" si="18"/>
        <v>18</v>
      </c>
      <c r="R36" s="65">
        <f>VLOOKUP($A36,'Return Data'!$B$7:$R$526,12,0)</f>
        <v>5.3525</v>
      </c>
      <c r="S36" s="66">
        <f t="shared" si="19"/>
        <v>19</v>
      </c>
      <c r="T36" s="65">
        <f>VLOOKUP($A36,'Return Data'!$B$7:$R$526,13,0)</f>
        <v>5.6283000000000003</v>
      </c>
      <c r="U36" s="66">
        <f t="shared" si="20"/>
        <v>18</v>
      </c>
      <c r="V36" s="65">
        <f>VLOOKUP($A36,'Return Data'!$B$7:$R$526,17,0)</f>
        <v>6.5682999999999998</v>
      </c>
      <c r="W36" s="66">
        <f t="shared" si="21"/>
        <v>19</v>
      </c>
      <c r="X36" s="65">
        <f>VLOOKUP($A36,'Return Data'!$B$7:$R$526,14,0)</f>
        <v>6.71</v>
      </c>
      <c r="Y36" s="66">
        <f t="shared" si="22"/>
        <v>19</v>
      </c>
      <c r="Z36" s="65">
        <f>VLOOKUP($A36,'Return Data'!$B$7:$R$526,16,0)</f>
        <v>7.5018000000000002</v>
      </c>
      <c r="AA36" s="67">
        <f t="shared" si="23"/>
        <v>29</v>
      </c>
    </row>
    <row r="37" spans="1:27" x14ac:dyDescent="0.3">
      <c r="A37" s="63" t="s">
        <v>147</v>
      </c>
      <c r="B37" s="64">
        <f>VLOOKUP($A37,'Return Data'!$B$7:$R$526,3,0)</f>
        <v>44004</v>
      </c>
      <c r="C37" s="65">
        <f>VLOOKUP($A37,'Return Data'!$B$7:$R$526,4,0)</f>
        <v>10.789899999999999</v>
      </c>
      <c r="D37" s="65">
        <f>VLOOKUP($A37,'Return Data'!$B$7:$R$526,5,0)</f>
        <v>3.0448</v>
      </c>
      <c r="E37" s="66">
        <f t="shared" si="12"/>
        <v>38</v>
      </c>
      <c r="F37" s="65">
        <f>VLOOKUP($A37,'Return Data'!$B$7:$R$526,6,0)</f>
        <v>2.9325000000000001</v>
      </c>
      <c r="G37" s="66">
        <f t="shared" si="13"/>
        <v>41</v>
      </c>
      <c r="H37" s="65">
        <f>VLOOKUP($A37,'Return Data'!$B$7:$R$526,7,0)</f>
        <v>3.0947</v>
      </c>
      <c r="I37" s="66">
        <f t="shared" si="14"/>
        <v>40</v>
      </c>
      <c r="J37" s="65">
        <f>VLOOKUP($A37,'Return Data'!$B$7:$R$526,8,0)</f>
        <v>3.3872</v>
      </c>
      <c r="K37" s="66">
        <f t="shared" si="15"/>
        <v>35</v>
      </c>
      <c r="L37" s="65">
        <f>VLOOKUP($A37,'Return Data'!$B$7:$R$526,9,0)</f>
        <v>2.9426999999999999</v>
      </c>
      <c r="M37" s="66">
        <f t="shared" si="16"/>
        <v>40</v>
      </c>
      <c r="N37" s="65">
        <f>VLOOKUP($A37,'Return Data'!$B$7:$R$526,10,0)</f>
        <v>3.5017</v>
      </c>
      <c r="O37" s="66">
        <f t="shared" si="17"/>
        <v>40</v>
      </c>
      <c r="P37" s="65">
        <f>VLOOKUP($A37,'Return Data'!$B$7:$R$526,11,0)</f>
        <v>4.0917000000000003</v>
      </c>
      <c r="Q37" s="66">
        <f t="shared" si="18"/>
        <v>37</v>
      </c>
      <c r="R37" s="65">
        <f>VLOOKUP($A37,'Return Data'!$B$7:$R$526,12,0)</f>
        <v>4.3815999999999997</v>
      </c>
      <c r="S37" s="66">
        <f t="shared" si="19"/>
        <v>37</v>
      </c>
      <c r="T37" s="65">
        <f>VLOOKUP($A37,'Return Data'!$B$7:$R$526,13,0)</f>
        <v>4.6839000000000004</v>
      </c>
      <c r="U37" s="66">
        <f t="shared" si="20"/>
        <v>37</v>
      </c>
      <c r="V37" s="65"/>
      <c r="W37" s="66"/>
      <c r="X37" s="65"/>
      <c r="Y37" s="66"/>
      <c r="Z37" s="65">
        <f>VLOOKUP($A37,'Return Data'!$B$7:$R$526,16,0)</f>
        <v>5.1650999999999998</v>
      </c>
      <c r="AA37" s="67">
        <f t="shared" si="23"/>
        <v>38</v>
      </c>
    </row>
    <row r="38" spans="1:27" x14ac:dyDescent="0.3">
      <c r="A38" s="63" t="s">
        <v>148</v>
      </c>
      <c r="B38" s="64">
        <f>VLOOKUP($A38,'Return Data'!$B$7:$R$526,3,0)</f>
        <v>44004</v>
      </c>
      <c r="C38" s="65">
        <f>VLOOKUP($A38,'Return Data'!$B$7:$R$526,4,0)</f>
        <v>4907.6949000000004</v>
      </c>
      <c r="D38" s="65">
        <f>VLOOKUP($A38,'Return Data'!$B$7:$R$526,5,0)</f>
        <v>3.9853000000000001</v>
      </c>
      <c r="E38" s="66">
        <f t="shared" si="12"/>
        <v>18</v>
      </c>
      <c r="F38" s="65">
        <f>VLOOKUP($A38,'Return Data'!$B$7:$R$526,6,0)</f>
        <v>3.6555</v>
      </c>
      <c r="G38" s="66">
        <f t="shared" si="13"/>
        <v>12</v>
      </c>
      <c r="H38" s="65">
        <f>VLOOKUP($A38,'Return Data'!$B$7:$R$526,7,0)</f>
        <v>4.5987</v>
      </c>
      <c r="I38" s="66">
        <f t="shared" si="14"/>
        <v>2</v>
      </c>
      <c r="J38" s="65">
        <f>VLOOKUP($A38,'Return Data'!$B$7:$R$526,8,0)</f>
        <v>4.6683000000000003</v>
      </c>
      <c r="K38" s="66">
        <f t="shared" si="15"/>
        <v>6</v>
      </c>
      <c r="L38" s="65">
        <f>VLOOKUP($A38,'Return Data'!$B$7:$R$526,9,0)</f>
        <v>3.8439000000000001</v>
      </c>
      <c r="M38" s="66">
        <f t="shared" si="16"/>
        <v>9</v>
      </c>
      <c r="N38" s="65">
        <f>VLOOKUP($A38,'Return Data'!$B$7:$R$526,10,0)</f>
        <v>6.0152000000000001</v>
      </c>
      <c r="O38" s="66">
        <f t="shared" si="17"/>
        <v>7</v>
      </c>
      <c r="P38" s="65">
        <f>VLOOKUP($A38,'Return Data'!$B$7:$R$526,11,0)</f>
        <v>5.4226000000000001</v>
      </c>
      <c r="Q38" s="66">
        <f t="shared" si="18"/>
        <v>10</v>
      </c>
      <c r="R38" s="65">
        <f>VLOOKUP($A38,'Return Data'!$B$7:$R$526,12,0)</f>
        <v>5.5247999999999999</v>
      </c>
      <c r="S38" s="66">
        <f t="shared" si="19"/>
        <v>10</v>
      </c>
      <c r="T38" s="65">
        <f>VLOOKUP($A38,'Return Data'!$B$7:$R$526,13,0)</f>
        <v>5.7930999999999999</v>
      </c>
      <c r="U38" s="66">
        <f t="shared" si="20"/>
        <v>8</v>
      </c>
      <c r="V38" s="65">
        <f>VLOOKUP($A38,'Return Data'!$B$7:$R$526,17,0)</f>
        <v>6.7228000000000003</v>
      </c>
      <c r="W38" s="66">
        <f t="shared" si="21"/>
        <v>6</v>
      </c>
      <c r="X38" s="65">
        <f>VLOOKUP($A38,'Return Data'!$B$7:$R$526,14,0)</f>
        <v>6.8106</v>
      </c>
      <c r="Y38" s="66">
        <f t="shared" si="22"/>
        <v>6</v>
      </c>
      <c r="Z38" s="65">
        <f>VLOOKUP($A38,'Return Data'!$B$7:$R$526,16,0)</f>
        <v>7.8040000000000003</v>
      </c>
      <c r="AA38" s="67">
        <f t="shared" si="23"/>
        <v>6</v>
      </c>
    </row>
    <row r="39" spans="1:27" x14ac:dyDescent="0.3">
      <c r="A39" s="63" t="s">
        <v>149</v>
      </c>
      <c r="B39" s="64">
        <f>VLOOKUP($A39,'Return Data'!$B$7:$R$526,3,0)</f>
        <v>44004</v>
      </c>
      <c r="C39" s="65">
        <f>VLOOKUP($A39,'Return Data'!$B$7:$R$526,4,0)</f>
        <v>1126.3667</v>
      </c>
      <c r="D39" s="65">
        <f>VLOOKUP($A39,'Return Data'!$B$7:$R$526,5,0)</f>
        <v>3.7237</v>
      </c>
      <c r="E39" s="66">
        <f t="shared" si="12"/>
        <v>24</v>
      </c>
      <c r="F39" s="65">
        <f>VLOOKUP($A39,'Return Data'!$B$7:$R$526,6,0)</f>
        <v>3.2662</v>
      </c>
      <c r="G39" s="66">
        <f t="shared" si="13"/>
        <v>31</v>
      </c>
      <c r="H39" s="65">
        <f>VLOOKUP($A39,'Return Data'!$B$7:$R$526,7,0)</f>
        <v>3.3889999999999998</v>
      </c>
      <c r="I39" s="66">
        <f t="shared" si="14"/>
        <v>32</v>
      </c>
      <c r="J39" s="65">
        <f>VLOOKUP($A39,'Return Data'!$B$7:$R$526,8,0)</f>
        <v>3.5813000000000001</v>
      </c>
      <c r="K39" s="66">
        <f t="shared" si="15"/>
        <v>28</v>
      </c>
      <c r="L39" s="65">
        <f>VLOOKUP($A39,'Return Data'!$B$7:$R$526,9,0)</f>
        <v>2.8264</v>
      </c>
      <c r="M39" s="66">
        <f t="shared" si="16"/>
        <v>42</v>
      </c>
      <c r="N39" s="65">
        <f>VLOOKUP($A39,'Return Data'!$B$7:$R$526,10,0)</f>
        <v>3.8753000000000002</v>
      </c>
      <c r="O39" s="66">
        <f t="shared" si="17"/>
        <v>36</v>
      </c>
      <c r="P39" s="65">
        <f>VLOOKUP($A39,'Return Data'!$B$7:$R$526,11,0)</f>
        <v>4.4114000000000004</v>
      </c>
      <c r="Q39" s="66">
        <f t="shared" si="18"/>
        <v>32</v>
      </c>
      <c r="R39" s="65">
        <f>VLOOKUP($A39,'Return Data'!$B$7:$R$526,12,0)</f>
        <v>4.6596000000000002</v>
      </c>
      <c r="S39" s="66">
        <f t="shared" si="19"/>
        <v>32</v>
      </c>
      <c r="T39" s="65">
        <f>VLOOKUP($A39,'Return Data'!$B$7:$R$526,13,0)</f>
        <v>5.0297000000000001</v>
      </c>
      <c r="U39" s="66">
        <f t="shared" si="20"/>
        <v>32</v>
      </c>
      <c r="V39" s="65">
        <f>VLOOKUP($A39,'Return Data'!$B$7:$R$526,17,0)</f>
        <v>5.7546999999999997</v>
      </c>
      <c r="W39" s="66">
        <f t="shared" si="21"/>
        <v>33</v>
      </c>
      <c r="X39" s="65"/>
      <c r="Y39" s="66"/>
      <c r="Z39" s="65">
        <f>VLOOKUP($A39,'Return Data'!$B$7:$R$526,16,0)</f>
        <v>5.7797000000000001</v>
      </c>
      <c r="AA39" s="67">
        <f t="shared" si="23"/>
        <v>37</v>
      </c>
    </row>
    <row r="40" spans="1:27" x14ac:dyDescent="0.3">
      <c r="A40" s="63" t="s">
        <v>150</v>
      </c>
      <c r="B40" s="64">
        <f>VLOOKUP($A40,'Return Data'!$B$7:$R$526,3,0)</f>
        <v>44004</v>
      </c>
      <c r="C40" s="65">
        <f>VLOOKUP($A40,'Return Data'!$B$7:$R$526,4,0)</f>
        <v>261.37459999999999</v>
      </c>
      <c r="D40" s="65">
        <f>VLOOKUP($A40,'Return Data'!$B$7:$R$526,5,0)</f>
        <v>4.2876000000000003</v>
      </c>
      <c r="E40" s="66">
        <f t="shared" si="12"/>
        <v>7</v>
      </c>
      <c r="F40" s="65">
        <f>VLOOKUP($A40,'Return Data'!$B$7:$R$526,6,0)</f>
        <v>3.8786999999999998</v>
      </c>
      <c r="G40" s="66">
        <f t="shared" si="13"/>
        <v>3</v>
      </c>
      <c r="H40" s="65">
        <f>VLOOKUP($A40,'Return Data'!$B$7:$R$526,7,0)</f>
        <v>4.4625000000000004</v>
      </c>
      <c r="I40" s="66">
        <f t="shared" si="14"/>
        <v>5</v>
      </c>
      <c r="J40" s="65">
        <f>VLOOKUP($A40,'Return Data'!$B$7:$R$526,8,0)</f>
        <v>4.7236000000000002</v>
      </c>
      <c r="K40" s="66">
        <f t="shared" si="15"/>
        <v>3</v>
      </c>
      <c r="L40" s="65">
        <f>VLOOKUP($A40,'Return Data'!$B$7:$R$526,9,0)</f>
        <v>4.2824</v>
      </c>
      <c r="M40" s="66">
        <f t="shared" si="16"/>
        <v>2</v>
      </c>
      <c r="N40" s="65">
        <f>VLOOKUP($A40,'Return Data'!$B$7:$R$526,10,0)</f>
        <v>5.9021999999999997</v>
      </c>
      <c r="O40" s="66">
        <f t="shared" si="17"/>
        <v>10</v>
      </c>
      <c r="P40" s="65">
        <f>VLOOKUP($A40,'Return Data'!$B$7:$R$526,11,0)</f>
        <v>5.4145000000000003</v>
      </c>
      <c r="Q40" s="66">
        <f t="shared" si="18"/>
        <v>11</v>
      </c>
      <c r="R40" s="65">
        <f>VLOOKUP($A40,'Return Data'!$B$7:$R$526,12,0)</f>
        <v>5.5381</v>
      </c>
      <c r="S40" s="66">
        <f t="shared" si="19"/>
        <v>7</v>
      </c>
      <c r="T40" s="65">
        <f>VLOOKUP($A40,'Return Data'!$B$7:$R$526,13,0)</f>
        <v>5.7820999999999998</v>
      </c>
      <c r="U40" s="66">
        <f t="shared" si="20"/>
        <v>10</v>
      </c>
      <c r="V40" s="65">
        <f>VLOOKUP($A40,'Return Data'!$B$7:$R$526,17,0)</f>
        <v>6.7195999999999998</v>
      </c>
      <c r="W40" s="66">
        <f t="shared" si="21"/>
        <v>7</v>
      </c>
      <c r="X40" s="65">
        <f>VLOOKUP($A40,'Return Data'!$B$7:$R$526,14,0)</f>
        <v>6.8</v>
      </c>
      <c r="Y40" s="66">
        <f t="shared" si="22"/>
        <v>8</v>
      </c>
      <c r="Z40" s="65">
        <f>VLOOKUP($A40,'Return Data'!$B$7:$R$526,16,0)</f>
        <v>7.7779999999999996</v>
      </c>
      <c r="AA40" s="67">
        <f t="shared" si="23"/>
        <v>9</v>
      </c>
    </row>
    <row r="41" spans="1:27" x14ac:dyDescent="0.3">
      <c r="A41" s="63" t="s">
        <v>151</v>
      </c>
      <c r="B41" s="64">
        <f>VLOOKUP($A41,'Return Data'!$B$7:$R$526,3,0)</f>
        <v>44004</v>
      </c>
      <c r="C41" s="65">
        <f>VLOOKUP($A41,'Return Data'!$B$7:$R$526,4,0)</f>
        <v>2838.3984</v>
      </c>
      <c r="D41" s="65">
        <f>VLOOKUP($A41,'Return Data'!$B$7:$R$526,5,0)</f>
        <v>3.0001000000000002</v>
      </c>
      <c r="E41" s="66">
        <f t="shared" si="12"/>
        <v>39</v>
      </c>
      <c r="F41" s="65">
        <f>VLOOKUP($A41,'Return Data'!$B$7:$R$526,6,0)</f>
        <v>3.0918000000000001</v>
      </c>
      <c r="G41" s="66">
        <f t="shared" si="13"/>
        <v>37</v>
      </c>
      <c r="H41" s="65">
        <f>VLOOKUP($A41,'Return Data'!$B$7:$R$526,7,0)</f>
        <v>3.2717000000000001</v>
      </c>
      <c r="I41" s="66">
        <f t="shared" si="14"/>
        <v>33</v>
      </c>
      <c r="J41" s="65">
        <f>VLOOKUP($A41,'Return Data'!$B$7:$R$526,8,0)</f>
        <v>3.4702000000000002</v>
      </c>
      <c r="K41" s="66">
        <f t="shared" si="15"/>
        <v>31</v>
      </c>
      <c r="L41" s="65">
        <f>VLOOKUP($A41,'Return Data'!$B$7:$R$526,9,0)</f>
        <v>3.3833000000000002</v>
      </c>
      <c r="M41" s="66">
        <f t="shared" si="16"/>
        <v>26</v>
      </c>
      <c r="N41" s="65">
        <f>VLOOKUP($A41,'Return Data'!$B$7:$R$526,10,0)</f>
        <v>4.1971999999999996</v>
      </c>
      <c r="O41" s="66">
        <f t="shared" si="17"/>
        <v>35</v>
      </c>
      <c r="P41" s="65">
        <f>VLOOKUP($A41,'Return Data'!$B$7:$R$526,11,0)</f>
        <v>4.5549999999999997</v>
      </c>
      <c r="Q41" s="66">
        <f t="shared" si="18"/>
        <v>30</v>
      </c>
      <c r="R41" s="65">
        <f>VLOOKUP($A41,'Return Data'!$B$7:$R$526,12,0)</f>
        <v>4.8451000000000004</v>
      </c>
      <c r="S41" s="66">
        <f t="shared" si="19"/>
        <v>30</v>
      </c>
      <c r="T41" s="65">
        <f>VLOOKUP($A41,'Return Data'!$B$7:$R$526,13,0)</f>
        <v>5.0923999999999996</v>
      </c>
      <c r="U41" s="66">
        <f t="shared" si="20"/>
        <v>31</v>
      </c>
      <c r="V41" s="65">
        <f>VLOOKUP($A41,'Return Data'!$B$7:$R$526,17,0)</f>
        <v>1.5287999999999999</v>
      </c>
      <c r="W41" s="66">
        <f t="shared" si="21"/>
        <v>36</v>
      </c>
      <c r="X41" s="65">
        <f>VLOOKUP($A41,'Return Data'!$B$7:$R$526,14,0)</f>
        <v>3.327</v>
      </c>
      <c r="Y41" s="66">
        <f t="shared" si="22"/>
        <v>35</v>
      </c>
      <c r="Z41" s="65">
        <f>VLOOKUP($A41,'Return Data'!$B$7:$R$526,16,0)</f>
        <v>6.3832000000000004</v>
      </c>
      <c r="AA41" s="67">
        <f t="shared" si="23"/>
        <v>35</v>
      </c>
    </row>
    <row r="42" spans="1:27" x14ac:dyDescent="0.3">
      <c r="A42" s="63" t="s">
        <v>152</v>
      </c>
      <c r="B42" s="64">
        <f>VLOOKUP($A42,'Return Data'!$B$7:$R$526,3,0)</f>
        <v>44004</v>
      </c>
      <c r="C42" s="65">
        <f>VLOOKUP($A42,'Return Data'!$B$7:$R$526,4,0)</f>
        <v>31.744</v>
      </c>
      <c r="D42" s="65">
        <f>VLOOKUP($A42,'Return Data'!$B$7:$R$526,5,0)</f>
        <v>4.9448999999999996</v>
      </c>
      <c r="E42" s="66">
        <f t="shared" si="12"/>
        <v>2</v>
      </c>
      <c r="F42" s="65">
        <f>VLOOKUP($A42,'Return Data'!$B$7:$R$526,6,0)</f>
        <v>4.5243000000000002</v>
      </c>
      <c r="G42" s="66">
        <f t="shared" si="13"/>
        <v>1</v>
      </c>
      <c r="H42" s="65">
        <f>VLOOKUP($A42,'Return Data'!$B$7:$R$526,7,0)</f>
        <v>4.6856</v>
      </c>
      <c r="I42" s="66">
        <f t="shared" si="14"/>
        <v>1</v>
      </c>
      <c r="J42" s="65">
        <f>VLOOKUP($A42,'Return Data'!$B$7:$R$526,8,0)</f>
        <v>4.7805</v>
      </c>
      <c r="K42" s="66">
        <f t="shared" si="15"/>
        <v>2</v>
      </c>
      <c r="L42" s="65">
        <f>VLOOKUP($A42,'Return Data'!$B$7:$R$526,9,0)</f>
        <v>4.7107999999999999</v>
      </c>
      <c r="M42" s="66">
        <f t="shared" si="16"/>
        <v>1</v>
      </c>
      <c r="N42" s="65">
        <f>VLOOKUP($A42,'Return Data'!$B$7:$R$526,10,0)</f>
        <v>5.1002000000000001</v>
      </c>
      <c r="O42" s="66">
        <f t="shared" si="17"/>
        <v>27</v>
      </c>
      <c r="P42" s="65">
        <f>VLOOKUP($A42,'Return Data'!$B$7:$R$526,11,0)</f>
        <v>5.6456999999999997</v>
      </c>
      <c r="Q42" s="66">
        <f t="shared" si="18"/>
        <v>1</v>
      </c>
      <c r="R42" s="65">
        <f>VLOOKUP($A42,'Return Data'!$B$7:$R$526,12,0)</f>
        <v>6.0286</v>
      </c>
      <c r="S42" s="66">
        <f t="shared" si="19"/>
        <v>1</v>
      </c>
      <c r="T42" s="65">
        <f>VLOOKUP($A42,'Return Data'!$B$7:$R$526,13,0)</f>
        <v>6.4264999999999999</v>
      </c>
      <c r="U42" s="66">
        <f t="shared" si="20"/>
        <v>1</v>
      </c>
      <c r="V42" s="65">
        <f>VLOOKUP($A42,'Return Data'!$B$7:$R$526,17,0)</f>
        <v>7.1203000000000003</v>
      </c>
      <c r="W42" s="66">
        <f t="shared" si="21"/>
        <v>1</v>
      </c>
      <c r="X42" s="65">
        <f>VLOOKUP($A42,'Return Data'!$B$7:$R$526,14,0)</f>
        <v>6.9964000000000004</v>
      </c>
      <c r="Y42" s="66">
        <f t="shared" si="22"/>
        <v>1</v>
      </c>
      <c r="Z42" s="65">
        <f>VLOOKUP($A42,'Return Data'!$B$7:$R$526,16,0)</f>
        <v>8.1214999999999993</v>
      </c>
      <c r="AA42" s="67">
        <f t="shared" si="23"/>
        <v>1</v>
      </c>
    </row>
    <row r="43" spans="1:27" x14ac:dyDescent="0.3">
      <c r="A43" s="63" t="s">
        <v>153</v>
      </c>
      <c r="B43" s="64">
        <f>VLOOKUP($A43,'Return Data'!$B$7:$R$526,3,0)</f>
        <v>44004</v>
      </c>
      <c r="C43" s="65">
        <f>VLOOKUP($A43,'Return Data'!$B$7:$R$526,4,0)</f>
        <v>27.142199999999999</v>
      </c>
      <c r="D43" s="65">
        <f>VLOOKUP($A43,'Return Data'!$B$7:$R$526,5,0)</f>
        <v>3.6312000000000002</v>
      </c>
      <c r="E43" s="66">
        <f t="shared" si="12"/>
        <v>25</v>
      </c>
      <c r="F43" s="65">
        <f>VLOOKUP($A43,'Return Data'!$B$7:$R$526,6,0)</f>
        <v>3.2282999999999999</v>
      </c>
      <c r="G43" s="66">
        <f t="shared" si="13"/>
        <v>32</v>
      </c>
      <c r="H43" s="65">
        <f>VLOOKUP($A43,'Return Data'!$B$7:$R$526,7,0)</f>
        <v>3.4026000000000001</v>
      </c>
      <c r="I43" s="66">
        <f t="shared" si="14"/>
        <v>31</v>
      </c>
      <c r="J43" s="65">
        <f>VLOOKUP($A43,'Return Data'!$B$7:$R$526,8,0)</f>
        <v>3.5684999999999998</v>
      </c>
      <c r="K43" s="66">
        <f t="shared" si="15"/>
        <v>29</v>
      </c>
      <c r="L43" s="65">
        <f>VLOOKUP($A43,'Return Data'!$B$7:$R$526,9,0)</f>
        <v>2.9529000000000001</v>
      </c>
      <c r="M43" s="66">
        <f t="shared" si="16"/>
        <v>39</v>
      </c>
      <c r="N43" s="65">
        <f>VLOOKUP($A43,'Return Data'!$B$7:$R$526,10,0)</f>
        <v>3.7999000000000001</v>
      </c>
      <c r="O43" s="66">
        <f t="shared" si="17"/>
        <v>37</v>
      </c>
      <c r="P43" s="65">
        <f>VLOOKUP($A43,'Return Data'!$B$7:$R$526,11,0)</f>
        <v>4.3007</v>
      </c>
      <c r="Q43" s="66">
        <f t="shared" si="18"/>
        <v>35</v>
      </c>
      <c r="R43" s="65">
        <f>VLOOKUP($A43,'Return Data'!$B$7:$R$526,12,0)</f>
        <v>4.5811999999999999</v>
      </c>
      <c r="S43" s="66">
        <f t="shared" si="19"/>
        <v>35</v>
      </c>
      <c r="T43" s="65">
        <f>VLOOKUP($A43,'Return Data'!$B$7:$R$526,13,0)</f>
        <v>4.9184000000000001</v>
      </c>
      <c r="U43" s="66">
        <f t="shared" si="20"/>
        <v>35</v>
      </c>
      <c r="V43" s="65">
        <f>VLOOKUP($A43,'Return Data'!$B$7:$R$526,17,0)</f>
        <v>5.8475999999999999</v>
      </c>
      <c r="W43" s="66">
        <f t="shared" si="21"/>
        <v>31</v>
      </c>
      <c r="X43" s="65">
        <f>VLOOKUP($A43,'Return Data'!$B$7:$R$526,14,0)</f>
        <v>5.9526000000000003</v>
      </c>
      <c r="Y43" s="66">
        <f t="shared" si="22"/>
        <v>33</v>
      </c>
      <c r="Z43" s="65">
        <f>VLOOKUP($A43,'Return Data'!$B$7:$R$526,16,0)</f>
        <v>7.2747000000000002</v>
      </c>
      <c r="AA43" s="67">
        <f t="shared" si="23"/>
        <v>30</v>
      </c>
    </row>
    <row r="44" spans="1:27" x14ac:dyDescent="0.3">
      <c r="A44" s="63" t="s">
        <v>156</v>
      </c>
      <c r="B44" s="64">
        <f>VLOOKUP($A44,'Return Data'!$B$7:$R$526,3,0)</f>
        <v>44004</v>
      </c>
      <c r="C44" s="65">
        <f>VLOOKUP($A44,'Return Data'!$B$7:$R$526,4,0)</f>
        <v>3142.5987</v>
      </c>
      <c r="D44" s="65">
        <f>VLOOKUP($A44,'Return Data'!$B$7:$R$526,5,0)</f>
        <v>4.399</v>
      </c>
      <c r="E44" s="66">
        <f t="shared" si="12"/>
        <v>6</v>
      </c>
      <c r="F44" s="65">
        <f>VLOOKUP($A44,'Return Data'!$B$7:$R$526,6,0)</f>
        <v>3.7050000000000001</v>
      </c>
      <c r="G44" s="66">
        <f t="shared" si="13"/>
        <v>9</v>
      </c>
      <c r="H44" s="65">
        <f>VLOOKUP($A44,'Return Data'!$B$7:$R$526,7,0)</f>
        <v>4.1695000000000002</v>
      </c>
      <c r="I44" s="66">
        <f t="shared" si="14"/>
        <v>11</v>
      </c>
      <c r="J44" s="65">
        <f>VLOOKUP($A44,'Return Data'!$B$7:$R$526,8,0)</f>
        <v>4.5385</v>
      </c>
      <c r="K44" s="66">
        <f t="shared" si="15"/>
        <v>7</v>
      </c>
      <c r="L44" s="65">
        <f>VLOOKUP($A44,'Return Data'!$B$7:$R$526,9,0)</f>
        <v>3.7726000000000002</v>
      </c>
      <c r="M44" s="66">
        <f t="shared" si="16"/>
        <v>10</v>
      </c>
      <c r="N44" s="65">
        <f>VLOOKUP($A44,'Return Data'!$B$7:$R$526,10,0)</f>
        <v>5.5677000000000003</v>
      </c>
      <c r="O44" s="66">
        <f t="shared" si="17"/>
        <v>19</v>
      </c>
      <c r="P44" s="65">
        <f>VLOOKUP($A44,'Return Data'!$B$7:$R$526,11,0)</f>
        <v>5.2568999999999999</v>
      </c>
      <c r="Q44" s="66">
        <f t="shared" si="18"/>
        <v>17</v>
      </c>
      <c r="R44" s="65">
        <f>VLOOKUP($A44,'Return Data'!$B$7:$R$526,12,0)</f>
        <v>5.3655999999999997</v>
      </c>
      <c r="S44" s="66">
        <f t="shared" si="19"/>
        <v>18</v>
      </c>
      <c r="T44" s="65">
        <f>VLOOKUP($A44,'Return Data'!$B$7:$R$526,13,0)</f>
        <v>5.6186999999999996</v>
      </c>
      <c r="U44" s="66">
        <f t="shared" si="20"/>
        <v>21</v>
      </c>
      <c r="V44" s="65">
        <f>VLOOKUP($A44,'Return Data'!$B$7:$R$526,17,0)</f>
        <v>6.5449000000000002</v>
      </c>
      <c r="W44" s="66">
        <f t="shared" si="21"/>
        <v>21</v>
      </c>
      <c r="X44" s="65">
        <f>VLOOKUP($A44,'Return Data'!$B$7:$R$526,14,0)</f>
        <v>6.6563999999999997</v>
      </c>
      <c r="Y44" s="66">
        <f t="shared" si="22"/>
        <v>23</v>
      </c>
      <c r="Z44" s="65">
        <f>VLOOKUP($A44,'Return Data'!$B$7:$R$526,16,0)</f>
        <v>7.6913</v>
      </c>
      <c r="AA44" s="67">
        <f t="shared" si="23"/>
        <v>25</v>
      </c>
    </row>
    <row r="45" spans="1:27" x14ac:dyDescent="0.3">
      <c r="A45" s="63" t="s">
        <v>157</v>
      </c>
      <c r="B45" s="64">
        <f>VLOOKUP($A45,'Return Data'!$B$7:$R$526,3,0)</f>
        <v>44004</v>
      </c>
      <c r="C45" s="65">
        <f>VLOOKUP($A45,'Return Data'!$B$7:$R$526,4,0)</f>
        <v>42.311900000000001</v>
      </c>
      <c r="D45" s="65">
        <f>VLOOKUP($A45,'Return Data'!$B$7:$R$526,5,0)</f>
        <v>4.2274000000000003</v>
      </c>
      <c r="E45" s="66">
        <f t="shared" si="12"/>
        <v>11</v>
      </c>
      <c r="F45" s="65">
        <f>VLOOKUP($A45,'Return Data'!$B$7:$R$526,6,0)</f>
        <v>3.5666000000000002</v>
      </c>
      <c r="G45" s="66">
        <f t="shared" si="13"/>
        <v>18</v>
      </c>
      <c r="H45" s="65">
        <f>VLOOKUP($A45,'Return Data'!$B$7:$R$526,7,0)</f>
        <v>3.9464999999999999</v>
      </c>
      <c r="I45" s="66">
        <f t="shared" si="14"/>
        <v>20</v>
      </c>
      <c r="J45" s="65">
        <f>VLOOKUP($A45,'Return Data'!$B$7:$R$526,8,0)</f>
        <v>4.1101999999999999</v>
      </c>
      <c r="K45" s="66">
        <f t="shared" si="15"/>
        <v>20</v>
      </c>
      <c r="L45" s="65">
        <f>VLOOKUP($A45,'Return Data'!$B$7:$R$526,9,0)</f>
        <v>3.5390999999999999</v>
      </c>
      <c r="M45" s="66">
        <f t="shared" si="16"/>
        <v>22</v>
      </c>
      <c r="N45" s="65">
        <f>VLOOKUP($A45,'Return Data'!$B$7:$R$526,10,0)</f>
        <v>5.3270999999999997</v>
      </c>
      <c r="O45" s="66">
        <f t="shared" si="17"/>
        <v>26</v>
      </c>
      <c r="P45" s="65">
        <f>VLOOKUP($A45,'Return Data'!$B$7:$R$526,11,0)</f>
        <v>5.1994999999999996</v>
      </c>
      <c r="Q45" s="66">
        <f t="shared" si="18"/>
        <v>22</v>
      </c>
      <c r="R45" s="65">
        <f>VLOOKUP($A45,'Return Data'!$B$7:$R$526,12,0)</f>
        <v>5.3391000000000002</v>
      </c>
      <c r="S45" s="66">
        <f t="shared" si="19"/>
        <v>21</v>
      </c>
      <c r="T45" s="65">
        <f>VLOOKUP($A45,'Return Data'!$B$7:$R$526,13,0)</f>
        <v>5.6295999999999999</v>
      </c>
      <c r="U45" s="66">
        <f t="shared" si="20"/>
        <v>17</v>
      </c>
      <c r="V45" s="65">
        <f>VLOOKUP($A45,'Return Data'!$B$7:$R$526,17,0)</f>
        <v>6.609</v>
      </c>
      <c r="W45" s="66">
        <f t="shared" si="21"/>
        <v>16</v>
      </c>
      <c r="X45" s="65">
        <f>VLOOKUP($A45,'Return Data'!$B$7:$R$526,14,0)</f>
        <v>6.7187000000000001</v>
      </c>
      <c r="Y45" s="66">
        <f t="shared" si="22"/>
        <v>16</v>
      </c>
      <c r="Z45" s="65">
        <f>VLOOKUP($A45,'Return Data'!$B$7:$R$526,16,0)</f>
        <v>7.7454000000000001</v>
      </c>
      <c r="AA45" s="67">
        <f t="shared" si="23"/>
        <v>16</v>
      </c>
    </row>
    <row r="46" spans="1:27" x14ac:dyDescent="0.3">
      <c r="A46" s="63" t="s">
        <v>158</v>
      </c>
      <c r="B46" s="64">
        <f>VLOOKUP($A46,'Return Data'!$B$7:$R$526,3,0)</f>
        <v>44004</v>
      </c>
      <c r="C46" s="65">
        <f>VLOOKUP($A46,'Return Data'!$B$7:$R$526,4,0)</f>
        <v>3167.6261</v>
      </c>
      <c r="D46" s="65">
        <f>VLOOKUP($A46,'Return Data'!$B$7:$R$526,5,0)</f>
        <v>4.2628000000000004</v>
      </c>
      <c r="E46" s="66">
        <f t="shared" si="12"/>
        <v>9</v>
      </c>
      <c r="F46" s="65">
        <f>VLOOKUP($A46,'Return Data'!$B$7:$R$526,6,0)</f>
        <v>3.6387999999999998</v>
      </c>
      <c r="G46" s="66">
        <f t="shared" si="13"/>
        <v>13</v>
      </c>
      <c r="H46" s="65">
        <f>VLOOKUP($A46,'Return Data'!$B$7:$R$526,7,0)</f>
        <v>4.2935999999999996</v>
      </c>
      <c r="I46" s="66">
        <f t="shared" si="14"/>
        <v>8</v>
      </c>
      <c r="J46" s="65">
        <f>VLOOKUP($A46,'Return Data'!$B$7:$R$526,8,0)</f>
        <v>4.4286000000000003</v>
      </c>
      <c r="K46" s="66">
        <f t="shared" si="15"/>
        <v>11</v>
      </c>
      <c r="L46" s="65">
        <f>VLOOKUP($A46,'Return Data'!$B$7:$R$526,9,0)</f>
        <v>3.6067999999999998</v>
      </c>
      <c r="M46" s="66">
        <f t="shared" si="16"/>
        <v>19</v>
      </c>
      <c r="N46" s="65">
        <f>VLOOKUP($A46,'Return Data'!$B$7:$R$526,10,0)</f>
        <v>6.2979000000000003</v>
      </c>
      <c r="O46" s="66">
        <f t="shared" si="17"/>
        <v>2</v>
      </c>
      <c r="P46" s="65">
        <f>VLOOKUP($A46,'Return Data'!$B$7:$R$526,11,0)</f>
        <v>5.5461</v>
      </c>
      <c r="Q46" s="66">
        <f t="shared" si="18"/>
        <v>4</v>
      </c>
      <c r="R46" s="65">
        <f>VLOOKUP($A46,'Return Data'!$B$7:$R$526,12,0)</f>
        <v>5.5807000000000002</v>
      </c>
      <c r="S46" s="66">
        <f t="shared" si="19"/>
        <v>5</v>
      </c>
      <c r="T46" s="65">
        <f>VLOOKUP($A46,'Return Data'!$B$7:$R$526,13,0)</f>
        <v>5.8071999999999999</v>
      </c>
      <c r="U46" s="66">
        <f t="shared" si="20"/>
        <v>7</v>
      </c>
      <c r="V46" s="65">
        <f>VLOOKUP($A46,'Return Data'!$B$7:$R$526,17,0)</f>
        <v>6.6863999999999999</v>
      </c>
      <c r="W46" s="66">
        <f t="shared" si="21"/>
        <v>9</v>
      </c>
      <c r="X46" s="65">
        <f>VLOOKUP($A46,'Return Data'!$B$7:$R$526,14,0)</f>
        <v>6.7803000000000004</v>
      </c>
      <c r="Y46" s="66">
        <f t="shared" si="22"/>
        <v>9</v>
      </c>
      <c r="Z46" s="65">
        <f>VLOOKUP($A46,'Return Data'!$B$7:$R$526,16,0)</f>
        <v>7.8060999999999998</v>
      </c>
      <c r="AA46" s="67">
        <f t="shared" si="23"/>
        <v>5</v>
      </c>
    </row>
    <row r="47" spans="1:27" x14ac:dyDescent="0.3">
      <c r="A47" s="63" t="s">
        <v>159</v>
      </c>
      <c r="B47" s="64">
        <f>VLOOKUP($A47,'Return Data'!$B$7:$R$526,3,0)</f>
        <v>44004</v>
      </c>
      <c r="C47" s="65">
        <f>VLOOKUP($A47,'Return Data'!$B$7:$R$526,4,0)</f>
        <v>1971.7596000000001</v>
      </c>
      <c r="D47" s="65">
        <f>VLOOKUP($A47,'Return Data'!$B$7:$R$526,5,0)</f>
        <v>2.7214</v>
      </c>
      <c r="E47" s="66">
        <f t="shared" si="12"/>
        <v>43</v>
      </c>
      <c r="F47" s="65">
        <f>VLOOKUP($A47,'Return Data'!$B$7:$R$526,6,0)</f>
        <v>2.7804000000000002</v>
      </c>
      <c r="G47" s="66">
        <f t="shared" si="13"/>
        <v>43</v>
      </c>
      <c r="H47" s="65">
        <f>VLOOKUP($A47,'Return Data'!$B$7:$R$526,7,0)</f>
        <v>2.7347999999999999</v>
      </c>
      <c r="I47" s="66">
        <f t="shared" si="14"/>
        <v>43</v>
      </c>
      <c r="J47" s="65">
        <f>VLOOKUP($A47,'Return Data'!$B$7:$R$526,8,0)</f>
        <v>2.7181999999999999</v>
      </c>
      <c r="K47" s="66">
        <f t="shared" si="15"/>
        <v>43</v>
      </c>
      <c r="L47" s="65">
        <f>VLOOKUP($A47,'Return Data'!$B$7:$R$526,9,0)</f>
        <v>2.7126000000000001</v>
      </c>
      <c r="M47" s="66">
        <f t="shared" si="16"/>
        <v>43</v>
      </c>
      <c r="N47" s="65">
        <f>VLOOKUP($A47,'Return Data'!$B$7:$R$526,10,0)</f>
        <v>2.3359000000000001</v>
      </c>
      <c r="O47" s="66">
        <f t="shared" si="17"/>
        <v>43</v>
      </c>
      <c r="P47" s="65">
        <f>VLOOKUP($A47,'Return Data'!$B$7:$R$526,11,0)</f>
        <v>3.3763000000000001</v>
      </c>
      <c r="Q47" s="66">
        <f t="shared" si="18"/>
        <v>39</v>
      </c>
      <c r="R47" s="65">
        <f>VLOOKUP($A47,'Return Data'!$B$7:$R$526,12,0)</f>
        <v>3.7576000000000001</v>
      </c>
      <c r="S47" s="66">
        <f t="shared" si="19"/>
        <v>39</v>
      </c>
      <c r="T47" s="65">
        <f>VLOOKUP($A47,'Return Data'!$B$7:$R$526,13,0)</f>
        <v>4.1073000000000004</v>
      </c>
      <c r="U47" s="66">
        <f t="shared" si="20"/>
        <v>39</v>
      </c>
      <c r="V47" s="65">
        <f>VLOOKUP($A47,'Return Data'!$B$7:$R$526,17,0)</f>
        <v>5.0072999999999999</v>
      </c>
      <c r="W47" s="66">
        <f t="shared" si="21"/>
        <v>34</v>
      </c>
      <c r="X47" s="65">
        <f>VLOOKUP($A47,'Return Data'!$B$7:$R$526,14,0)</f>
        <v>5.9574999999999996</v>
      </c>
      <c r="Y47" s="66">
        <f t="shared" si="22"/>
        <v>32</v>
      </c>
      <c r="Z47" s="65">
        <f>VLOOKUP($A47,'Return Data'!$B$7:$R$526,16,0)</f>
        <v>6.4096000000000002</v>
      </c>
      <c r="AA47" s="67">
        <f t="shared" si="23"/>
        <v>34</v>
      </c>
    </row>
    <row r="48" spans="1:27" x14ac:dyDescent="0.3">
      <c r="A48" s="63" t="s">
        <v>160</v>
      </c>
      <c r="B48" s="64">
        <f>VLOOKUP($A48,'Return Data'!$B$7:$R$526,3,0)</f>
        <v>44004</v>
      </c>
      <c r="C48" s="65">
        <f>VLOOKUP($A48,'Return Data'!$B$7:$R$526,4,0)</f>
        <v>1932.9532999999999</v>
      </c>
      <c r="D48" s="65">
        <f>VLOOKUP($A48,'Return Data'!$B$7:$R$526,5,0)</f>
        <v>3.5825</v>
      </c>
      <c r="E48" s="66">
        <f t="shared" si="12"/>
        <v>29</v>
      </c>
      <c r="F48" s="65">
        <f>VLOOKUP($A48,'Return Data'!$B$7:$R$526,6,0)</f>
        <v>3.4451999999999998</v>
      </c>
      <c r="G48" s="66">
        <f t="shared" si="13"/>
        <v>25</v>
      </c>
      <c r="H48" s="65">
        <f>VLOOKUP($A48,'Return Data'!$B$7:$R$526,7,0)</f>
        <v>4.0770999999999997</v>
      </c>
      <c r="I48" s="66">
        <f t="shared" si="14"/>
        <v>14</v>
      </c>
      <c r="J48" s="65">
        <f>VLOOKUP($A48,'Return Data'!$B$7:$R$526,8,0)</f>
        <v>4.3320999999999996</v>
      </c>
      <c r="K48" s="66">
        <f t="shared" si="15"/>
        <v>15</v>
      </c>
      <c r="L48" s="65">
        <f>VLOOKUP($A48,'Return Data'!$B$7:$R$526,9,0)</f>
        <v>3.6509999999999998</v>
      </c>
      <c r="M48" s="66">
        <f t="shared" si="16"/>
        <v>15</v>
      </c>
      <c r="N48" s="65">
        <f>VLOOKUP($A48,'Return Data'!$B$7:$R$526,10,0)</f>
        <v>6.5033000000000003</v>
      </c>
      <c r="O48" s="66">
        <f t="shared" si="17"/>
        <v>1</v>
      </c>
      <c r="P48" s="65">
        <f>VLOOKUP($A48,'Return Data'!$B$7:$R$526,11,0)</f>
        <v>5.5411999999999999</v>
      </c>
      <c r="Q48" s="66">
        <f t="shared" si="18"/>
        <v>5</v>
      </c>
      <c r="R48" s="65">
        <f>VLOOKUP($A48,'Return Data'!$B$7:$R$526,12,0)</f>
        <v>5.5312000000000001</v>
      </c>
      <c r="S48" s="66">
        <f t="shared" si="19"/>
        <v>8</v>
      </c>
      <c r="T48" s="65">
        <f>VLOOKUP($A48,'Return Data'!$B$7:$R$526,13,0)</f>
        <v>5.7420999999999998</v>
      </c>
      <c r="U48" s="66">
        <f t="shared" si="20"/>
        <v>12</v>
      </c>
      <c r="V48" s="65">
        <f>VLOOKUP($A48,'Return Data'!$B$7:$R$526,17,0)</f>
        <v>4.7023000000000001</v>
      </c>
      <c r="W48" s="66">
        <f t="shared" si="21"/>
        <v>35</v>
      </c>
      <c r="X48" s="65">
        <f>VLOOKUP($A48,'Return Data'!$B$7:$R$526,14,0)</f>
        <v>5.4290000000000003</v>
      </c>
      <c r="Y48" s="66">
        <f t="shared" si="22"/>
        <v>34</v>
      </c>
      <c r="Z48" s="65">
        <f>VLOOKUP($A48,'Return Data'!$B$7:$R$526,16,0)</f>
        <v>7.181</v>
      </c>
      <c r="AA48" s="67">
        <f t="shared" si="23"/>
        <v>31</v>
      </c>
    </row>
    <row r="49" spans="1:27" x14ac:dyDescent="0.3">
      <c r="A49" s="63" t="s">
        <v>161</v>
      </c>
      <c r="B49" s="64">
        <f>VLOOKUP($A49,'Return Data'!$B$7:$R$526,3,0)</f>
        <v>44004</v>
      </c>
      <c r="C49" s="65">
        <f>VLOOKUP($A49,'Return Data'!$B$7:$R$526,4,0)</f>
        <v>3287.1637000000001</v>
      </c>
      <c r="D49" s="65">
        <f>VLOOKUP($A49,'Return Data'!$B$7:$R$526,5,0)</f>
        <v>3.8134000000000001</v>
      </c>
      <c r="E49" s="66">
        <f t="shared" si="12"/>
        <v>22</v>
      </c>
      <c r="F49" s="65">
        <f>VLOOKUP($A49,'Return Data'!$B$7:$R$526,6,0)</f>
        <v>3.5005999999999999</v>
      </c>
      <c r="G49" s="66">
        <f t="shared" si="13"/>
        <v>22</v>
      </c>
      <c r="H49" s="65">
        <f>VLOOKUP($A49,'Return Data'!$B$7:$R$526,7,0)</f>
        <v>4.1466000000000003</v>
      </c>
      <c r="I49" s="66">
        <f t="shared" si="14"/>
        <v>13</v>
      </c>
      <c r="J49" s="65">
        <f>VLOOKUP($A49,'Return Data'!$B$7:$R$526,8,0)</f>
        <v>4.4065000000000003</v>
      </c>
      <c r="K49" s="66">
        <f t="shared" si="15"/>
        <v>12</v>
      </c>
      <c r="L49" s="65">
        <f>VLOOKUP($A49,'Return Data'!$B$7:$R$526,9,0)</f>
        <v>3.6600999999999999</v>
      </c>
      <c r="M49" s="66">
        <f t="shared" si="16"/>
        <v>13</v>
      </c>
      <c r="N49" s="65">
        <f>VLOOKUP($A49,'Return Data'!$B$7:$R$526,10,0)</f>
        <v>5.8125</v>
      </c>
      <c r="O49" s="66">
        <f t="shared" si="17"/>
        <v>12</v>
      </c>
      <c r="P49" s="65">
        <f>VLOOKUP($A49,'Return Data'!$B$7:$R$526,11,0)</f>
        <v>5.2645</v>
      </c>
      <c r="Q49" s="66">
        <f t="shared" si="18"/>
        <v>16</v>
      </c>
      <c r="R49" s="65">
        <f>VLOOKUP($A49,'Return Data'!$B$7:$R$526,12,0)</f>
        <v>5.3829000000000002</v>
      </c>
      <c r="S49" s="66">
        <f t="shared" si="19"/>
        <v>17</v>
      </c>
      <c r="T49" s="65">
        <f>VLOOKUP($A49,'Return Data'!$B$7:$R$526,13,0)</f>
        <v>5.6523000000000003</v>
      </c>
      <c r="U49" s="66">
        <f t="shared" si="20"/>
        <v>16</v>
      </c>
      <c r="V49" s="65">
        <f>VLOOKUP($A49,'Return Data'!$B$7:$R$526,17,0)</f>
        <v>6.6197999999999997</v>
      </c>
      <c r="W49" s="66">
        <f t="shared" si="21"/>
        <v>15</v>
      </c>
      <c r="X49" s="65">
        <f>VLOOKUP($A49,'Return Data'!$B$7:$R$526,14,0)</f>
        <v>6.7347000000000001</v>
      </c>
      <c r="Y49" s="66">
        <f t="shared" si="22"/>
        <v>15</v>
      </c>
      <c r="Z49" s="65">
        <f>VLOOKUP($A49,'Return Data'!$B$7:$R$526,16,0)</f>
        <v>7.7263000000000002</v>
      </c>
      <c r="AA49" s="67">
        <f t="shared" si="23"/>
        <v>22</v>
      </c>
    </row>
    <row r="50" spans="1:27" x14ac:dyDescent="0.3">
      <c r="A50" s="63" t="s">
        <v>162</v>
      </c>
      <c r="B50" s="64">
        <f>VLOOKUP($A50,'Return Data'!$B$7:$R$526,3,0)</f>
        <v>44004</v>
      </c>
      <c r="C50" s="65">
        <f>VLOOKUP($A50,'Return Data'!$B$7:$R$526,4,0)</f>
        <v>1086.7397000000001</v>
      </c>
      <c r="D50" s="65">
        <f>VLOOKUP($A50,'Return Data'!$B$7:$R$526,5,0)</f>
        <v>2.8517000000000001</v>
      </c>
      <c r="E50" s="66">
        <f t="shared" si="12"/>
        <v>41</v>
      </c>
      <c r="F50" s="65">
        <f>VLOOKUP($A50,'Return Data'!$B$7:$R$526,6,0)</f>
        <v>3.7584</v>
      </c>
      <c r="G50" s="66">
        <f t="shared" si="13"/>
        <v>7</v>
      </c>
      <c r="H50" s="65">
        <f>VLOOKUP($A50,'Return Data'!$B$7:$R$526,7,0)</f>
        <v>3.0222000000000002</v>
      </c>
      <c r="I50" s="66">
        <f t="shared" si="14"/>
        <v>41</v>
      </c>
      <c r="J50" s="65">
        <f>VLOOKUP($A50,'Return Data'!$B$7:$R$526,8,0)</f>
        <v>3.1617000000000002</v>
      </c>
      <c r="K50" s="66">
        <f t="shared" si="15"/>
        <v>41</v>
      </c>
      <c r="L50" s="65">
        <f>VLOOKUP($A50,'Return Data'!$B$7:$R$526,9,0)</f>
        <v>2.9967000000000001</v>
      </c>
      <c r="M50" s="66">
        <f t="shared" si="16"/>
        <v>36</v>
      </c>
      <c r="N50" s="65">
        <f>VLOOKUP($A50,'Return Data'!$B$7:$R$526,10,0)</f>
        <v>3.5436000000000001</v>
      </c>
      <c r="O50" s="66">
        <f t="shared" si="17"/>
        <v>39</v>
      </c>
      <c r="P50" s="65">
        <f>VLOOKUP($A50,'Return Data'!$B$7:$R$526,11,0)</f>
        <v>4.4093</v>
      </c>
      <c r="Q50" s="66">
        <f t="shared" si="18"/>
        <v>33</v>
      </c>
      <c r="R50" s="65">
        <f>VLOOKUP($A50,'Return Data'!$B$7:$R$526,12,0)</f>
        <v>4.8384999999999998</v>
      </c>
      <c r="S50" s="66">
        <f t="shared" si="19"/>
        <v>31</v>
      </c>
      <c r="T50" s="65">
        <f>VLOOKUP($A50,'Return Data'!$B$7:$R$526,13,0)</f>
        <v>5.3169000000000004</v>
      </c>
      <c r="U50" s="66">
        <f t="shared" si="20"/>
        <v>30</v>
      </c>
      <c r="V50" s="65"/>
      <c r="W50" s="66"/>
      <c r="X50" s="65"/>
      <c r="Y50" s="66"/>
      <c r="Z50" s="65">
        <f>VLOOKUP($A50,'Return Data'!$B$7:$R$526,16,0)</f>
        <v>5.9618000000000002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3.7931767441860447</v>
      </c>
      <c r="E52" s="74"/>
      <c r="F52" s="75">
        <f>AVERAGE(F8:F50)</f>
        <v>3.4726255813953495</v>
      </c>
      <c r="G52" s="74"/>
      <c r="H52" s="75">
        <f>AVERAGE(H8:H50)</f>
        <v>3.7583372093023262</v>
      </c>
      <c r="I52" s="74"/>
      <c r="J52" s="75">
        <f>AVERAGE(J8:J50)</f>
        <v>3.9396790697674402</v>
      </c>
      <c r="K52" s="74"/>
      <c r="L52" s="75">
        <f>AVERAGE(L8:L50)</f>
        <v>3.4710511627906984</v>
      </c>
      <c r="M52" s="74"/>
      <c r="N52" s="75">
        <f>AVERAGE(N8:N50)</f>
        <v>5.0775000000000006</v>
      </c>
      <c r="O52" s="74"/>
      <c r="P52" s="75">
        <f>AVERAGE(P8:P50)</f>
        <v>5.0110692307692304</v>
      </c>
      <c r="Q52" s="74"/>
      <c r="R52" s="75">
        <f>AVERAGE(R8:R50)</f>
        <v>5.1893179487179504</v>
      </c>
      <c r="S52" s="74"/>
      <c r="T52" s="75">
        <f>AVERAGE(T8:T50)</f>
        <v>5.4826230769230762</v>
      </c>
      <c r="U52" s="74"/>
      <c r="V52" s="75">
        <f>AVERAGE(V8:V50)</f>
        <v>6.3019611111111109</v>
      </c>
      <c r="W52" s="74"/>
      <c r="X52" s="75">
        <f>AVERAGE(X8:X50)</f>
        <v>6.5280885714285715</v>
      </c>
      <c r="Y52" s="74"/>
      <c r="Z52" s="75">
        <f>AVERAGE(Z8:Z50)</f>
        <v>7.129362790697674</v>
      </c>
      <c r="AA52" s="76"/>
    </row>
    <row r="53" spans="1:27" x14ac:dyDescent="0.3">
      <c r="A53" s="73" t="s">
        <v>28</v>
      </c>
      <c r="B53" s="74"/>
      <c r="C53" s="74"/>
      <c r="D53" s="75">
        <f>MIN(D8:D50)</f>
        <v>2.7214</v>
      </c>
      <c r="E53" s="74"/>
      <c r="F53" s="75">
        <f>MIN(F8:F50)</f>
        <v>2.7804000000000002</v>
      </c>
      <c r="G53" s="74"/>
      <c r="H53" s="75">
        <f>MIN(H8:H50)</f>
        <v>2.7347999999999999</v>
      </c>
      <c r="I53" s="74"/>
      <c r="J53" s="75">
        <f>MIN(J8:J50)</f>
        <v>2.7181999999999999</v>
      </c>
      <c r="K53" s="74"/>
      <c r="L53" s="75">
        <f>MIN(L8:L50)</f>
        <v>2.7126000000000001</v>
      </c>
      <c r="M53" s="74"/>
      <c r="N53" s="75">
        <f>MIN(N8:N50)</f>
        <v>2.3359000000000001</v>
      </c>
      <c r="O53" s="74"/>
      <c r="P53" s="75">
        <f>MIN(P8:P50)</f>
        <v>3.3763000000000001</v>
      </c>
      <c r="Q53" s="74"/>
      <c r="R53" s="75">
        <f>MIN(R8:R50)</f>
        <v>3.7576000000000001</v>
      </c>
      <c r="S53" s="74"/>
      <c r="T53" s="75">
        <f>MIN(T8:T50)</f>
        <v>4.1073000000000004</v>
      </c>
      <c r="U53" s="74"/>
      <c r="V53" s="75">
        <f>MIN(V8:V50)</f>
        <v>1.5287999999999999</v>
      </c>
      <c r="W53" s="74"/>
      <c r="X53" s="75">
        <f>MIN(X8:X50)</f>
        <v>3.327</v>
      </c>
      <c r="Y53" s="74"/>
      <c r="Z53" s="75">
        <f>MIN(Z8:Z50)</f>
        <v>4.6520999999999999</v>
      </c>
      <c r="AA53" s="76"/>
    </row>
    <row r="54" spans="1:27" ht="15" thickBot="1" x14ac:dyDescent="0.35">
      <c r="A54" s="77" t="s">
        <v>29</v>
      </c>
      <c r="B54" s="78"/>
      <c r="C54" s="78"/>
      <c r="D54" s="79">
        <f>MAX(D8:D50)</f>
        <v>5.0144000000000002</v>
      </c>
      <c r="E54" s="78"/>
      <c r="F54" s="79">
        <f>MAX(F8:F50)</f>
        <v>4.5243000000000002</v>
      </c>
      <c r="G54" s="78"/>
      <c r="H54" s="79">
        <f>MAX(H8:H50)</f>
        <v>4.6856</v>
      </c>
      <c r="I54" s="78"/>
      <c r="J54" s="79">
        <f>MAX(J8:J50)</f>
        <v>4.8152999999999997</v>
      </c>
      <c r="K54" s="78"/>
      <c r="L54" s="79">
        <f>MAX(L8:L50)</f>
        <v>4.7107999999999999</v>
      </c>
      <c r="M54" s="78"/>
      <c r="N54" s="79">
        <f>MAX(N8:N50)</f>
        <v>6.5033000000000003</v>
      </c>
      <c r="O54" s="78"/>
      <c r="P54" s="79">
        <f>MAX(P8:P50)</f>
        <v>5.6456999999999997</v>
      </c>
      <c r="Q54" s="78"/>
      <c r="R54" s="79">
        <f>MAX(R8:R50)</f>
        <v>6.0286</v>
      </c>
      <c r="S54" s="78"/>
      <c r="T54" s="79">
        <f>MAX(T8:T50)</f>
        <v>6.4264999999999999</v>
      </c>
      <c r="U54" s="78"/>
      <c r="V54" s="79">
        <f>MAX(V8:V50)</f>
        <v>7.1203000000000003</v>
      </c>
      <c r="W54" s="78"/>
      <c r="X54" s="79">
        <f>MAX(X8:X50)</f>
        <v>6.9964000000000004</v>
      </c>
      <c r="Y54" s="78"/>
      <c r="Z54" s="79">
        <f>MAX(Z8:Z50)</f>
        <v>8.1214999999999993</v>
      </c>
      <c r="AA54" s="80"/>
    </row>
    <row r="55" spans="1:27" x14ac:dyDescent="0.3">
      <c r="A55" s="113" t="s">
        <v>436</v>
      </c>
    </row>
    <row r="56" spans="1:27" x14ac:dyDescent="0.3">
      <c r="A56" s="14" t="s">
        <v>342</v>
      </c>
    </row>
  </sheetData>
  <sheetProtection algorithmName="SHA-512" hashValue="QssoIUC1P8m7YzUXSQFrFc9lqsDKsfAGSR5d8LBUVMMXg/OcQunBgaUQktcOOqd0Xyr7Zn/U6x1CdkZ5k4WyOA==" saltValue="t5UaBSr6H6kxxsKuEGdV6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27" t="s">
        <v>349</v>
      </c>
    </row>
    <row r="3" spans="1:27" ht="15" customHeight="1" thickBot="1" x14ac:dyDescent="0.35">
      <c r="A3" s="128"/>
    </row>
    <row r="4" spans="1:27" ht="15" thickBot="1" x14ac:dyDescent="0.35"/>
    <row r="5" spans="1:27" s="4" customFormat="1" x14ac:dyDescent="0.3">
      <c r="A5" s="29" t="s">
        <v>352</v>
      </c>
      <c r="B5" s="125" t="s">
        <v>8</v>
      </c>
      <c r="C5" s="125" t="s">
        <v>9</v>
      </c>
      <c r="D5" s="131" t="s">
        <v>115</v>
      </c>
      <c r="E5" s="131"/>
      <c r="F5" s="131" t="s">
        <v>116</v>
      </c>
      <c r="G5" s="131"/>
      <c r="H5" s="131" t="s">
        <v>117</v>
      </c>
      <c r="I5" s="131"/>
      <c r="J5" s="131" t="s">
        <v>47</v>
      </c>
      <c r="K5" s="131"/>
      <c r="L5" s="131" t="s">
        <v>48</v>
      </c>
      <c r="M5" s="131"/>
      <c r="N5" s="131" t="s">
        <v>1</v>
      </c>
      <c r="O5" s="131"/>
      <c r="P5" s="131" t="s">
        <v>2</v>
      </c>
      <c r="Q5" s="131"/>
      <c r="R5" s="131" t="s">
        <v>3</v>
      </c>
      <c r="S5" s="131"/>
      <c r="T5" s="131" t="s">
        <v>4</v>
      </c>
      <c r="U5" s="131"/>
      <c r="V5" s="131" t="s">
        <v>384</v>
      </c>
      <c r="W5" s="131"/>
      <c r="X5" s="131" t="s">
        <v>5</v>
      </c>
      <c r="Y5" s="131"/>
      <c r="Z5" s="131" t="s">
        <v>46</v>
      </c>
      <c r="AA5" s="134"/>
    </row>
    <row r="6" spans="1:27" s="4" customFormat="1" x14ac:dyDescent="0.3">
      <c r="A6" s="17" t="s">
        <v>7</v>
      </c>
      <c r="B6" s="126"/>
      <c r="C6" s="12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432</v>
      </c>
      <c r="U6" s="57" t="s">
        <v>10</v>
      </c>
      <c r="V6" s="57" t="s">
        <v>433</v>
      </c>
      <c r="W6" s="57" t="s">
        <v>10</v>
      </c>
      <c r="X6" s="57" t="s">
        <v>433</v>
      </c>
      <c r="Y6" s="57" t="s">
        <v>10</v>
      </c>
      <c r="Z6" s="57" t="s">
        <v>433</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Data'!$B$7:$R$526,3,0)</f>
        <v>44004</v>
      </c>
      <c r="C8" s="65">
        <f>VLOOKUP($A8,'Return Data'!$B$7:$R$526,4,0)</f>
        <v>321.33569999999997</v>
      </c>
      <c r="D8" s="65">
        <f>VLOOKUP($A8,'Return Data'!$B$7:$R$526,5,0)</f>
        <v>4.9303999999999997</v>
      </c>
      <c r="E8" s="66">
        <f>RANK(D8,D$8:D$45,0)</f>
        <v>1</v>
      </c>
      <c r="F8" s="65">
        <f>VLOOKUP($A8,'Return Data'!$B$7:$R$526,6,0)</f>
        <v>4.0260999999999996</v>
      </c>
      <c r="G8" s="66">
        <f>RANK(F8,F$8:F$45,0)</f>
        <v>2</v>
      </c>
      <c r="H8" s="65">
        <f>VLOOKUP($A8,'Return Data'!$B$7:$R$526,7,0)</f>
        <v>4.4028</v>
      </c>
      <c r="I8" s="66">
        <f>RANK(H8,H$8:H$45,0)</f>
        <v>3</v>
      </c>
      <c r="J8" s="65">
        <f>VLOOKUP($A8,'Return Data'!$B$7:$R$526,8,0)</f>
        <v>4.7248999999999999</v>
      </c>
      <c r="K8" s="66">
        <f>RANK(J8,J$8:J$45,0)</f>
        <v>1</v>
      </c>
      <c r="L8" s="65">
        <f>VLOOKUP($A8,'Return Data'!$B$7:$R$526,9,0)</f>
        <v>3.9672999999999998</v>
      </c>
      <c r="M8" s="66">
        <f>RANK(L8,L$8:L$45,0)</f>
        <v>4</v>
      </c>
      <c r="N8" s="65">
        <f>VLOOKUP($A8,'Return Data'!$B$7:$R$526,10,0)</f>
        <v>5.8719000000000001</v>
      </c>
      <c r="O8" s="66">
        <f>RANK(N8,N$8:N$45,0)</f>
        <v>7</v>
      </c>
      <c r="P8" s="65">
        <f>VLOOKUP($A8,'Return Data'!$B$7:$R$526,11,0)</f>
        <v>5.3314000000000004</v>
      </c>
      <c r="Q8" s="66">
        <f>RANK(P8,P$8:P$45,0)</f>
        <v>7</v>
      </c>
      <c r="R8" s="65">
        <f>VLOOKUP($A8,'Return Data'!$B$7:$R$526,12,0)</f>
        <v>5.4039000000000001</v>
      </c>
      <c r="S8" s="66">
        <f>RANK(R8,R$8:R$45,0)</f>
        <v>10</v>
      </c>
      <c r="T8" s="65">
        <f>VLOOKUP($A8,'Return Data'!$B$7:$R$526,13,0)</f>
        <v>5.7332000000000001</v>
      </c>
      <c r="U8" s="66">
        <f>RANK(T8,T$8:T$45,0)</f>
        <v>3</v>
      </c>
      <c r="V8" s="65">
        <f>VLOOKUP($A8,'Return Data'!$B$7:$R$526,17,0)</f>
        <v>6.6135000000000002</v>
      </c>
      <c r="W8" s="66">
        <f>RANK(V8,V$8:V$45,0)</f>
        <v>5</v>
      </c>
      <c r="X8" s="65">
        <f>VLOOKUP($A8,'Return Data'!$B$7:$R$526,14,0)</f>
        <v>6.7134999999999998</v>
      </c>
      <c r="Y8" s="66">
        <f>RANK(X8,X$8:X$45,0)</f>
        <v>5</v>
      </c>
      <c r="Z8" s="65">
        <f>VLOOKUP($A8,'Return Data'!$B$7:$R$526,16,0)</f>
        <v>7.4512</v>
      </c>
      <c r="AA8" s="67">
        <f>RANK(Z8,Z$8:Z$45,0)</f>
        <v>17</v>
      </c>
    </row>
    <row r="9" spans="1:27" x14ac:dyDescent="0.3">
      <c r="A9" s="63" t="s">
        <v>228</v>
      </c>
      <c r="B9" s="64">
        <f>VLOOKUP($A9,'Return Data'!$B$7:$R$526,3,0)</f>
        <v>44004</v>
      </c>
      <c r="C9" s="65">
        <f>VLOOKUP($A9,'Return Data'!$B$7:$R$526,4,0)</f>
        <v>2217.9715999999999</v>
      </c>
      <c r="D9" s="65">
        <f>VLOOKUP($A9,'Return Data'!$B$7:$R$526,5,0)</f>
        <v>4.1013999999999999</v>
      </c>
      <c r="E9" s="66">
        <f t="shared" ref="E9:E45" si="0">RANK(D9,D$8:D$45,0)</f>
        <v>11</v>
      </c>
      <c r="F9" s="65">
        <f>VLOOKUP($A9,'Return Data'!$B$7:$R$526,6,0)</f>
        <v>3.4881000000000002</v>
      </c>
      <c r="G9" s="66">
        <f t="shared" ref="G9:G45" si="1">RANK(F9,F$8:F$45,0)</f>
        <v>16</v>
      </c>
      <c r="H9" s="65">
        <f>VLOOKUP($A9,'Return Data'!$B$7:$R$526,7,0)</f>
        <v>3.9857</v>
      </c>
      <c r="I9" s="66">
        <f t="shared" ref="I9:I45" si="2">RANK(H9,H$8:H$45,0)</f>
        <v>16</v>
      </c>
      <c r="J9" s="65">
        <f>VLOOKUP($A9,'Return Data'!$B$7:$R$526,8,0)</f>
        <v>4.1740000000000004</v>
      </c>
      <c r="K9" s="66">
        <f t="shared" ref="K9:K45" si="3">RANK(J9,J$8:J$45,0)</f>
        <v>16</v>
      </c>
      <c r="L9" s="65">
        <f>VLOOKUP($A9,'Return Data'!$B$7:$R$526,9,0)</f>
        <v>3.5880000000000001</v>
      </c>
      <c r="M9" s="66">
        <f t="shared" ref="M9:M45" si="4">RANK(L9,L$8:L$45,0)</f>
        <v>11</v>
      </c>
      <c r="N9" s="65">
        <f>VLOOKUP($A9,'Return Data'!$B$7:$R$526,10,0)</f>
        <v>5.7008000000000001</v>
      </c>
      <c r="O9" s="66">
        <f t="shared" ref="O9:O45" si="5">RANK(N9,N$8:N$45,0)</f>
        <v>12</v>
      </c>
      <c r="P9" s="65">
        <f>VLOOKUP($A9,'Return Data'!$B$7:$R$526,11,0)</f>
        <v>5.3445999999999998</v>
      </c>
      <c r="Q9" s="66">
        <f t="shared" ref="Q9:Q45" si="6">RANK(P9,P$8:P$45,0)</f>
        <v>5</v>
      </c>
      <c r="R9" s="65">
        <f>VLOOKUP($A9,'Return Data'!$B$7:$R$526,12,0)</f>
        <v>5.4302000000000001</v>
      </c>
      <c r="S9" s="66">
        <f t="shared" ref="S9:S45" si="7">RANK(R9,R$8:R$45,0)</f>
        <v>4</v>
      </c>
      <c r="T9" s="65">
        <f>VLOOKUP($A9,'Return Data'!$B$7:$R$526,13,0)</f>
        <v>5.6822999999999997</v>
      </c>
      <c r="U9" s="66">
        <f t="shared" ref="U9:W45" si="8">RANK(T9,T$8:T$45,0)</f>
        <v>6</v>
      </c>
      <c r="V9" s="65">
        <f>VLOOKUP($A9,'Return Data'!$B$7:$R$526,17,0)</f>
        <v>6.6017000000000001</v>
      </c>
      <c r="W9" s="66">
        <f t="shared" si="8"/>
        <v>7</v>
      </c>
      <c r="X9" s="65">
        <f>VLOOKUP($A9,'Return Data'!$B$7:$R$526,14,0)</f>
        <v>6.7157999999999998</v>
      </c>
      <c r="Y9" s="66">
        <f t="shared" ref="Y9:Y44" si="9">RANK(X9,X$8:X$45,0)</f>
        <v>4</v>
      </c>
      <c r="Z9" s="65">
        <f>VLOOKUP($A9,'Return Data'!$B$7:$R$526,16,0)</f>
        <v>7.7217000000000002</v>
      </c>
      <c r="AA9" s="67">
        <f t="shared" ref="AA9:AA45" si="10">RANK(Z9,Z$8:Z$45,0)</f>
        <v>7</v>
      </c>
    </row>
    <row r="10" spans="1:27" x14ac:dyDescent="0.3">
      <c r="A10" s="63" t="s">
        <v>229</v>
      </c>
      <c r="B10" s="64">
        <f>VLOOKUP($A10,'Return Data'!$B$7:$R$526,3,0)</f>
        <v>44004</v>
      </c>
      <c r="C10" s="65">
        <f>VLOOKUP($A10,'Return Data'!$B$7:$R$526,4,0)</f>
        <v>2294.3555999999999</v>
      </c>
      <c r="D10" s="65">
        <f>VLOOKUP($A10,'Return Data'!$B$7:$R$526,5,0)</f>
        <v>4.1875999999999998</v>
      </c>
      <c r="E10" s="66">
        <f t="shared" si="0"/>
        <v>8</v>
      </c>
      <c r="F10" s="65">
        <f>VLOOKUP($A10,'Return Data'!$B$7:$R$526,6,0)</f>
        <v>3.3163</v>
      </c>
      <c r="G10" s="66">
        <f t="shared" si="1"/>
        <v>26</v>
      </c>
      <c r="H10" s="65">
        <f>VLOOKUP($A10,'Return Data'!$B$7:$R$526,7,0)</f>
        <v>3.3193000000000001</v>
      </c>
      <c r="I10" s="66">
        <f t="shared" si="2"/>
        <v>27</v>
      </c>
      <c r="J10" s="65">
        <f>VLOOKUP($A10,'Return Data'!$B$7:$R$526,8,0)</f>
        <v>3.3740000000000001</v>
      </c>
      <c r="K10" s="66">
        <f t="shared" si="3"/>
        <v>30</v>
      </c>
      <c r="L10" s="65">
        <f>VLOOKUP($A10,'Return Data'!$B$7:$R$526,9,0)</f>
        <v>3.0173000000000001</v>
      </c>
      <c r="M10" s="66">
        <f t="shared" si="4"/>
        <v>29</v>
      </c>
      <c r="N10" s="65">
        <f>VLOOKUP($A10,'Return Data'!$B$7:$R$526,10,0)</f>
        <v>5.4161999999999999</v>
      </c>
      <c r="O10" s="66">
        <f t="shared" si="5"/>
        <v>21</v>
      </c>
      <c r="P10" s="65">
        <f>VLOOKUP($A10,'Return Data'!$B$7:$R$526,11,0)</f>
        <v>5.1157000000000004</v>
      </c>
      <c r="Q10" s="66">
        <f t="shared" si="6"/>
        <v>17</v>
      </c>
      <c r="R10" s="65">
        <f>VLOOKUP($A10,'Return Data'!$B$7:$R$526,12,0)</f>
        <v>5.3014000000000001</v>
      </c>
      <c r="S10" s="66">
        <f t="shared" si="7"/>
        <v>15</v>
      </c>
      <c r="T10" s="65">
        <f>VLOOKUP($A10,'Return Data'!$B$7:$R$526,13,0)</f>
        <v>5.5639000000000003</v>
      </c>
      <c r="U10" s="66">
        <f t="shared" si="8"/>
        <v>15</v>
      </c>
      <c r="V10" s="65">
        <f>VLOOKUP($A10,'Return Data'!$B$7:$R$526,17,0)</f>
        <v>6.5362999999999998</v>
      </c>
      <c r="W10" s="66">
        <f t="shared" si="8"/>
        <v>13</v>
      </c>
      <c r="X10" s="65">
        <f>VLOOKUP($A10,'Return Data'!$B$7:$R$526,14,0)</f>
        <v>6.6656000000000004</v>
      </c>
      <c r="Y10" s="66">
        <f t="shared" si="9"/>
        <v>9</v>
      </c>
      <c r="Z10" s="65">
        <f>VLOOKUP($A10,'Return Data'!$B$7:$R$526,16,0)</f>
        <v>7.5678999999999998</v>
      </c>
      <c r="AA10" s="67">
        <f t="shared" si="10"/>
        <v>14</v>
      </c>
    </row>
    <row r="11" spans="1:27" x14ac:dyDescent="0.3">
      <c r="A11" s="63" t="s">
        <v>230</v>
      </c>
      <c r="B11" s="64">
        <f>VLOOKUP($A11,'Return Data'!$B$7:$R$526,3,0)</f>
        <v>44004</v>
      </c>
      <c r="C11" s="65">
        <f>VLOOKUP($A11,'Return Data'!$B$7:$R$526,4,0)</f>
        <v>3065.3</v>
      </c>
      <c r="D11" s="65">
        <f>VLOOKUP($A11,'Return Data'!$B$7:$R$526,5,0)</f>
        <v>3.1819999999999999</v>
      </c>
      <c r="E11" s="66">
        <f t="shared" si="0"/>
        <v>31</v>
      </c>
      <c r="F11" s="65">
        <f>VLOOKUP($A11,'Return Data'!$B$7:$R$526,6,0)</f>
        <v>3.0546000000000002</v>
      </c>
      <c r="G11" s="66">
        <f t="shared" si="1"/>
        <v>32</v>
      </c>
      <c r="H11" s="65">
        <f>VLOOKUP($A11,'Return Data'!$B$7:$R$526,7,0)</f>
        <v>3.3077999999999999</v>
      </c>
      <c r="I11" s="66">
        <f t="shared" si="2"/>
        <v>29</v>
      </c>
      <c r="J11" s="65">
        <f>VLOOKUP($A11,'Return Data'!$B$7:$R$526,8,0)</f>
        <v>3.6190000000000002</v>
      </c>
      <c r="K11" s="66">
        <f t="shared" si="3"/>
        <v>26</v>
      </c>
      <c r="L11" s="65">
        <f>VLOOKUP($A11,'Return Data'!$B$7:$R$526,9,0)</f>
        <v>3.4453</v>
      </c>
      <c r="M11" s="66">
        <f t="shared" si="4"/>
        <v>20</v>
      </c>
      <c r="N11" s="65">
        <f>VLOOKUP($A11,'Return Data'!$B$7:$R$526,10,0)</f>
        <v>5.4118000000000004</v>
      </c>
      <c r="O11" s="66">
        <f t="shared" si="5"/>
        <v>22</v>
      </c>
      <c r="P11" s="65">
        <f>VLOOKUP($A11,'Return Data'!$B$7:$R$526,11,0)</f>
        <v>5.1123000000000003</v>
      </c>
      <c r="Q11" s="66">
        <f t="shared" si="6"/>
        <v>19</v>
      </c>
      <c r="R11" s="65">
        <f>VLOOKUP($A11,'Return Data'!$B$7:$R$526,12,0)</f>
        <v>5.3121</v>
      </c>
      <c r="S11" s="66">
        <f t="shared" si="7"/>
        <v>14</v>
      </c>
      <c r="T11" s="65">
        <f>VLOOKUP($A11,'Return Data'!$B$7:$R$526,13,0)</f>
        <v>5.6082000000000001</v>
      </c>
      <c r="U11" s="66">
        <f t="shared" si="8"/>
        <v>12</v>
      </c>
      <c r="V11" s="65">
        <f>VLOOKUP($A11,'Return Data'!$B$7:$R$526,17,0)</f>
        <v>6.5519999999999996</v>
      </c>
      <c r="W11" s="66">
        <f t="shared" si="8"/>
        <v>10</v>
      </c>
      <c r="X11" s="65">
        <f>VLOOKUP($A11,'Return Data'!$B$7:$R$526,14,0)</f>
        <v>6.6359000000000004</v>
      </c>
      <c r="Y11" s="66">
        <f t="shared" si="9"/>
        <v>15</v>
      </c>
      <c r="Z11" s="65">
        <f>VLOOKUP($A11,'Return Data'!$B$7:$R$526,16,0)</f>
        <v>7.3403</v>
      </c>
      <c r="AA11" s="67">
        <f t="shared" si="10"/>
        <v>19</v>
      </c>
    </row>
    <row r="12" spans="1:27" x14ac:dyDescent="0.3">
      <c r="A12" s="63" t="s">
        <v>231</v>
      </c>
      <c r="B12" s="64">
        <f>VLOOKUP($A12,'Return Data'!$B$7:$R$526,3,0)</f>
        <v>44004</v>
      </c>
      <c r="C12" s="65">
        <f>VLOOKUP($A12,'Return Data'!$B$7:$R$526,4,0)</f>
        <v>2293.4167000000002</v>
      </c>
      <c r="D12" s="65">
        <f>VLOOKUP($A12,'Return Data'!$B$7:$R$526,5,0)</f>
        <v>3.5493999999999999</v>
      </c>
      <c r="E12" s="66">
        <f t="shared" si="0"/>
        <v>26</v>
      </c>
      <c r="F12" s="65">
        <f>VLOOKUP($A12,'Return Data'!$B$7:$R$526,6,0)</f>
        <v>3.35</v>
      </c>
      <c r="G12" s="66">
        <f t="shared" si="1"/>
        <v>23</v>
      </c>
      <c r="H12" s="65">
        <f>VLOOKUP($A12,'Return Data'!$B$7:$R$526,7,0)</f>
        <v>3.7879999999999998</v>
      </c>
      <c r="I12" s="66">
        <f t="shared" si="2"/>
        <v>21</v>
      </c>
      <c r="J12" s="65">
        <f>VLOOKUP($A12,'Return Data'!$B$7:$R$526,8,0)</f>
        <v>4.0670000000000002</v>
      </c>
      <c r="K12" s="66">
        <f t="shared" si="3"/>
        <v>18</v>
      </c>
      <c r="L12" s="65">
        <f>VLOOKUP($A12,'Return Data'!$B$7:$R$526,9,0)</f>
        <v>3.4119999999999999</v>
      </c>
      <c r="M12" s="66">
        <f t="shared" si="4"/>
        <v>21</v>
      </c>
      <c r="N12" s="65">
        <f>VLOOKUP($A12,'Return Data'!$B$7:$R$526,10,0)</f>
        <v>5.7118000000000002</v>
      </c>
      <c r="O12" s="66">
        <f t="shared" si="5"/>
        <v>11</v>
      </c>
      <c r="P12" s="65">
        <f>VLOOKUP($A12,'Return Data'!$B$7:$R$526,11,0)</f>
        <v>5.0834999999999999</v>
      </c>
      <c r="Q12" s="66">
        <f t="shared" si="6"/>
        <v>22</v>
      </c>
      <c r="R12" s="65">
        <f>VLOOKUP($A12,'Return Data'!$B$7:$R$526,12,0)</f>
        <v>5.1807999999999996</v>
      </c>
      <c r="S12" s="66">
        <f t="shared" si="7"/>
        <v>23</v>
      </c>
      <c r="T12" s="65">
        <f>VLOOKUP($A12,'Return Data'!$B$7:$R$526,13,0)</f>
        <v>5.4218999999999999</v>
      </c>
      <c r="U12" s="66">
        <f t="shared" si="8"/>
        <v>24</v>
      </c>
      <c r="V12" s="65">
        <f>VLOOKUP($A12,'Return Data'!$B$7:$R$526,17,0)</f>
        <v>6.4131</v>
      </c>
      <c r="W12" s="66">
        <f t="shared" si="8"/>
        <v>25</v>
      </c>
      <c r="X12" s="65">
        <f>VLOOKUP($A12,'Return Data'!$B$7:$R$526,14,0)</f>
        <v>6.593</v>
      </c>
      <c r="Y12" s="66">
        <f t="shared" si="9"/>
        <v>21</v>
      </c>
      <c r="Z12" s="65">
        <f>VLOOKUP($A12,'Return Data'!$B$7:$R$526,16,0)</f>
        <v>7.1976000000000004</v>
      </c>
      <c r="AA12" s="67">
        <f t="shared" si="10"/>
        <v>26</v>
      </c>
    </row>
    <row r="13" spans="1:27" x14ac:dyDescent="0.3">
      <c r="A13" s="63" t="s">
        <v>232</v>
      </c>
      <c r="B13" s="64">
        <f>VLOOKUP($A13,'Return Data'!$B$7:$R$526,3,0)</f>
        <v>44004</v>
      </c>
      <c r="C13" s="65">
        <f>VLOOKUP($A13,'Return Data'!$B$7:$R$526,4,0)</f>
        <v>2401.7179999999998</v>
      </c>
      <c r="D13" s="65">
        <f>VLOOKUP($A13,'Return Data'!$B$7:$R$526,5,0)</f>
        <v>3.4531999999999998</v>
      </c>
      <c r="E13" s="66">
        <f t="shared" si="0"/>
        <v>29</v>
      </c>
      <c r="F13" s="65">
        <f>VLOOKUP($A13,'Return Data'!$B$7:$R$526,6,0)</f>
        <v>3.1932999999999998</v>
      </c>
      <c r="G13" s="66">
        <f t="shared" si="1"/>
        <v>28</v>
      </c>
      <c r="H13" s="65">
        <f>VLOOKUP($A13,'Return Data'!$B$7:$R$526,7,0)</f>
        <v>3.1888999999999998</v>
      </c>
      <c r="I13" s="66">
        <f t="shared" si="2"/>
        <v>32</v>
      </c>
      <c r="J13" s="65">
        <f>VLOOKUP($A13,'Return Data'!$B$7:$R$526,8,0)</f>
        <v>3.2778999999999998</v>
      </c>
      <c r="K13" s="66">
        <f t="shared" si="3"/>
        <v>34</v>
      </c>
      <c r="L13" s="65">
        <f>VLOOKUP($A13,'Return Data'!$B$7:$R$526,9,0)</f>
        <v>3.0015999999999998</v>
      </c>
      <c r="M13" s="66">
        <f t="shared" si="4"/>
        <v>30</v>
      </c>
      <c r="N13" s="65">
        <f>VLOOKUP($A13,'Return Data'!$B$7:$R$526,10,0)</f>
        <v>3.4689000000000001</v>
      </c>
      <c r="O13" s="66">
        <f t="shared" si="5"/>
        <v>34</v>
      </c>
      <c r="P13" s="65">
        <f>VLOOKUP($A13,'Return Data'!$B$7:$R$526,11,0)</f>
        <v>4.2934000000000001</v>
      </c>
      <c r="Q13" s="66">
        <f t="shared" si="6"/>
        <v>33</v>
      </c>
      <c r="R13" s="65">
        <f>VLOOKUP($A13,'Return Data'!$B$7:$R$526,12,0)</f>
        <v>4.6250999999999998</v>
      </c>
      <c r="S13" s="66">
        <f t="shared" si="7"/>
        <v>31</v>
      </c>
      <c r="T13" s="65">
        <f>VLOOKUP($A13,'Return Data'!$B$7:$R$526,13,0)</f>
        <v>4.9729000000000001</v>
      </c>
      <c r="U13" s="66">
        <f t="shared" si="8"/>
        <v>31</v>
      </c>
      <c r="V13" s="65">
        <f>VLOOKUP($A13,'Return Data'!$B$7:$R$526,17,0)</f>
        <v>6.1567999999999996</v>
      </c>
      <c r="W13" s="66">
        <f t="shared" si="8"/>
        <v>28</v>
      </c>
      <c r="X13" s="65">
        <f>VLOOKUP($A13,'Return Data'!$B$7:$R$526,14,0)</f>
        <v>6.3769</v>
      </c>
      <c r="Y13" s="66">
        <f t="shared" si="9"/>
        <v>29</v>
      </c>
      <c r="Z13" s="65">
        <f>VLOOKUP($A13,'Return Data'!$B$7:$R$526,16,0)</f>
        <v>7.5716000000000001</v>
      </c>
      <c r="AA13" s="67">
        <f t="shared" si="10"/>
        <v>13</v>
      </c>
    </row>
    <row r="14" spans="1:27" x14ac:dyDescent="0.3">
      <c r="A14" s="63" t="s">
        <v>233</v>
      </c>
      <c r="B14" s="64">
        <f>VLOOKUP($A14,'Return Data'!$B$7:$R$526,3,0)</f>
        <v>44004</v>
      </c>
      <c r="C14" s="65">
        <f>VLOOKUP($A14,'Return Data'!$B$7:$R$526,4,0)</f>
        <v>2850.14</v>
      </c>
      <c r="D14" s="65">
        <f>VLOOKUP($A14,'Return Data'!$B$7:$R$526,5,0)</f>
        <v>4.0152000000000001</v>
      </c>
      <c r="E14" s="66">
        <f t="shared" si="0"/>
        <v>15</v>
      </c>
      <c r="F14" s="65">
        <f>VLOOKUP($A14,'Return Data'!$B$7:$R$526,6,0)</f>
        <v>3.3967999999999998</v>
      </c>
      <c r="G14" s="66">
        <f t="shared" si="1"/>
        <v>22</v>
      </c>
      <c r="H14" s="65">
        <f>VLOOKUP($A14,'Return Data'!$B$7:$R$526,7,0)</f>
        <v>3.6974</v>
      </c>
      <c r="I14" s="66">
        <f t="shared" si="2"/>
        <v>24</v>
      </c>
      <c r="J14" s="65">
        <f>VLOOKUP($A14,'Return Data'!$B$7:$R$526,8,0)</f>
        <v>3.7890999999999999</v>
      </c>
      <c r="K14" s="66">
        <f t="shared" si="3"/>
        <v>25</v>
      </c>
      <c r="L14" s="65">
        <f>VLOOKUP($A14,'Return Data'!$B$7:$R$526,9,0)</f>
        <v>3.3531</v>
      </c>
      <c r="M14" s="66">
        <f t="shared" si="4"/>
        <v>23</v>
      </c>
      <c r="N14" s="65">
        <f>VLOOKUP($A14,'Return Data'!$B$7:$R$526,10,0)</f>
        <v>5.4210000000000003</v>
      </c>
      <c r="O14" s="66">
        <f t="shared" si="5"/>
        <v>20</v>
      </c>
      <c r="P14" s="65">
        <f>VLOOKUP($A14,'Return Data'!$B$7:$R$526,11,0)</f>
        <v>5.1824000000000003</v>
      </c>
      <c r="Q14" s="66">
        <f t="shared" si="6"/>
        <v>14</v>
      </c>
      <c r="R14" s="65">
        <f>VLOOKUP($A14,'Return Data'!$B$7:$R$526,12,0)</f>
        <v>5.2454999999999998</v>
      </c>
      <c r="S14" s="66">
        <f t="shared" si="7"/>
        <v>20</v>
      </c>
      <c r="T14" s="65">
        <f>VLOOKUP($A14,'Return Data'!$B$7:$R$526,13,0)</f>
        <v>5.5270999999999999</v>
      </c>
      <c r="U14" s="66">
        <f t="shared" si="8"/>
        <v>19</v>
      </c>
      <c r="V14" s="65">
        <f>VLOOKUP($A14,'Return Data'!$B$7:$R$526,17,0)</f>
        <v>6.4824000000000002</v>
      </c>
      <c r="W14" s="66">
        <f t="shared" si="8"/>
        <v>19</v>
      </c>
      <c r="X14" s="65">
        <f>VLOOKUP($A14,'Return Data'!$B$7:$R$526,14,0)</f>
        <v>6.6083999999999996</v>
      </c>
      <c r="Y14" s="66">
        <f t="shared" si="9"/>
        <v>19</v>
      </c>
      <c r="Z14" s="65">
        <f>VLOOKUP($A14,'Return Data'!$B$7:$R$526,16,0)</f>
        <v>7.4417</v>
      </c>
      <c r="AA14" s="67">
        <f t="shared" si="10"/>
        <v>18</v>
      </c>
    </row>
    <row r="15" spans="1:27" x14ac:dyDescent="0.3">
      <c r="A15" s="63" t="s">
        <v>234</v>
      </c>
      <c r="B15" s="64">
        <f>VLOOKUP($A15,'Return Data'!$B$7:$R$526,3,0)</f>
        <v>44004</v>
      </c>
      <c r="C15" s="65">
        <f>VLOOKUP($A15,'Return Data'!$B$7:$R$526,4,0)</f>
        <v>2562.3067000000001</v>
      </c>
      <c r="D15" s="65">
        <f>VLOOKUP($A15,'Return Data'!$B$7:$R$526,5,0)</f>
        <v>3.3706999999999998</v>
      </c>
      <c r="E15" s="66">
        <f t="shared" si="0"/>
        <v>30</v>
      </c>
      <c r="F15" s="65">
        <f>VLOOKUP($A15,'Return Data'!$B$7:$R$526,6,0)</f>
        <v>3.0695999999999999</v>
      </c>
      <c r="G15" s="66">
        <f t="shared" si="1"/>
        <v>31</v>
      </c>
      <c r="H15" s="65">
        <f>VLOOKUP($A15,'Return Data'!$B$7:$R$526,7,0)</f>
        <v>3.2242000000000002</v>
      </c>
      <c r="I15" s="66">
        <f t="shared" si="2"/>
        <v>31</v>
      </c>
      <c r="J15" s="65">
        <f>VLOOKUP($A15,'Return Data'!$B$7:$R$526,8,0)</f>
        <v>3.6120000000000001</v>
      </c>
      <c r="K15" s="66">
        <f t="shared" si="3"/>
        <v>27</v>
      </c>
      <c r="L15" s="65">
        <f>VLOOKUP($A15,'Return Data'!$B$7:$R$526,9,0)</f>
        <v>3.3094999999999999</v>
      </c>
      <c r="M15" s="66">
        <f t="shared" si="4"/>
        <v>24</v>
      </c>
      <c r="N15" s="65">
        <f>VLOOKUP($A15,'Return Data'!$B$7:$R$526,10,0)</f>
        <v>5.7340999999999998</v>
      </c>
      <c r="O15" s="66">
        <f t="shared" si="5"/>
        <v>10</v>
      </c>
      <c r="P15" s="65">
        <f>VLOOKUP($A15,'Return Data'!$B$7:$R$526,11,0)</f>
        <v>5.1840000000000002</v>
      </c>
      <c r="Q15" s="66">
        <f t="shared" si="6"/>
        <v>13</v>
      </c>
      <c r="R15" s="65">
        <f>VLOOKUP($A15,'Return Data'!$B$7:$R$526,12,0)</f>
        <v>5.3230000000000004</v>
      </c>
      <c r="S15" s="66">
        <f t="shared" si="7"/>
        <v>13</v>
      </c>
      <c r="T15" s="65">
        <f>VLOOKUP($A15,'Return Data'!$B$7:$R$526,13,0)</f>
        <v>5.6006</v>
      </c>
      <c r="U15" s="66">
        <f t="shared" si="8"/>
        <v>13</v>
      </c>
      <c r="V15" s="65">
        <f>VLOOKUP($A15,'Return Data'!$B$7:$R$526,17,0)</f>
        <v>6.5435999999999996</v>
      </c>
      <c r="W15" s="66">
        <f t="shared" si="8"/>
        <v>11</v>
      </c>
      <c r="X15" s="65">
        <f>VLOOKUP($A15,'Return Data'!$B$7:$R$526,14,0)</f>
        <v>6.6615000000000002</v>
      </c>
      <c r="Y15" s="66">
        <f t="shared" si="9"/>
        <v>11</v>
      </c>
      <c r="Z15" s="65">
        <f>VLOOKUP($A15,'Return Data'!$B$7:$R$526,16,0)</f>
        <v>7.5846</v>
      </c>
      <c r="AA15" s="67">
        <f t="shared" si="10"/>
        <v>12</v>
      </c>
    </row>
    <row r="16" spans="1:27" x14ac:dyDescent="0.3">
      <c r="A16" s="63" t="s">
        <v>235</v>
      </c>
      <c r="B16" s="64">
        <f>VLOOKUP($A16,'Return Data'!$B$7:$R$526,3,0)</f>
        <v>44004</v>
      </c>
      <c r="C16" s="65">
        <f>VLOOKUP($A16,'Return Data'!$B$7:$R$526,4,0)</f>
        <v>2182.6700999999998</v>
      </c>
      <c r="D16" s="65">
        <f>VLOOKUP($A16,'Return Data'!$B$7:$R$526,5,0)</f>
        <v>4.0355999999999996</v>
      </c>
      <c r="E16" s="66">
        <f t="shared" si="0"/>
        <v>14</v>
      </c>
      <c r="F16" s="65">
        <f>VLOOKUP($A16,'Return Data'!$B$7:$R$526,6,0)</f>
        <v>3.3203</v>
      </c>
      <c r="G16" s="66">
        <f t="shared" si="1"/>
        <v>25</v>
      </c>
      <c r="H16" s="65">
        <f>VLOOKUP($A16,'Return Data'!$B$7:$R$526,7,0)</f>
        <v>3.3952</v>
      </c>
      <c r="I16" s="66">
        <f t="shared" si="2"/>
        <v>26</v>
      </c>
      <c r="J16" s="65">
        <f>VLOOKUP($A16,'Return Data'!$B$7:$R$526,8,0)</f>
        <v>3.3736000000000002</v>
      </c>
      <c r="K16" s="66">
        <f t="shared" si="3"/>
        <v>31</v>
      </c>
      <c r="L16" s="65">
        <f>VLOOKUP($A16,'Return Data'!$B$7:$R$526,9,0)</f>
        <v>2.9578000000000002</v>
      </c>
      <c r="M16" s="66">
        <f t="shared" si="4"/>
        <v>32</v>
      </c>
      <c r="N16" s="65">
        <f>VLOOKUP($A16,'Return Data'!$B$7:$R$526,10,0)</f>
        <v>4.3331999999999997</v>
      </c>
      <c r="O16" s="66">
        <f t="shared" si="5"/>
        <v>29</v>
      </c>
      <c r="P16" s="65">
        <f>VLOOKUP($A16,'Return Data'!$B$7:$R$526,11,0)</f>
        <v>4.4088000000000003</v>
      </c>
      <c r="Q16" s="66">
        <f t="shared" si="6"/>
        <v>30</v>
      </c>
      <c r="R16" s="65">
        <f>VLOOKUP($A16,'Return Data'!$B$7:$R$526,12,0)</f>
        <v>4.5608000000000004</v>
      </c>
      <c r="S16" s="66">
        <f t="shared" si="7"/>
        <v>32</v>
      </c>
      <c r="T16" s="65">
        <f>VLOOKUP($A16,'Return Data'!$B$7:$R$526,13,0)</f>
        <v>4.8887</v>
      </c>
      <c r="U16" s="66">
        <f t="shared" si="8"/>
        <v>33</v>
      </c>
      <c r="V16" s="65">
        <f>VLOOKUP($A16,'Return Data'!$B$7:$R$526,17,0)</f>
        <v>6.1520000000000001</v>
      </c>
      <c r="W16" s="66">
        <f t="shared" si="8"/>
        <v>29</v>
      </c>
      <c r="X16" s="65">
        <f>VLOOKUP($A16,'Return Data'!$B$7:$R$526,14,0)</f>
        <v>6.4093</v>
      </c>
      <c r="Y16" s="66">
        <f t="shared" si="9"/>
        <v>28</v>
      </c>
      <c r="Z16" s="65">
        <f>VLOOKUP($A16,'Return Data'!$B$7:$R$526,16,0)</f>
        <v>7.8369999999999997</v>
      </c>
      <c r="AA16" s="67">
        <f t="shared" si="10"/>
        <v>4</v>
      </c>
    </row>
    <row r="17" spans="1:27" x14ac:dyDescent="0.3">
      <c r="A17" s="63" t="s">
        <v>236</v>
      </c>
      <c r="B17" s="64">
        <f>VLOOKUP($A17,'Return Data'!$B$7:$R$526,3,0)</f>
        <v>44004</v>
      </c>
      <c r="C17" s="65">
        <f>VLOOKUP($A17,'Return Data'!$B$7:$R$526,4,0)</f>
        <v>3923.8688999999999</v>
      </c>
      <c r="D17" s="65">
        <f>VLOOKUP($A17,'Return Data'!$B$7:$R$526,5,0)</f>
        <v>3.7845</v>
      </c>
      <c r="E17" s="66">
        <f t="shared" si="0"/>
        <v>21</v>
      </c>
      <c r="F17" s="65">
        <f>VLOOKUP($A17,'Return Data'!$B$7:$R$526,6,0)</f>
        <v>3.4091999999999998</v>
      </c>
      <c r="G17" s="66">
        <f t="shared" si="1"/>
        <v>19</v>
      </c>
      <c r="H17" s="65">
        <f>VLOOKUP($A17,'Return Data'!$B$7:$R$526,7,0)</f>
        <v>3.8473999999999999</v>
      </c>
      <c r="I17" s="66">
        <f t="shared" si="2"/>
        <v>20</v>
      </c>
      <c r="J17" s="65">
        <f>VLOOKUP($A17,'Return Data'!$B$7:$R$526,8,0)</f>
        <v>3.9820000000000002</v>
      </c>
      <c r="K17" s="66">
        <f t="shared" si="3"/>
        <v>21</v>
      </c>
      <c r="L17" s="65">
        <f>VLOOKUP($A17,'Return Data'!$B$7:$R$526,9,0)</f>
        <v>3.2292999999999998</v>
      </c>
      <c r="M17" s="66">
        <f t="shared" si="4"/>
        <v>28</v>
      </c>
      <c r="N17" s="65">
        <f>VLOOKUP($A17,'Return Data'!$B$7:$R$526,10,0)</f>
        <v>5.5289000000000001</v>
      </c>
      <c r="O17" s="66">
        <f t="shared" si="5"/>
        <v>16</v>
      </c>
      <c r="P17" s="65">
        <f>VLOOKUP($A17,'Return Data'!$B$7:$R$526,11,0)</f>
        <v>5.0995999999999997</v>
      </c>
      <c r="Q17" s="66">
        <f t="shared" si="6"/>
        <v>21</v>
      </c>
      <c r="R17" s="65">
        <f>VLOOKUP($A17,'Return Data'!$B$7:$R$526,12,0)</f>
        <v>5.2019000000000002</v>
      </c>
      <c r="S17" s="66">
        <f t="shared" si="7"/>
        <v>21</v>
      </c>
      <c r="T17" s="65">
        <f>VLOOKUP($A17,'Return Data'!$B$7:$R$526,13,0)</f>
        <v>5.4873000000000003</v>
      </c>
      <c r="U17" s="66">
        <f t="shared" si="8"/>
        <v>21</v>
      </c>
      <c r="V17" s="65">
        <f>VLOOKUP($A17,'Return Data'!$B$7:$R$526,17,0)</f>
        <v>6.4252000000000002</v>
      </c>
      <c r="W17" s="66">
        <f t="shared" si="8"/>
        <v>22</v>
      </c>
      <c r="X17" s="65">
        <f>VLOOKUP($A17,'Return Data'!$B$7:$R$526,14,0)</f>
        <v>6.5182000000000002</v>
      </c>
      <c r="Y17" s="66">
        <f t="shared" si="9"/>
        <v>26</v>
      </c>
      <c r="Z17" s="65">
        <f>VLOOKUP($A17,'Return Data'!$B$7:$R$526,16,0)</f>
        <v>7.1885000000000003</v>
      </c>
      <c r="AA17" s="67">
        <f t="shared" si="10"/>
        <v>27</v>
      </c>
    </row>
    <row r="18" spans="1:27" x14ac:dyDescent="0.3">
      <c r="A18" s="63" t="s">
        <v>237</v>
      </c>
      <c r="B18" s="64">
        <f>VLOOKUP($A18,'Return Data'!$B$7:$R$526,3,0)</f>
        <v>44004</v>
      </c>
      <c r="C18" s="65">
        <f>VLOOKUP($A18,'Return Data'!$B$7:$R$526,4,0)</f>
        <v>1990.1953000000001</v>
      </c>
      <c r="D18" s="65">
        <f>VLOOKUP($A18,'Return Data'!$B$7:$R$526,5,0)</f>
        <v>3.8188</v>
      </c>
      <c r="E18" s="66">
        <f t="shared" si="0"/>
        <v>20</v>
      </c>
      <c r="F18" s="65">
        <f>VLOOKUP($A18,'Return Data'!$B$7:$R$526,6,0)</f>
        <v>3.3969</v>
      </c>
      <c r="G18" s="66">
        <f t="shared" si="1"/>
        <v>21</v>
      </c>
      <c r="H18" s="65">
        <f>VLOOKUP($A18,'Return Data'!$B$7:$R$526,7,0)</f>
        <v>4.1169000000000002</v>
      </c>
      <c r="I18" s="66">
        <f t="shared" si="2"/>
        <v>10</v>
      </c>
      <c r="J18" s="65">
        <f>VLOOKUP($A18,'Return Data'!$B$7:$R$526,8,0)</f>
        <v>4.2687999999999997</v>
      </c>
      <c r="K18" s="66">
        <f t="shared" si="3"/>
        <v>13</v>
      </c>
      <c r="L18" s="65">
        <f>VLOOKUP($A18,'Return Data'!$B$7:$R$526,9,0)</f>
        <v>3.5758999999999999</v>
      </c>
      <c r="M18" s="66">
        <f t="shared" si="4"/>
        <v>13</v>
      </c>
      <c r="N18" s="65">
        <f>VLOOKUP($A18,'Return Data'!$B$7:$R$526,10,0)</f>
        <v>5.4924999999999997</v>
      </c>
      <c r="O18" s="66">
        <f t="shared" si="5"/>
        <v>17</v>
      </c>
      <c r="P18" s="65">
        <f>VLOOKUP($A18,'Return Data'!$B$7:$R$526,11,0)</f>
        <v>4.8967000000000001</v>
      </c>
      <c r="Q18" s="66">
        <f t="shared" si="6"/>
        <v>26</v>
      </c>
      <c r="R18" s="65">
        <f>VLOOKUP($A18,'Return Data'!$B$7:$R$526,12,0)</f>
        <v>5.1445999999999996</v>
      </c>
      <c r="S18" s="66">
        <f t="shared" si="7"/>
        <v>24</v>
      </c>
      <c r="T18" s="65">
        <f>VLOOKUP($A18,'Return Data'!$B$7:$R$526,13,0)</f>
        <v>5.4820000000000002</v>
      </c>
      <c r="U18" s="66">
        <f t="shared" si="8"/>
        <v>22</v>
      </c>
      <c r="V18" s="65">
        <f>VLOOKUP($A18,'Return Data'!$B$7:$R$526,17,0)</f>
        <v>6.4988000000000001</v>
      </c>
      <c r="W18" s="66">
        <f t="shared" si="8"/>
        <v>17</v>
      </c>
      <c r="X18" s="65">
        <f>VLOOKUP($A18,'Return Data'!$B$7:$R$526,14,0)</f>
        <v>6.6379999999999999</v>
      </c>
      <c r="Y18" s="66">
        <f t="shared" si="9"/>
        <v>14</v>
      </c>
      <c r="Z18" s="65">
        <f>VLOOKUP($A18,'Return Data'!$B$7:$R$526,16,0)</f>
        <v>4.3761999999999999</v>
      </c>
      <c r="AA18" s="67">
        <f t="shared" si="10"/>
        <v>38</v>
      </c>
    </row>
    <row r="19" spans="1:27" x14ac:dyDescent="0.3">
      <c r="A19" s="63" t="s">
        <v>238</v>
      </c>
      <c r="B19" s="64">
        <f>VLOOKUP($A19,'Return Data'!$B$7:$R$526,3,0)</f>
        <v>44004</v>
      </c>
      <c r="C19" s="65">
        <f>VLOOKUP($A19,'Return Data'!$B$7:$R$526,4,0)</f>
        <v>295.7672</v>
      </c>
      <c r="D19" s="65">
        <f>VLOOKUP($A19,'Return Data'!$B$7:$R$526,5,0)</f>
        <v>3.8260000000000001</v>
      </c>
      <c r="E19" s="66">
        <f t="shared" si="0"/>
        <v>19</v>
      </c>
      <c r="F19" s="65">
        <f>VLOOKUP($A19,'Return Data'!$B$7:$R$526,6,0)</f>
        <v>3.5510999999999999</v>
      </c>
      <c r="G19" s="66">
        <f t="shared" si="1"/>
        <v>11</v>
      </c>
      <c r="H19" s="65">
        <f>VLOOKUP($A19,'Return Data'!$B$7:$R$526,7,0)</f>
        <v>4.3510999999999997</v>
      </c>
      <c r="I19" s="66">
        <f t="shared" si="2"/>
        <v>4</v>
      </c>
      <c r="J19" s="65">
        <f>VLOOKUP($A19,'Return Data'!$B$7:$R$526,8,0)</f>
        <v>4.5590999999999999</v>
      </c>
      <c r="K19" s="66">
        <f t="shared" si="3"/>
        <v>4</v>
      </c>
      <c r="L19" s="65">
        <f>VLOOKUP($A19,'Return Data'!$B$7:$R$526,9,0)</f>
        <v>3.8300999999999998</v>
      </c>
      <c r="M19" s="66">
        <f t="shared" si="4"/>
        <v>7</v>
      </c>
      <c r="N19" s="65">
        <f>VLOOKUP($A19,'Return Data'!$B$7:$R$526,10,0)</f>
        <v>5.9375</v>
      </c>
      <c r="O19" s="66">
        <f t="shared" si="5"/>
        <v>4</v>
      </c>
      <c r="P19" s="65">
        <f>VLOOKUP($A19,'Return Data'!$B$7:$R$526,11,0)</f>
        <v>5.3409000000000004</v>
      </c>
      <c r="Q19" s="66">
        <f t="shared" si="6"/>
        <v>6</v>
      </c>
      <c r="R19" s="65">
        <f>VLOOKUP($A19,'Return Data'!$B$7:$R$526,12,0)</f>
        <v>5.4092000000000002</v>
      </c>
      <c r="S19" s="66">
        <f t="shared" si="7"/>
        <v>9</v>
      </c>
      <c r="T19" s="65">
        <f>VLOOKUP($A19,'Return Data'!$B$7:$R$526,13,0)</f>
        <v>5.6623999999999999</v>
      </c>
      <c r="U19" s="66">
        <f t="shared" si="8"/>
        <v>8</v>
      </c>
      <c r="V19" s="65">
        <f>VLOOKUP($A19,'Return Data'!$B$7:$R$526,17,0)</f>
        <v>6.5576999999999996</v>
      </c>
      <c r="W19" s="66">
        <f t="shared" si="8"/>
        <v>9</v>
      </c>
      <c r="X19" s="65">
        <f>VLOOKUP($A19,'Return Data'!$B$7:$R$526,14,0)</f>
        <v>6.6612</v>
      </c>
      <c r="Y19" s="66">
        <f t="shared" si="9"/>
        <v>12</v>
      </c>
      <c r="Z19" s="65">
        <f>VLOOKUP($A19,'Return Data'!$B$7:$R$526,16,0)</f>
        <v>7.7072000000000003</v>
      </c>
      <c r="AA19" s="67">
        <f t="shared" si="10"/>
        <v>8</v>
      </c>
    </row>
    <row r="20" spans="1:27" x14ac:dyDescent="0.3">
      <c r="A20" s="63" t="s">
        <v>239</v>
      </c>
      <c r="B20" s="64">
        <f>VLOOKUP($A20,'Return Data'!$B$7:$R$526,3,0)</f>
        <v>44004</v>
      </c>
      <c r="C20" s="65">
        <f>VLOOKUP($A20,'Return Data'!$B$7:$R$526,4,0)</f>
        <v>2139.5652</v>
      </c>
      <c r="D20" s="65">
        <f>VLOOKUP($A20,'Return Data'!$B$7:$R$526,5,0)</f>
        <v>3.7176999999999998</v>
      </c>
      <c r="E20" s="66">
        <f t="shared" si="0"/>
        <v>22</v>
      </c>
      <c r="F20" s="65">
        <f>VLOOKUP($A20,'Return Data'!$B$7:$R$526,6,0)</f>
        <v>3.8083</v>
      </c>
      <c r="G20" s="66">
        <f t="shared" si="1"/>
        <v>3</v>
      </c>
      <c r="H20" s="65">
        <f>VLOOKUP($A20,'Return Data'!$B$7:$R$526,7,0)</f>
        <v>4.3178999999999998</v>
      </c>
      <c r="I20" s="66">
        <f t="shared" si="2"/>
        <v>7</v>
      </c>
      <c r="J20" s="65">
        <f>VLOOKUP($A20,'Return Data'!$B$7:$R$526,8,0)</f>
        <v>4.4329000000000001</v>
      </c>
      <c r="K20" s="66">
        <f t="shared" si="3"/>
        <v>7</v>
      </c>
      <c r="L20" s="65">
        <f>VLOOKUP($A20,'Return Data'!$B$7:$R$526,9,0)</f>
        <v>4.0476000000000001</v>
      </c>
      <c r="M20" s="66">
        <f t="shared" si="4"/>
        <v>3</v>
      </c>
      <c r="N20" s="65">
        <f>VLOOKUP($A20,'Return Data'!$B$7:$R$526,10,0)</f>
        <v>6.1261999999999999</v>
      </c>
      <c r="O20" s="66">
        <f t="shared" si="5"/>
        <v>3</v>
      </c>
      <c r="P20" s="65">
        <f>VLOOKUP($A20,'Return Data'!$B$7:$R$526,11,0)</f>
        <v>5.5439999999999996</v>
      </c>
      <c r="Q20" s="66">
        <f t="shared" si="6"/>
        <v>1</v>
      </c>
      <c r="R20" s="65">
        <f>VLOOKUP($A20,'Return Data'!$B$7:$R$526,12,0)</f>
        <v>5.6280999999999999</v>
      </c>
      <c r="S20" s="66">
        <f t="shared" si="7"/>
        <v>2</v>
      </c>
      <c r="T20" s="65">
        <f>VLOOKUP($A20,'Return Data'!$B$7:$R$526,13,0)</f>
        <v>5.8399000000000001</v>
      </c>
      <c r="U20" s="66">
        <f t="shared" si="8"/>
        <v>2</v>
      </c>
      <c r="V20" s="65">
        <f>VLOOKUP($A20,'Return Data'!$B$7:$R$526,17,0)</f>
        <v>6.6638000000000002</v>
      </c>
      <c r="W20" s="66">
        <f t="shared" si="8"/>
        <v>2</v>
      </c>
      <c r="X20" s="65">
        <f>VLOOKUP($A20,'Return Data'!$B$7:$R$526,14,0)</f>
        <v>6.7378999999999998</v>
      </c>
      <c r="Y20" s="66">
        <f t="shared" si="9"/>
        <v>1</v>
      </c>
      <c r="Z20" s="65">
        <f>VLOOKUP($A20,'Return Data'!$B$7:$R$526,16,0)</f>
        <v>7.9344000000000001</v>
      </c>
      <c r="AA20" s="67">
        <f t="shared" si="10"/>
        <v>3</v>
      </c>
    </row>
    <row r="21" spans="1:27" x14ac:dyDescent="0.3">
      <c r="A21" s="63" t="s">
        <v>240</v>
      </c>
      <c r="B21" s="64">
        <f>VLOOKUP($A21,'Return Data'!$B$7:$R$526,3,0)</f>
        <v>44004</v>
      </c>
      <c r="C21" s="65">
        <f>VLOOKUP($A21,'Return Data'!$B$7:$R$526,4,0)</f>
        <v>2415.2750000000001</v>
      </c>
      <c r="D21" s="65">
        <f>VLOOKUP($A21,'Return Data'!$B$7:$R$526,5,0)</f>
        <v>3.5729000000000002</v>
      </c>
      <c r="E21" s="66">
        <f t="shared" si="0"/>
        <v>25</v>
      </c>
      <c r="F21" s="65">
        <f>VLOOKUP($A21,'Return Data'!$B$7:$R$526,6,0)</f>
        <v>3.2989000000000002</v>
      </c>
      <c r="G21" s="66">
        <f t="shared" si="1"/>
        <v>27</v>
      </c>
      <c r="H21" s="65">
        <f>VLOOKUP($A21,'Return Data'!$B$7:$R$526,7,0)</f>
        <v>3.7153</v>
      </c>
      <c r="I21" s="66">
        <f t="shared" si="2"/>
        <v>22</v>
      </c>
      <c r="J21" s="65">
        <f>VLOOKUP($A21,'Return Data'!$B$7:$R$526,8,0)</f>
        <v>3.9512999999999998</v>
      </c>
      <c r="K21" s="66">
        <f t="shared" si="3"/>
        <v>22</v>
      </c>
      <c r="L21" s="65">
        <f>VLOOKUP($A21,'Return Data'!$B$7:$R$526,9,0)</f>
        <v>3.3868999999999998</v>
      </c>
      <c r="M21" s="66">
        <f t="shared" si="4"/>
        <v>22</v>
      </c>
      <c r="N21" s="65">
        <f>VLOOKUP($A21,'Return Data'!$B$7:$R$526,10,0)</f>
        <v>5.4428000000000001</v>
      </c>
      <c r="O21" s="66">
        <f t="shared" si="5"/>
        <v>19</v>
      </c>
      <c r="P21" s="65">
        <f>VLOOKUP($A21,'Return Data'!$B$7:$R$526,11,0)</f>
        <v>4.9665999999999997</v>
      </c>
      <c r="Q21" s="66">
        <f t="shared" si="6"/>
        <v>25</v>
      </c>
      <c r="R21" s="65">
        <f>VLOOKUP($A21,'Return Data'!$B$7:$R$526,12,0)</f>
        <v>5.0697999999999999</v>
      </c>
      <c r="S21" s="66">
        <f t="shared" si="7"/>
        <v>26</v>
      </c>
      <c r="T21" s="65">
        <f>VLOOKUP($A21,'Return Data'!$B$7:$R$526,13,0)</f>
        <v>5.3356000000000003</v>
      </c>
      <c r="U21" s="66">
        <f t="shared" si="8"/>
        <v>28</v>
      </c>
      <c r="V21" s="65">
        <f>VLOOKUP($A21,'Return Data'!$B$7:$R$526,17,0)</f>
        <v>6.3095999999999997</v>
      </c>
      <c r="W21" s="66">
        <f t="shared" si="8"/>
        <v>27</v>
      </c>
      <c r="X21" s="65">
        <f>VLOOKUP($A21,'Return Data'!$B$7:$R$526,14,0)</f>
        <v>6.4897</v>
      </c>
      <c r="Y21" s="66">
        <f t="shared" si="9"/>
        <v>27</v>
      </c>
      <c r="Z21" s="65">
        <f>VLOOKUP($A21,'Return Data'!$B$7:$R$526,16,0)</f>
        <v>5.5816999999999997</v>
      </c>
      <c r="AA21" s="67">
        <f t="shared" si="10"/>
        <v>35</v>
      </c>
    </row>
    <row r="22" spans="1:27" x14ac:dyDescent="0.3">
      <c r="A22" s="63" t="s">
        <v>241</v>
      </c>
      <c r="B22" s="64">
        <f>VLOOKUP($A22,'Return Data'!$B$7:$R$526,3,0)</f>
        <v>44004</v>
      </c>
      <c r="C22" s="65">
        <f>VLOOKUP($A22,'Return Data'!$B$7:$R$526,4,0)</f>
        <v>1550.4983</v>
      </c>
      <c r="D22" s="65">
        <f>VLOOKUP($A22,'Return Data'!$B$7:$R$526,5,0)</f>
        <v>3.0535000000000001</v>
      </c>
      <c r="E22" s="66">
        <f t="shared" si="0"/>
        <v>33</v>
      </c>
      <c r="F22" s="65">
        <f>VLOOKUP($A22,'Return Data'!$B$7:$R$526,6,0)</f>
        <v>2.9927999999999999</v>
      </c>
      <c r="G22" s="66">
        <f t="shared" si="1"/>
        <v>33</v>
      </c>
      <c r="H22" s="65">
        <f>VLOOKUP($A22,'Return Data'!$B$7:$R$526,7,0)</f>
        <v>3.0863</v>
      </c>
      <c r="I22" s="66">
        <f t="shared" si="2"/>
        <v>34</v>
      </c>
      <c r="J22" s="65">
        <f>VLOOKUP($A22,'Return Data'!$B$7:$R$526,8,0)</f>
        <v>3.3401999999999998</v>
      </c>
      <c r="K22" s="66">
        <f t="shared" si="3"/>
        <v>33</v>
      </c>
      <c r="L22" s="65">
        <f>VLOOKUP($A22,'Return Data'!$B$7:$R$526,9,0)</f>
        <v>2.9971999999999999</v>
      </c>
      <c r="M22" s="66">
        <f t="shared" si="4"/>
        <v>31</v>
      </c>
      <c r="N22" s="65">
        <f>VLOOKUP($A22,'Return Data'!$B$7:$R$526,10,0)</f>
        <v>3.6520000000000001</v>
      </c>
      <c r="O22" s="66">
        <f t="shared" si="5"/>
        <v>33</v>
      </c>
      <c r="P22" s="65">
        <f>VLOOKUP($A22,'Return Data'!$B$7:$R$526,11,0)</f>
        <v>4.0617999999999999</v>
      </c>
      <c r="Q22" s="66">
        <f t="shared" si="6"/>
        <v>35</v>
      </c>
      <c r="R22" s="65">
        <f>VLOOKUP($A22,'Return Data'!$B$7:$R$526,12,0)</f>
        <v>4.3593999999999999</v>
      </c>
      <c r="S22" s="66">
        <f t="shared" si="7"/>
        <v>35</v>
      </c>
      <c r="T22" s="65">
        <f>VLOOKUP($A22,'Return Data'!$B$7:$R$526,13,0)</f>
        <v>4.7339000000000002</v>
      </c>
      <c r="U22" s="66">
        <f t="shared" si="8"/>
        <v>35</v>
      </c>
      <c r="V22" s="65">
        <f>VLOOKUP($A22,'Return Data'!$B$7:$R$526,17,0)</f>
        <v>5.7374999999999998</v>
      </c>
      <c r="W22" s="66">
        <f t="shared" si="8"/>
        <v>31</v>
      </c>
      <c r="X22" s="65">
        <f>VLOOKUP($A22,'Return Data'!$B$7:$R$526,14,0)</f>
        <v>5.9729000000000001</v>
      </c>
      <c r="Y22" s="66">
        <f t="shared" si="9"/>
        <v>30</v>
      </c>
      <c r="Z22" s="65">
        <f>VLOOKUP($A22,'Return Data'!$B$7:$R$526,16,0)</f>
        <v>6.8554000000000004</v>
      </c>
      <c r="AA22" s="67">
        <f t="shared" si="10"/>
        <v>28</v>
      </c>
    </row>
    <row r="23" spans="1:27" x14ac:dyDescent="0.3">
      <c r="A23" s="63" t="s">
        <v>242</v>
      </c>
      <c r="B23" s="64">
        <f>VLOOKUP($A23,'Return Data'!$B$7:$R$526,3,0)</f>
        <v>44004</v>
      </c>
      <c r="C23" s="65">
        <f>VLOOKUP($A23,'Return Data'!$B$7:$R$526,4,0)</f>
        <v>1942.402</v>
      </c>
      <c r="D23" s="65">
        <f>VLOOKUP($A23,'Return Data'!$B$7:$R$526,5,0)</f>
        <v>3.1309</v>
      </c>
      <c r="E23" s="66">
        <f t="shared" si="0"/>
        <v>32</v>
      </c>
      <c r="F23" s="65">
        <f>VLOOKUP($A23,'Return Data'!$B$7:$R$526,6,0)</f>
        <v>2.9691000000000001</v>
      </c>
      <c r="G23" s="66">
        <f t="shared" si="1"/>
        <v>35</v>
      </c>
      <c r="H23" s="65">
        <f>VLOOKUP($A23,'Return Data'!$B$7:$R$526,7,0)</f>
        <v>3.0152999999999999</v>
      </c>
      <c r="I23" s="66">
        <f t="shared" si="2"/>
        <v>35</v>
      </c>
      <c r="J23" s="65">
        <f>VLOOKUP($A23,'Return Data'!$B$7:$R$526,8,0)</f>
        <v>3.2229000000000001</v>
      </c>
      <c r="K23" s="66">
        <f t="shared" si="3"/>
        <v>36</v>
      </c>
      <c r="L23" s="65">
        <f>VLOOKUP($A23,'Return Data'!$B$7:$R$526,9,0)</f>
        <v>2.8904000000000001</v>
      </c>
      <c r="M23" s="66">
        <f t="shared" si="4"/>
        <v>34</v>
      </c>
      <c r="N23" s="65">
        <f>VLOOKUP($A23,'Return Data'!$B$7:$R$526,10,0)</f>
        <v>4.3564999999999996</v>
      </c>
      <c r="O23" s="66">
        <f t="shared" si="5"/>
        <v>28</v>
      </c>
      <c r="P23" s="65">
        <f>VLOOKUP($A23,'Return Data'!$B$7:$R$526,11,0)</f>
        <v>4.7788000000000004</v>
      </c>
      <c r="Q23" s="66">
        <f t="shared" si="6"/>
        <v>28</v>
      </c>
      <c r="R23" s="65">
        <f>VLOOKUP($A23,'Return Data'!$B$7:$R$526,12,0)</f>
        <v>5.024</v>
      </c>
      <c r="S23" s="66">
        <f t="shared" si="7"/>
        <v>28</v>
      </c>
      <c r="T23" s="65">
        <f>VLOOKUP($A23,'Return Data'!$B$7:$R$526,13,0)</f>
        <v>5.3422999999999998</v>
      </c>
      <c r="U23" s="66">
        <f t="shared" si="8"/>
        <v>27</v>
      </c>
      <c r="V23" s="65">
        <f>VLOOKUP($A23,'Return Data'!$B$7:$R$526,17,0)</f>
        <v>6.3590999999999998</v>
      </c>
      <c r="W23" s="66">
        <f t="shared" si="8"/>
        <v>26</v>
      </c>
      <c r="X23" s="65">
        <f>VLOOKUP($A23,'Return Data'!$B$7:$R$526,14,0)</f>
        <v>6.5392999999999999</v>
      </c>
      <c r="Y23" s="66">
        <f t="shared" si="9"/>
        <v>25</v>
      </c>
      <c r="Z23" s="65">
        <f>VLOOKUP($A23,'Return Data'!$B$7:$R$526,16,0)</f>
        <v>7.9626000000000001</v>
      </c>
      <c r="AA23" s="67">
        <f t="shared" si="10"/>
        <v>2</v>
      </c>
    </row>
    <row r="24" spans="1:27" x14ac:dyDescent="0.3">
      <c r="A24" s="63" t="s">
        <v>243</v>
      </c>
      <c r="B24" s="64">
        <f>VLOOKUP($A24,'Return Data'!$B$7:$R$526,3,0)</f>
        <v>44004</v>
      </c>
      <c r="C24" s="65">
        <f>VLOOKUP($A24,'Return Data'!$B$7:$R$526,4,0)</f>
        <v>2743.2999</v>
      </c>
      <c r="D24" s="65">
        <f>VLOOKUP($A24,'Return Data'!$B$7:$R$526,5,0)</f>
        <v>4.1157000000000004</v>
      </c>
      <c r="E24" s="66">
        <f t="shared" si="0"/>
        <v>10</v>
      </c>
      <c r="F24" s="65">
        <f>VLOOKUP($A24,'Return Data'!$B$7:$R$526,6,0)</f>
        <v>3.4967000000000001</v>
      </c>
      <c r="G24" s="66">
        <f t="shared" si="1"/>
        <v>15</v>
      </c>
      <c r="H24" s="65">
        <f>VLOOKUP($A24,'Return Data'!$B$7:$R$526,7,0)</f>
        <v>3.9552</v>
      </c>
      <c r="I24" s="66">
        <f t="shared" si="2"/>
        <v>18</v>
      </c>
      <c r="J24" s="65">
        <f>VLOOKUP($A24,'Return Data'!$B$7:$R$526,8,0)</f>
        <v>4.0871000000000004</v>
      </c>
      <c r="K24" s="66">
        <f t="shared" si="3"/>
        <v>17</v>
      </c>
      <c r="L24" s="65">
        <f>VLOOKUP($A24,'Return Data'!$B$7:$R$526,9,0)</f>
        <v>3.2684000000000002</v>
      </c>
      <c r="M24" s="66">
        <f t="shared" si="4"/>
        <v>27</v>
      </c>
      <c r="N24" s="65">
        <f>VLOOKUP($A24,'Return Data'!$B$7:$R$526,10,0)</f>
        <v>5.3909000000000002</v>
      </c>
      <c r="O24" s="66">
        <f t="shared" si="5"/>
        <v>24</v>
      </c>
      <c r="P24" s="65">
        <f>VLOOKUP($A24,'Return Data'!$B$7:$R$526,11,0)</f>
        <v>5.0039999999999996</v>
      </c>
      <c r="Q24" s="66">
        <f t="shared" si="6"/>
        <v>24</v>
      </c>
      <c r="R24" s="65">
        <f>VLOOKUP($A24,'Return Data'!$B$7:$R$526,12,0)</f>
        <v>5.1417000000000002</v>
      </c>
      <c r="S24" s="66">
        <f t="shared" si="7"/>
        <v>25</v>
      </c>
      <c r="T24" s="65">
        <f>VLOOKUP($A24,'Return Data'!$B$7:$R$526,13,0)</f>
        <v>5.3944999999999999</v>
      </c>
      <c r="U24" s="66">
        <f t="shared" si="8"/>
        <v>25</v>
      </c>
      <c r="V24" s="65">
        <f>VLOOKUP($A24,'Return Data'!$B$7:$R$526,17,0)</f>
        <v>6.4234</v>
      </c>
      <c r="W24" s="66">
        <f t="shared" si="8"/>
        <v>24</v>
      </c>
      <c r="X24" s="65">
        <f>VLOOKUP($A24,'Return Data'!$B$7:$R$526,14,0)</f>
        <v>6.5792999999999999</v>
      </c>
      <c r="Y24" s="66">
        <f t="shared" si="9"/>
        <v>22</v>
      </c>
      <c r="Z24" s="65">
        <f>VLOOKUP($A24,'Return Data'!$B$7:$R$526,16,0)</f>
        <v>7.6993</v>
      </c>
      <c r="AA24" s="67">
        <f t="shared" si="10"/>
        <v>9</v>
      </c>
    </row>
    <row r="25" spans="1:27" x14ac:dyDescent="0.3">
      <c r="A25" s="63" t="s">
        <v>244</v>
      </c>
      <c r="B25" s="64">
        <f>VLOOKUP($A25,'Return Data'!$B$7:$R$526,3,0)</f>
        <v>44004</v>
      </c>
      <c r="C25" s="65">
        <f>VLOOKUP($A25,'Return Data'!$B$7:$R$526,4,0)</f>
        <v>1054.4229</v>
      </c>
      <c r="D25" s="65">
        <f>VLOOKUP($A25,'Return Data'!$B$7:$R$526,5,0)</f>
        <v>2.7902999999999998</v>
      </c>
      <c r="E25" s="66">
        <f t="shared" si="0"/>
        <v>36</v>
      </c>
      <c r="F25" s="65">
        <f>VLOOKUP($A25,'Return Data'!$B$7:$R$526,6,0)</f>
        <v>2.7317999999999998</v>
      </c>
      <c r="G25" s="66">
        <f t="shared" si="1"/>
        <v>38</v>
      </c>
      <c r="H25" s="65">
        <f>VLOOKUP($A25,'Return Data'!$B$7:$R$526,7,0)</f>
        <v>2.6797</v>
      </c>
      <c r="I25" s="66">
        <f t="shared" si="2"/>
        <v>38</v>
      </c>
      <c r="J25" s="65">
        <f>VLOOKUP($A25,'Return Data'!$B$7:$R$526,8,0)</f>
        <v>2.7029000000000001</v>
      </c>
      <c r="K25" s="66">
        <f t="shared" si="3"/>
        <v>38</v>
      </c>
      <c r="L25" s="65">
        <f>VLOOKUP($A25,'Return Data'!$B$7:$R$526,9,0)</f>
        <v>2.7284999999999999</v>
      </c>
      <c r="M25" s="66">
        <f t="shared" si="4"/>
        <v>37</v>
      </c>
      <c r="N25" s="65">
        <f>VLOOKUP($A25,'Return Data'!$B$7:$R$526,10,0)</f>
        <v>2.5156999999999998</v>
      </c>
      <c r="O25" s="66">
        <f t="shared" si="5"/>
        <v>37</v>
      </c>
      <c r="P25" s="65">
        <f>VLOOKUP($A25,'Return Data'!$B$7:$R$526,11,0)</f>
        <v>3.6112000000000002</v>
      </c>
      <c r="Q25" s="66">
        <f t="shared" si="6"/>
        <v>37</v>
      </c>
      <c r="R25" s="65">
        <f>VLOOKUP($A25,'Return Data'!$B$7:$R$526,12,0)</f>
        <v>4.0201000000000002</v>
      </c>
      <c r="S25" s="66">
        <f t="shared" si="7"/>
        <v>37</v>
      </c>
      <c r="T25" s="65">
        <f>VLOOKUP($A25,'Return Data'!$B$7:$R$526,13,0)</f>
        <v>4.3635999999999999</v>
      </c>
      <c r="U25" s="66">
        <f t="shared" si="8"/>
        <v>37</v>
      </c>
      <c r="V25" s="65"/>
      <c r="W25" s="66"/>
      <c r="X25" s="65"/>
      <c r="Y25" s="66"/>
      <c r="Z25" s="65">
        <f>VLOOKUP($A25,'Return Data'!$B$7:$R$526,16,0)</f>
        <v>4.6487999999999996</v>
      </c>
      <c r="AA25" s="67">
        <f t="shared" si="10"/>
        <v>37</v>
      </c>
    </row>
    <row r="26" spans="1:27" x14ac:dyDescent="0.3">
      <c r="A26" s="63" t="s">
        <v>245</v>
      </c>
      <c r="B26" s="64">
        <f>VLOOKUP($A26,'Return Data'!$B$7:$R$526,3,0)</f>
        <v>44004</v>
      </c>
      <c r="C26" s="65">
        <f>VLOOKUP($A26,'Return Data'!$B$7:$R$526,4,0)</f>
        <v>54.549700000000001</v>
      </c>
      <c r="D26" s="65">
        <f>VLOOKUP($A26,'Return Data'!$B$7:$R$526,5,0)</f>
        <v>4.2159000000000004</v>
      </c>
      <c r="E26" s="66">
        <f t="shared" si="0"/>
        <v>7</v>
      </c>
      <c r="F26" s="65">
        <f>VLOOKUP($A26,'Return Data'!$B$7:$R$526,6,0)</f>
        <v>3.5472999999999999</v>
      </c>
      <c r="G26" s="66">
        <f t="shared" si="1"/>
        <v>12</v>
      </c>
      <c r="H26" s="65">
        <f>VLOOKUP($A26,'Return Data'!$B$7:$R$526,7,0)</f>
        <v>3.6636000000000002</v>
      </c>
      <c r="I26" s="66">
        <f t="shared" si="2"/>
        <v>25</v>
      </c>
      <c r="J26" s="65">
        <f>VLOOKUP($A26,'Return Data'!$B$7:$R$526,8,0)</f>
        <v>3.8338999999999999</v>
      </c>
      <c r="K26" s="66">
        <f t="shared" si="3"/>
        <v>24</v>
      </c>
      <c r="L26" s="65">
        <f>VLOOKUP($A26,'Return Data'!$B$7:$R$526,9,0)</f>
        <v>3.5266000000000002</v>
      </c>
      <c r="M26" s="66">
        <f t="shared" si="4"/>
        <v>16</v>
      </c>
      <c r="N26" s="65">
        <f>VLOOKUP($A26,'Return Data'!$B$7:$R$526,10,0)</f>
        <v>4.6847000000000003</v>
      </c>
      <c r="O26" s="66">
        <f t="shared" si="5"/>
        <v>27</v>
      </c>
      <c r="P26" s="65">
        <f>VLOOKUP($A26,'Return Data'!$B$7:$R$526,11,0)</f>
        <v>4.8151999999999999</v>
      </c>
      <c r="Q26" s="66">
        <f t="shared" si="6"/>
        <v>27</v>
      </c>
      <c r="R26" s="65">
        <f>VLOOKUP($A26,'Return Data'!$B$7:$R$526,12,0)</f>
        <v>5.0263</v>
      </c>
      <c r="S26" s="66">
        <f t="shared" si="7"/>
        <v>27</v>
      </c>
      <c r="T26" s="65">
        <f>VLOOKUP($A26,'Return Data'!$B$7:$R$526,13,0)</f>
        <v>5.3632</v>
      </c>
      <c r="U26" s="66">
        <f t="shared" si="8"/>
        <v>26</v>
      </c>
      <c r="V26" s="65">
        <f>VLOOKUP($A26,'Return Data'!$B$7:$R$526,17,0)</f>
        <v>6.4474999999999998</v>
      </c>
      <c r="W26" s="66">
        <f t="shared" si="8"/>
        <v>21</v>
      </c>
      <c r="X26" s="65">
        <f>VLOOKUP($A26,'Return Data'!$B$7:$R$526,14,0)</f>
        <v>6.5941999999999998</v>
      </c>
      <c r="Y26" s="66">
        <f t="shared" si="9"/>
        <v>20</v>
      </c>
      <c r="Z26" s="65">
        <f>VLOOKUP($A26,'Return Data'!$B$7:$R$526,16,0)</f>
        <v>7.8350999999999997</v>
      </c>
      <c r="AA26" s="67">
        <f t="shared" si="10"/>
        <v>5</v>
      </c>
    </row>
    <row r="27" spans="1:27" x14ac:dyDescent="0.3">
      <c r="A27" s="63" t="s">
        <v>246</v>
      </c>
      <c r="B27" s="64">
        <f>VLOOKUP($A27,'Return Data'!$B$7:$R$526,3,0)</f>
        <v>44004</v>
      </c>
      <c r="C27" s="65">
        <f>VLOOKUP($A27,'Return Data'!$B$7:$R$526,4,0)</f>
        <v>4042.2873</v>
      </c>
      <c r="D27" s="65">
        <f>VLOOKUP($A27,'Return Data'!$B$7:$R$526,5,0)</f>
        <v>4.5983999999999998</v>
      </c>
      <c r="E27" s="66">
        <f t="shared" si="0"/>
        <v>4</v>
      </c>
      <c r="F27" s="65">
        <f>VLOOKUP($A27,'Return Data'!$B$7:$R$526,6,0)</f>
        <v>3.7879</v>
      </c>
      <c r="G27" s="66">
        <f t="shared" si="1"/>
        <v>4</v>
      </c>
      <c r="H27" s="65">
        <f>VLOOKUP($A27,'Return Data'!$B$7:$R$526,7,0)</f>
        <v>4.3181000000000003</v>
      </c>
      <c r="I27" s="66">
        <f t="shared" si="2"/>
        <v>6</v>
      </c>
      <c r="J27" s="65">
        <f>VLOOKUP($A27,'Return Data'!$B$7:$R$526,8,0)</f>
        <v>4.6543000000000001</v>
      </c>
      <c r="K27" s="66">
        <f t="shared" si="3"/>
        <v>2</v>
      </c>
      <c r="L27" s="65">
        <f>VLOOKUP($A27,'Return Data'!$B$7:$R$526,9,0)</f>
        <v>3.6461000000000001</v>
      </c>
      <c r="M27" s="66">
        <f t="shared" si="4"/>
        <v>10</v>
      </c>
      <c r="N27" s="65">
        <f>VLOOKUP($A27,'Return Data'!$B$7:$R$526,10,0)</f>
        <v>5.5743999999999998</v>
      </c>
      <c r="O27" s="66">
        <f t="shared" si="5"/>
        <v>15</v>
      </c>
      <c r="P27" s="65">
        <f>VLOOKUP($A27,'Return Data'!$B$7:$R$526,11,0)</f>
        <v>5.0643000000000002</v>
      </c>
      <c r="Q27" s="66">
        <f t="shared" si="6"/>
        <v>23</v>
      </c>
      <c r="R27" s="65">
        <f>VLOOKUP($A27,'Return Data'!$B$7:$R$526,12,0)</f>
        <v>5.1996000000000002</v>
      </c>
      <c r="S27" s="66">
        <f t="shared" si="7"/>
        <v>22</v>
      </c>
      <c r="T27" s="65">
        <f>VLOOKUP($A27,'Return Data'!$B$7:$R$526,13,0)</f>
        <v>5.4692999999999996</v>
      </c>
      <c r="U27" s="66">
        <f t="shared" si="8"/>
        <v>23</v>
      </c>
      <c r="V27" s="65">
        <f>VLOOKUP($A27,'Return Data'!$B$7:$R$526,17,0)</f>
        <v>6.4241000000000001</v>
      </c>
      <c r="W27" s="66">
        <f t="shared" si="8"/>
        <v>23</v>
      </c>
      <c r="X27" s="65">
        <f>VLOOKUP($A27,'Return Data'!$B$7:$R$526,14,0)</f>
        <v>6.5707000000000004</v>
      </c>
      <c r="Y27" s="66">
        <f t="shared" si="9"/>
        <v>23</v>
      </c>
      <c r="Z27" s="65">
        <f>VLOOKUP($A27,'Return Data'!$B$7:$R$526,16,0)</f>
        <v>7.3173000000000004</v>
      </c>
      <c r="AA27" s="67">
        <f t="shared" si="10"/>
        <v>20</v>
      </c>
    </row>
    <row r="28" spans="1:27" x14ac:dyDescent="0.3">
      <c r="A28" s="63" t="s">
        <v>247</v>
      </c>
      <c r="B28" s="64">
        <f>VLOOKUP($A28,'Return Data'!$B$7:$R$526,3,0)</f>
        <v>44004</v>
      </c>
      <c r="C28" s="65">
        <f>VLOOKUP($A28,'Return Data'!$B$7:$R$526,4,0)</f>
        <v>2739.1041</v>
      </c>
      <c r="D28" s="65">
        <f>VLOOKUP($A28,'Return Data'!$B$7:$R$526,5,0)</f>
        <v>4.3659999999999997</v>
      </c>
      <c r="E28" s="66">
        <f t="shared" si="0"/>
        <v>5</v>
      </c>
      <c r="F28" s="65">
        <f>VLOOKUP($A28,'Return Data'!$B$7:$R$526,6,0)</f>
        <v>3.6278000000000001</v>
      </c>
      <c r="G28" s="66">
        <f t="shared" si="1"/>
        <v>8</v>
      </c>
      <c r="H28" s="65">
        <f>VLOOKUP($A28,'Return Data'!$B$7:$R$526,7,0)</f>
        <v>3.9973000000000001</v>
      </c>
      <c r="I28" s="66">
        <f t="shared" si="2"/>
        <v>15</v>
      </c>
      <c r="J28" s="65">
        <f>VLOOKUP($A28,'Return Data'!$B$7:$R$526,8,0)</f>
        <v>4.4100999999999999</v>
      </c>
      <c r="K28" s="66">
        <f t="shared" si="3"/>
        <v>9</v>
      </c>
      <c r="L28" s="65">
        <f>VLOOKUP($A28,'Return Data'!$B$7:$R$526,9,0)</f>
        <v>3.5869</v>
      </c>
      <c r="M28" s="66">
        <f t="shared" si="4"/>
        <v>12</v>
      </c>
      <c r="N28" s="65">
        <f>VLOOKUP($A28,'Return Data'!$B$7:$R$526,10,0)</f>
        <v>5.7521000000000004</v>
      </c>
      <c r="O28" s="66">
        <f t="shared" si="5"/>
        <v>9</v>
      </c>
      <c r="P28" s="65">
        <f>VLOOKUP($A28,'Return Data'!$B$7:$R$526,11,0)</f>
        <v>5.2359</v>
      </c>
      <c r="Q28" s="66">
        <f t="shared" si="6"/>
        <v>10</v>
      </c>
      <c r="R28" s="65">
        <f>VLOOKUP($A28,'Return Data'!$B$7:$R$526,12,0)</f>
        <v>5.3464</v>
      </c>
      <c r="S28" s="66">
        <f t="shared" si="7"/>
        <v>12</v>
      </c>
      <c r="T28" s="65">
        <f>VLOOKUP($A28,'Return Data'!$B$7:$R$526,13,0)</f>
        <v>5.5696000000000003</v>
      </c>
      <c r="U28" s="66">
        <f t="shared" si="8"/>
        <v>14</v>
      </c>
      <c r="V28" s="65">
        <f>VLOOKUP($A28,'Return Data'!$B$7:$R$526,17,0)</f>
        <v>6.5080999999999998</v>
      </c>
      <c r="W28" s="66">
        <f t="shared" si="8"/>
        <v>15</v>
      </c>
      <c r="X28" s="65">
        <f>VLOOKUP($A28,'Return Data'!$B$7:$R$526,14,0)</f>
        <v>6.6493000000000002</v>
      </c>
      <c r="Y28" s="66">
        <f t="shared" si="9"/>
        <v>13</v>
      </c>
      <c r="Z28" s="65">
        <f>VLOOKUP($A28,'Return Data'!$B$7:$R$526,16,0)</f>
        <v>7.6155999999999997</v>
      </c>
      <c r="AA28" s="67">
        <f t="shared" si="10"/>
        <v>10</v>
      </c>
    </row>
    <row r="29" spans="1:27" x14ac:dyDescent="0.3">
      <c r="A29" s="63" t="s">
        <v>248</v>
      </c>
      <c r="B29" s="64">
        <f>VLOOKUP($A29,'Return Data'!$B$7:$R$526,3,0)</f>
        <v>44004</v>
      </c>
      <c r="C29" s="65">
        <f>VLOOKUP($A29,'Return Data'!$B$7:$R$526,4,0)</f>
        <v>3613.7696000000001</v>
      </c>
      <c r="D29" s="65">
        <f>VLOOKUP($A29,'Return Data'!$B$7:$R$526,5,0)</f>
        <v>3.8860000000000001</v>
      </c>
      <c r="E29" s="66">
        <f t="shared" si="0"/>
        <v>18</v>
      </c>
      <c r="F29" s="65">
        <f>VLOOKUP($A29,'Return Data'!$B$7:$R$526,6,0)</f>
        <v>3.4969999999999999</v>
      </c>
      <c r="G29" s="66">
        <f t="shared" si="1"/>
        <v>14</v>
      </c>
      <c r="H29" s="65">
        <f>VLOOKUP($A29,'Return Data'!$B$7:$R$526,7,0)</f>
        <v>4.0087999999999999</v>
      </c>
      <c r="I29" s="66">
        <f t="shared" si="2"/>
        <v>14</v>
      </c>
      <c r="J29" s="65">
        <f>VLOOKUP($A29,'Return Data'!$B$7:$R$526,8,0)</f>
        <v>4.3026999999999997</v>
      </c>
      <c r="K29" s="66">
        <f t="shared" si="3"/>
        <v>12</v>
      </c>
      <c r="L29" s="65">
        <f>VLOOKUP($A29,'Return Data'!$B$7:$R$526,9,0)</f>
        <v>3.8424</v>
      </c>
      <c r="M29" s="66">
        <f t="shared" si="4"/>
        <v>6</v>
      </c>
      <c r="N29" s="65">
        <f>VLOOKUP($A29,'Return Data'!$B$7:$R$526,10,0)</f>
        <v>5.8921999999999999</v>
      </c>
      <c r="O29" s="66">
        <f t="shared" si="5"/>
        <v>6</v>
      </c>
      <c r="P29" s="65">
        <f>VLOOKUP($A29,'Return Data'!$B$7:$R$526,11,0)</f>
        <v>5.3630000000000004</v>
      </c>
      <c r="Q29" s="66">
        <f t="shared" si="6"/>
        <v>4</v>
      </c>
      <c r="R29" s="65">
        <f>VLOOKUP($A29,'Return Data'!$B$7:$R$526,12,0)</f>
        <v>5.4233000000000002</v>
      </c>
      <c r="S29" s="66">
        <f t="shared" si="7"/>
        <v>7</v>
      </c>
      <c r="T29" s="65">
        <f>VLOOKUP($A29,'Return Data'!$B$7:$R$526,13,0)</f>
        <v>5.6432000000000002</v>
      </c>
      <c r="U29" s="66">
        <f t="shared" si="8"/>
        <v>9</v>
      </c>
      <c r="V29" s="65">
        <f>VLOOKUP($A29,'Return Data'!$B$7:$R$526,17,0)</f>
        <v>6.5014000000000003</v>
      </c>
      <c r="W29" s="66">
        <f t="shared" si="8"/>
        <v>16</v>
      </c>
      <c r="X29" s="65">
        <f>VLOOKUP($A29,'Return Data'!$B$7:$R$526,14,0)</f>
        <v>6.6146000000000003</v>
      </c>
      <c r="Y29" s="66">
        <f t="shared" si="9"/>
        <v>18</v>
      </c>
      <c r="Z29" s="65">
        <f>VLOOKUP($A29,'Return Data'!$B$7:$R$526,16,0)</f>
        <v>7.2767999999999997</v>
      </c>
      <c r="AA29" s="67">
        <f t="shared" si="10"/>
        <v>23</v>
      </c>
    </row>
    <row r="30" spans="1:27" x14ac:dyDescent="0.3">
      <c r="A30" s="63" t="s">
        <v>440</v>
      </c>
      <c r="B30" s="64">
        <f>VLOOKUP($A30,'Return Data'!$B$7:$R$526,3,0)</f>
        <v>44004</v>
      </c>
      <c r="C30" s="65">
        <f>VLOOKUP($A30,'Return Data'!$B$7:$R$526,4,0)</f>
        <v>1296.3345999999999</v>
      </c>
      <c r="D30" s="65">
        <f>VLOOKUP($A30,'Return Data'!$B$7:$R$526,5,0)</f>
        <v>4.7195999999999998</v>
      </c>
      <c r="E30" s="66">
        <f t="shared" si="0"/>
        <v>2</v>
      </c>
      <c r="F30" s="65">
        <f>VLOOKUP($A30,'Return Data'!$B$7:$R$526,6,0)</f>
        <v>3.7252999999999998</v>
      </c>
      <c r="G30" s="66">
        <f t="shared" si="1"/>
        <v>5</v>
      </c>
      <c r="H30" s="65">
        <f>VLOOKUP($A30,'Return Data'!$B$7:$R$526,7,0)</f>
        <v>4.0875000000000004</v>
      </c>
      <c r="I30" s="66">
        <f t="shared" si="2"/>
        <v>11</v>
      </c>
      <c r="J30" s="65">
        <f>VLOOKUP($A30,'Return Data'!$B$7:$R$526,8,0)</f>
        <v>4.2241999999999997</v>
      </c>
      <c r="K30" s="66">
        <f t="shared" si="3"/>
        <v>15</v>
      </c>
      <c r="L30" s="65">
        <f>VLOOKUP($A30,'Return Data'!$B$7:$R$526,9,0)</f>
        <v>3.9062999999999999</v>
      </c>
      <c r="M30" s="66">
        <f t="shared" si="4"/>
        <v>5</v>
      </c>
      <c r="N30" s="65">
        <f>VLOOKUP($A30,'Return Data'!$B$7:$R$526,10,0)</f>
        <v>5.7641</v>
      </c>
      <c r="O30" s="66">
        <f t="shared" si="5"/>
        <v>8</v>
      </c>
      <c r="P30" s="65">
        <f>VLOOKUP($A30,'Return Data'!$B$7:$R$526,11,0)</f>
        <v>5.2354000000000003</v>
      </c>
      <c r="Q30" s="66">
        <f t="shared" si="6"/>
        <v>11</v>
      </c>
      <c r="R30" s="65">
        <f>VLOOKUP($A30,'Return Data'!$B$7:$R$526,12,0)</f>
        <v>5.4158999999999997</v>
      </c>
      <c r="S30" s="66">
        <f t="shared" si="7"/>
        <v>8</v>
      </c>
      <c r="T30" s="65">
        <f>VLOOKUP($A30,'Return Data'!$B$7:$R$526,13,0)</f>
        <v>5.7011000000000003</v>
      </c>
      <c r="U30" s="66">
        <f t="shared" si="8"/>
        <v>4</v>
      </c>
      <c r="V30" s="65">
        <f>VLOOKUP($A30,'Return Data'!$B$7:$R$526,17,0)</f>
        <v>6.6166</v>
      </c>
      <c r="W30" s="66">
        <f t="shared" si="8"/>
        <v>4</v>
      </c>
      <c r="X30" s="65">
        <f>VLOOKUP($A30,'Return Data'!$B$7:$R$526,14,0)</f>
        <v>6.6947000000000001</v>
      </c>
      <c r="Y30" s="66">
        <f t="shared" si="9"/>
        <v>7</v>
      </c>
      <c r="Z30" s="65">
        <f>VLOOKUP($A30,'Return Data'!$B$7:$R$526,16,0)</f>
        <v>6.7519</v>
      </c>
      <c r="AA30" s="67">
        <f t="shared" si="10"/>
        <v>30</v>
      </c>
    </row>
    <row r="31" spans="1:27" x14ac:dyDescent="0.3">
      <c r="A31" s="63" t="s">
        <v>250</v>
      </c>
      <c r="B31" s="64">
        <f>VLOOKUP($A31,'Return Data'!$B$7:$R$526,3,0)</f>
        <v>44004</v>
      </c>
      <c r="C31" s="65">
        <f>VLOOKUP($A31,'Return Data'!$B$7:$R$526,4,0)</f>
        <v>2091.1122</v>
      </c>
      <c r="D31" s="65">
        <f>VLOOKUP($A31,'Return Data'!$B$7:$R$526,5,0)</f>
        <v>3.9434999999999998</v>
      </c>
      <c r="E31" s="66">
        <f t="shared" si="0"/>
        <v>16</v>
      </c>
      <c r="F31" s="65">
        <f>VLOOKUP($A31,'Return Data'!$B$7:$R$526,6,0)</f>
        <v>3.4664000000000001</v>
      </c>
      <c r="G31" s="66">
        <f t="shared" si="1"/>
        <v>18</v>
      </c>
      <c r="H31" s="65">
        <f>VLOOKUP($A31,'Return Data'!$B$7:$R$526,7,0)</f>
        <v>3.7075</v>
      </c>
      <c r="I31" s="66">
        <f t="shared" si="2"/>
        <v>23</v>
      </c>
      <c r="J31" s="65">
        <f>VLOOKUP($A31,'Return Data'!$B$7:$R$526,8,0)</f>
        <v>3.9508000000000001</v>
      </c>
      <c r="K31" s="66">
        <f t="shared" si="3"/>
        <v>23</v>
      </c>
      <c r="L31" s="65">
        <f>VLOOKUP($A31,'Return Data'!$B$7:$R$526,9,0)</f>
        <v>3.5236999999999998</v>
      </c>
      <c r="M31" s="66">
        <f t="shared" si="4"/>
        <v>17</v>
      </c>
      <c r="N31" s="65">
        <f>VLOOKUP($A31,'Return Data'!$B$7:$R$526,10,0)</f>
        <v>5.4104999999999999</v>
      </c>
      <c r="O31" s="66">
        <f t="shared" si="5"/>
        <v>23</v>
      </c>
      <c r="P31" s="65">
        <f>VLOOKUP($A31,'Return Data'!$B$7:$R$526,11,0)</f>
        <v>5.1109</v>
      </c>
      <c r="Q31" s="66">
        <f t="shared" si="6"/>
        <v>20</v>
      </c>
      <c r="R31" s="65">
        <f>VLOOKUP($A31,'Return Data'!$B$7:$R$526,12,0)</f>
        <v>5.2472000000000003</v>
      </c>
      <c r="S31" s="66">
        <f t="shared" si="7"/>
        <v>19</v>
      </c>
      <c r="T31" s="65">
        <f>VLOOKUP($A31,'Return Data'!$B$7:$R$526,13,0)</f>
        <v>5.5239000000000003</v>
      </c>
      <c r="U31" s="66">
        <f t="shared" si="8"/>
        <v>20</v>
      </c>
      <c r="V31" s="65">
        <f>VLOOKUP($A31,'Return Data'!$B$7:$R$526,17,0)</f>
        <v>6.4832000000000001</v>
      </c>
      <c r="W31" s="66">
        <f t="shared" si="8"/>
        <v>18</v>
      </c>
      <c r="X31" s="65">
        <f>VLOOKUP($A31,'Return Data'!$B$7:$R$526,14,0)</f>
        <v>6.6165000000000003</v>
      </c>
      <c r="Y31" s="66">
        <f t="shared" si="9"/>
        <v>17</v>
      </c>
      <c r="Z31" s="65">
        <f>VLOOKUP($A31,'Return Data'!$B$7:$R$526,16,0)</f>
        <v>6.6551999999999998</v>
      </c>
      <c r="AA31" s="67">
        <f t="shared" si="10"/>
        <v>31</v>
      </c>
    </row>
    <row r="32" spans="1:27" x14ac:dyDescent="0.3">
      <c r="A32" s="63" t="s">
        <v>251</v>
      </c>
      <c r="B32" s="64">
        <f>VLOOKUP($A32,'Return Data'!$B$7:$R$526,3,0)</f>
        <v>44004</v>
      </c>
      <c r="C32" s="65">
        <f>VLOOKUP($A32,'Return Data'!$B$7:$R$526,4,0)</f>
        <v>10.765499999999999</v>
      </c>
      <c r="D32" s="65">
        <f>VLOOKUP($A32,'Return Data'!$B$7:$R$526,5,0)</f>
        <v>3.0516999999999999</v>
      </c>
      <c r="E32" s="66">
        <f t="shared" si="0"/>
        <v>34</v>
      </c>
      <c r="F32" s="65">
        <f>VLOOKUP($A32,'Return Data'!$B$7:$R$526,6,0)</f>
        <v>2.8260000000000001</v>
      </c>
      <c r="G32" s="66">
        <f t="shared" si="1"/>
        <v>36</v>
      </c>
      <c r="H32" s="65">
        <f>VLOOKUP($A32,'Return Data'!$B$7:$R$526,7,0)</f>
        <v>2.9561999999999999</v>
      </c>
      <c r="I32" s="66">
        <f t="shared" si="2"/>
        <v>36</v>
      </c>
      <c r="J32" s="65">
        <f>VLOOKUP($A32,'Return Data'!$B$7:$R$526,8,0)</f>
        <v>3.2248999999999999</v>
      </c>
      <c r="K32" s="66">
        <f t="shared" si="3"/>
        <v>35</v>
      </c>
      <c r="L32" s="65">
        <f>VLOOKUP($A32,'Return Data'!$B$7:$R$526,9,0)</f>
        <v>2.7955000000000001</v>
      </c>
      <c r="M32" s="66">
        <f t="shared" si="4"/>
        <v>36</v>
      </c>
      <c r="N32" s="65">
        <f>VLOOKUP($A32,'Return Data'!$B$7:$R$526,10,0)</f>
        <v>3.3485</v>
      </c>
      <c r="O32" s="66">
        <f t="shared" si="5"/>
        <v>36</v>
      </c>
      <c r="P32" s="65">
        <f>VLOOKUP($A32,'Return Data'!$B$7:$R$526,11,0)</f>
        <v>3.9392</v>
      </c>
      <c r="Q32" s="66">
        <f t="shared" si="6"/>
        <v>36</v>
      </c>
      <c r="R32" s="65">
        <f>VLOOKUP($A32,'Return Data'!$B$7:$R$526,12,0)</f>
        <v>4.2270000000000003</v>
      </c>
      <c r="S32" s="66">
        <f t="shared" si="7"/>
        <v>36</v>
      </c>
      <c r="T32" s="65">
        <f>VLOOKUP($A32,'Return Data'!$B$7:$R$526,13,0)</f>
        <v>4.5270999999999999</v>
      </c>
      <c r="U32" s="66">
        <f t="shared" si="8"/>
        <v>36</v>
      </c>
      <c r="V32" s="65"/>
      <c r="W32" s="66"/>
      <c r="X32" s="65"/>
      <c r="Y32" s="66"/>
      <c r="Z32" s="65">
        <f>VLOOKUP($A32,'Return Data'!$B$7:$R$526,16,0)</f>
        <v>5.0075000000000003</v>
      </c>
      <c r="AA32" s="67">
        <f t="shared" si="10"/>
        <v>36</v>
      </c>
    </row>
    <row r="33" spans="1:27" x14ac:dyDescent="0.3">
      <c r="A33" s="63" t="s">
        <v>252</v>
      </c>
      <c r="B33" s="64">
        <f>VLOOKUP($A33,'Return Data'!$B$7:$R$526,3,0)</f>
        <v>44004</v>
      </c>
      <c r="C33" s="65">
        <f>VLOOKUP($A33,'Return Data'!$B$7:$R$526,4,0)</f>
        <v>4877.9777000000004</v>
      </c>
      <c r="D33" s="65">
        <f>VLOOKUP($A33,'Return Data'!$B$7:$R$526,5,0)</f>
        <v>3.8959000000000001</v>
      </c>
      <c r="E33" s="66">
        <f t="shared" si="0"/>
        <v>17</v>
      </c>
      <c r="F33" s="65">
        <f>VLOOKUP($A33,'Return Data'!$B$7:$R$526,6,0)</f>
        <v>3.5657999999999999</v>
      </c>
      <c r="G33" s="66">
        <f t="shared" si="1"/>
        <v>10</v>
      </c>
      <c r="H33" s="65">
        <f>VLOOKUP($A33,'Return Data'!$B$7:$R$526,7,0)</f>
        <v>4.5088999999999997</v>
      </c>
      <c r="I33" s="66">
        <f t="shared" si="2"/>
        <v>2</v>
      </c>
      <c r="J33" s="65">
        <f>VLOOKUP($A33,'Return Data'!$B$7:$R$526,8,0)</f>
        <v>4.5781999999999998</v>
      </c>
      <c r="K33" s="66">
        <f t="shared" si="3"/>
        <v>3</v>
      </c>
      <c r="L33" s="65">
        <f>VLOOKUP($A33,'Return Data'!$B$7:$R$526,9,0)</f>
        <v>3.7534999999999998</v>
      </c>
      <c r="M33" s="66">
        <f t="shared" si="4"/>
        <v>8</v>
      </c>
      <c r="N33" s="65">
        <f>VLOOKUP($A33,'Return Data'!$B$7:$R$526,10,0)</f>
        <v>5.8968999999999996</v>
      </c>
      <c r="O33" s="66">
        <f t="shared" si="5"/>
        <v>5</v>
      </c>
      <c r="P33" s="65">
        <f>VLOOKUP($A33,'Return Data'!$B$7:$R$526,11,0)</f>
        <v>5.3181000000000003</v>
      </c>
      <c r="Q33" s="66">
        <f t="shared" si="6"/>
        <v>8</v>
      </c>
      <c r="R33" s="65">
        <f>VLOOKUP($A33,'Return Data'!$B$7:$R$526,12,0)</f>
        <v>5.4264999999999999</v>
      </c>
      <c r="S33" s="66">
        <f t="shared" si="7"/>
        <v>6</v>
      </c>
      <c r="T33" s="65">
        <f>VLOOKUP($A33,'Return Data'!$B$7:$R$526,13,0)</f>
        <v>5.6970999999999998</v>
      </c>
      <c r="U33" s="66">
        <f t="shared" si="8"/>
        <v>5</v>
      </c>
      <c r="V33" s="65">
        <f>VLOOKUP($A33,'Return Data'!$B$7:$R$526,17,0)</f>
        <v>6.6318999999999999</v>
      </c>
      <c r="W33" s="66">
        <f t="shared" si="8"/>
        <v>3</v>
      </c>
      <c r="X33" s="65">
        <f>VLOOKUP($A33,'Return Data'!$B$7:$R$526,14,0)</f>
        <v>6.7213000000000003</v>
      </c>
      <c r="Y33" s="66">
        <f t="shared" si="9"/>
        <v>3</v>
      </c>
      <c r="Z33" s="65">
        <f>VLOOKUP($A33,'Return Data'!$B$7:$R$526,16,0)</f>
        <v>7.2987000000000002</v>
      </c>
      <c r="AA33" s="67">
        <f t="shared" si="10"/>
        <v>21</v>
      </c>
    </row>
    <row r="34" spans="1:27" x14ac:dyDescent="0.3">
      <c r="A34" s="63" t="s">
        <v>253</v>
      </c>
      <c r="B34" s="64">
        <f>VLOOKUP($A34,'Return Data'!$B$7:$R$526,3,0)</f>
        <v>44004</v>
      </c>
      <c r="C34" s="65">
        <f>VLOOKUP($A34,'Return Data'!$B$7:$R$526,4,0)</f>
        <v>1123.8578</v>
      </c>
      <c r="D34" s="65">
        <f>VLOOKUP($A34,'Return Data'!$B$7:$R$526,5,0)</f>
        <v>3.6248</v>
      </c>
      <c r="E34" s="66">
        <f t="shared" si="0"/>
        <v>24</v>
      </c>
      <c r="F34" s="65">
        <f>VLOOKUP($A34,'Return Data'!$B$7:$R$526,6,0)</f>
        <v>3.1663000000000001</v>
      </c>
      <c r="G34" s="66">
        <f t="shared" si="1"/>
        <v>29</v>
      </c>
      <c r="H34" s="65">
        <f>VLOOKUP($A34,'Return Data'!$B$7:$R$526,7,0)</f>
        <v>3.2892999999999999</v>
      </c>
      <c r="I34" s="66">
        <f t="shared" si="2"/>
        <v>30</v>
      </c>
      <c r="J34" s="65">
        <f>VLOOKUP($A34,'Return Data'!$B$7:$R$526,8,0)</f>
        <v>3.4811000000000001</v>
      </c>
      <c r="K34" s="66">
        <f t="shared" si="3"/>
        <v>28</v>
      </c>
      <c r="L34" s="65">
        <f>VLOOKUP($A34,'Return Data'!$B$7:$R$526,9,0)</f>
        <v>2.7261000000000002</v>
      </c>
      <c r="M34" s="66">
        <f t="shared" si="4"/>
        <v>38</v>
      </c>
      <c r="N34" s="65">
        <f>VLOOKUP($A34,'Return Data'!$B$7:$R$526,10,0)</f>
        <v>3.7746</v>
      </c>
      <c r="O34" s="66">
        <f t="shared" si="5"/>
        <v>31</v>
      </c>
      <c r="P34" s="65">
        <f>VLOOKUP($A34,'Return Data'!$B$7:$R$526,11,0)</f>
        <v>4.3101000000000003</v>
      </c>
      <c r="Q34" s="66">
        <f t="shared" si="6"/>
        <v>32</v>
      </c>
      <c r="R34" s="65">
        <f>VLOOKUP($A34,'Return Data'!$B$7:$R$526,12,0)</f>
        <v>4.5568</v>
      </c>
      <c r="S34" s="66">
        <f t="shared" si="7"/>
        <v>33</v>
      </c>
      <c r="T34" s="65">
        <f>VLOOKUP($A34,'Return Data'!$B$7:$R$526,13,0)</f>
        <v>4.9253</v>
      </c>
      <c r="U34" s="66">
        <f t="shared" si="8"/>
        <v>32</v>
      </c>
      <c r="V34" s="65">
        <f>VLOOKUP($A34,'Return Data'!$B$7:$R$526,17,0)</f>
        <v>5.6445999999999996</v>
      </c>
      <c r="W34" s="66">
        <f t="shared" si="8"/>
        <v>32</v>
      </c>
      <c r="X34" s="65"/>
      <c r="Y34" s="66"/>
      <c r="Z34" s="65">
        <f>VLOOKUP($A34,'Return Data'!$B$7:$R$526,16,0)</f>
        <v>5.6684000000000001</v>
      </c>
      <c r="AA34" s="67">
        <f t="shared" si="10"/>
        <v>34</v>
      </c>
    </row>
    <row r="35" spans="1:27" x14ac:dyDescent="0.3">
      <c r="A35" s="63" t="s">
        <v>254</v>
      </c>
      <c r="B35" s="64">
        <f>VLOOKUP($A35,'Return Data'!$B$7:$R$526,3,0)</f>
        <v>44004</v>
      </c>
      <c r="C35" s="65">
        <f>VLOOKUP($A35,'Return Data'!$B$7:$R$526,4,0)</f>
        <v>259.9051</v>
      </c>
      <c r="D35" s="65">
        <f>VLOOKUP($A35,'Return Data'!$B$7:$R$526,5,0)</f>
        <v>4.0731000000000002</v>
      </c>
      <c r="E35" s="66">
        <f t="shared" si="0"/>
        <v>13</v>
      </c>
      <c r="F35" s="65">
        <f>VLOOKUP($A35,'Return Data'!$B$7:$R$526,6,0)</f>
        <v>3.6617999999999999</v>
      </c>
      <c r="G35" s="66">
        <f t="shared" si="1"/>
        <v>7</v>
      </c>
      <c r="H35" s="65">
        <f>VLOOKUP($A35,'Return Data'!$B$7:$R$526,7,0)</f>
        <v>4.2446000000000002</v>
      </c>
      <c r="I35" s="66">
        <f t="shared" si="2"/>
        <v>8</v>
      </c>
      <c r="J35" s="65">
        <f>VLOOKUP($A35,'Return Data'!$B$7:$R$526,8,0)</f>
        <v>4.5067000000000004</v>
      </c>
      <c r="K35" s="66">
        <f t="shared" si="3"/>
        <v>5</v>
      </c>
      <c r="L35" s="65">
        <f>VLOOKUP($A35,'Return Data'!$B$7:$R$526,9,0)</f>
        <v>4.0652999999999997</v>
      </c>
      <c r="M35" s="66">
        <f t="shared" si="4"/>
        <v>2</v>
      </c>
      <c r="N35" s="65">
        <f>VLOOKUP($A35,'Return Data'!$B$7:$R$526,10,0)</f>
        <v>5.6932</v>
      </c>
      <c r="O35" s="66">
        <f t="shared" si="5"/>
        <v>14</v>
      </c>
      <c r="P35" s="65">
        <f>VLOOKUP($A35,'Return Data'!$B$7:$R$526,11,0)</f>
        <v>5.2064000000000004</v>
      </c>
      <c r="Q35" s="66">
        <f t="shared" si="6"/>
        <v>12</v>
      </c>
      <c r="R35" s="65">
        <f>VLOOKUP($A35,'Return Data'!$B$7:$R$526,12,0)</f>
        <v>5.3472</v>
      </c>
      <c r="S35" s="66">
        <f t="shared" si="7"/>
        <v>11</v>
      </c>
      <c r="T35" s="65">
        <f>VLOOKUP($A35,'Return Data'!$B$7:$R$526,13,0)</f>
        <v>5.6283000000000003</v>
      </c>
      <c r="U35" s="66">
        <f t="shared" si="8"/>
        <v>11</v>
      </c>
      <c r="V35" s="65">
        <f>VLOOKUP($A35,'Return Data'!$B$7:$R$526,17,0)</f>
        <v>6.6132</v>
      </c>
      <c r="W35" s="66">
        <f t="shared" si="8"/>
        <v>6</v>
      </c>
      <c r="X35" s="65">
        <f>VLOOKUP($A35,'Return Data'!$B$7:$R$526,14,0)</f>
        <v>6.7093999999999996</v>
      </c>
      <c r="Y35" s="66">
        <f t="shared" si="9"/>
        <v>6</v>
      </c>
      <c r="Z35" s="65">
        <f>VLOOKUP($A35,'Return Data'!$B$7:$R$526,16,0)</f>
        <v>7.7423999999999999</v>
      </c>
      <c r="AA35" s="67">
        <f t="shared" si="10"/>
        <v>6</v>
      </c>
    </row>
    <row r="36" spans="1:27" x14ac:dyDescent="0.3">
      <c r="A36" s="63" t="s">
        <v>255</v>
      </c>
      <c r="B36" s="64">
        <f>VLOOKUP($A36,'Return Data'!$B$7:$R$526,3,0)</f>
        <v>44004</v>
      </c>
      <c r="C36" s="65">
        <f>VLOOKUP($A36,'Return Data'!$B$7:$R$526,4,0)</f>
        <v>2823.2827200000002</v>
      </c>
      <c r="D36" s="65">
        <f>VLOOKUP($A36,'Return Data'!$B$7:$R$526,5,0)</f>
        <v>2.9003000000000001</v>
      </c>
      <c r="E36" s="66">
        <f t="shared" si="0"/>
        <v>35</v>
      </c>
      <c r="F36" s="65">
        <f>VLOOKUP($A36,'Return Data'!$B$7:$R$526,6,0)</f>
        <v>2.9918</v>
      </c>
      <c r="G36" s="66">
        <f t="shared" si="1"/>
        <v>34</v>
      </c>
      <c r="H36" s="65">
        <f>VLOOKUP($A36,'Return Data'!$B$7:$R$526,7,0)</f>
        <v>3.1718000000000002</v>
      </c>
      <c r="I36" s="66">
        <f t="shared" si="2"/>
        <v>33</v>
      </c>
      <c r="J36" s="65">
        <f>VLOOKUP($A36,'Return Data'!$B$7:$R$526,8,0)</f>
        <v>3.37</v>
      </c>
      <c r="K36" s="66">
        <f t="shared" si="3"/>
        <v>32</v>
      </c>
      <c r="L36" s="65">
        <f>VLOOKUP($A36,'Return Data'!$B$7:$R$526,9,0)</f>
        <v>3.2827999999999999</v>
      </c>
      <c r="M36" s="66">
        <f t="shared" si="4"/>
        <v>26</v>
      </c>
      <c r="N36" s="65">
        <f>VLOOKUP($A36,'Return Data'!$B$7:$R$526,10,0)</f>
        <v>4.0995999999999997</v>
      </c>
      <c r="O36" s="66">
        <f t="shared" si="5"/>
        <v>30</v>
      </c>
      <c r="P36" s="65">
        <f>VLOOKUP($A36,'Return Data'!$B$7:$R$526,11,0)</f>
        <v>4.476</v>
      </c>
      <c r="Q36" s="66">
        <f t="shared" si="6"/>
        <v>29</v>
      </c>
      <c r="R36" s="65">
        <f>VLOOKUP($A36,'Return Data'!$B$7:$R$526,12,0)</f>
        <v>4.7930999999999999</v>
      </c>
      <c r="S36" s="66">
        <f t="shared" si="7"/>
        <v>29</v>
      </c>
      <c r="T36" s="65">
        <f>VLOOKUP($A36,'Return Data'!$B$7:$R$526,13,0)</f>
        <v>5.0610999999999997</v>
      </c>
      <c r="U36" s="66">
        <f t="shared" si="8"/>
        <v>30</v>
      </c>
      <c r="V36" s="65">
        <f>VLOOKUP($A36,'Return Data'!$B$7:$R$526,17,0)</f>
        <v>1.4739</v>
      </c>
      <c r="W36" s="66">
        <f t="shared" si="8"/>
        <v>35</v>
      </c>
      <c r="X36" s="65">
        <f>VLOOKUP($A36,'Return Data'!$B$7:$R$526,14,0)</f>
        <v>3.2667999999999999</v>
      </c>
      <c r="Y36" s="66">
        <f t="shared" si="9"/>
        <v>34</v>
      </c>
      <c r="Z36" s="65">
        <f>VLOOKUP($A36,'Return Data'!$B$7:$R$526,16,0)</f>
        <v>6.7797999999999998</v>
      </c>
      <c r="AA36" s="67">
        <f t="shared" si="10"/>
        <v>29</v>
      </c>
    </row>
    <row r="37" spans="1:27" x14ac:dyDescent="0.3">
      <c r="A37" s="63" t="s">
        <v>256</v>
      </c>
      <c r="B37" s="64">
        <f>VLOOKUP($A37,'Return Data'!$B$7:$R$526,3,0)</f>
        <v>44004</v>
      </c>
      <c r="C37" s="65">
        <f>VLOOKUP($A37,'Return Data'!$B$7:$R$526,4,0)</f>
        <v>31.370200000000001</v>
      </c>
      <c r="D37" s="65">
        <f>VLOOKUP($A37,'Return Data'!$B$7:$R$526,5,0)</f>
        <v>4.6547000000000001</v>
      </c>
      <c r="E37" s="66">
        <f t="shared" si="0"/>
        <v>3</v>
      </c>
      <c r="F37" s="65">
        <f>VLOOKUP($A37,'Return Data'!$B$7:$R$526,6,0)</f>
        <v>4.1901000000000002</v>
      </c>
      <c r="G37" s="66">
        <f t="shared" si="1"/>
        <v>1</v>
      </c>
      <c r="H37" s="65">
        <f>VLOOKUP($A37,'Return Data'!$B$7:$R$526,7,0)</f>
        <v>4.3418999999999999</v>
      </c>
      <c r="I37" s="66">
        <f t="shared" si="2"/>
        <v>5</v>
      </c>
      <c r="J37" s="65">
        <f>VLOOKUP($A37,'Return Data'!$B$7:$R$526,8,0)</f>
        <v>4.4288999999999996</v>
      </c>
      <c r="K37" s="66">
        <f t="shared" si="3"/>
        <v>8</v>
      </c>
      <c r="L37" s="65">
        <f>VLOOKUP($A37,'Return Data'!$B$7:$R$526,9,0)</f>
        <v>4.3586</v>
      </c>
      <c r="M37" s="66">
        <f t="shared" si="4"/>
        <v>1</v>
      </c>
      <c r="N37" s="65">
        <f>VLOOKUP($A37,'Return Data'!$B$7:$R$526,10,0)</f>
        <v>4.7469000000000001</v>
      </c>
      <c r="O37" s="66">
        <f t="shared" si="5"/>
        <v>26</v>
      </c>
      <c r="P37" s="65">
        <f>VLOOKUP($A37,'Return Data'!$B$7:$R$526,11,0)</f>
        <v>5.2858999999999998</v>
      </c>
      <c r="Q37" s="66">
        <f t="shared" si="6"/>
        <v>9</v>
      </c>
      <c r="R37" s="65">
        <f>VLOOKUP($A37,'Return Data'!$B$7:$R$526,12,0)</f>
        <v>5.6643999999999997</v>
      </c>
      <c r="S37" s="66">
        <f t="shared" si="7"/>
        <v>1</v>
      </c>
      <c r="T37" s="65">
        <f>VLOOKUP($A37,'Return Data'!$B$7:$R$526,13,0)</f>
        <v>6.0568999999999997</v>
      </c>
      <c r="U37" s="66">
        <f t="shared" si="8"/>
        <v>1</v>
      </c>
      <c r="V37" s="65">
        <f>VLOOKUP($A37,'Return Data'!$B$7:$R$526,17,0)</f>
        <v>6.8</v>
      </c>
      <c r="W37" s="66">
        <f t="shared" si="8"/>
        <v>1</v>
      </c>
      <c r="X37" s="65">
        <f>VLOOKUP($A37,'Return Data'!$B$7:$R$526,14,0)</f>
        <v>6.7366999999999999</v>
      </c>
      <c r="Y37" s="66">
        <f t="shared" si="9"/>
        <v>2</v>
      </c>
      <c r="Z37" s="65">
        <f>VLOOKUP($A37,'Return Data'!$B$7:$R$526,16,0)</f>
        <v>8.0650999999999993</v>
      </c>
      <c r="AA37" s="67">
        <f t="shared" si="10"/>
        <v>1</v>
      </c>
    </row>
    <row r="38" spans="1:27" x14ac:dyDescent="0.3">
      <c r="A38" s="63" t="s">
        <v>257</v>
      </c>
      <c r="B38" s="64">
        <f>VLOOKUP($A38,'Return Data'!$B$7:$R$526,3,0)</f>
        <v>44004</v>
      </c>
      <c r="C38" s="65">
        <f>VLOOKUP($A38,'Return Data'!$B$7:$R$526,4,0)</f>
        <v>27.0884</v>
      </c>
      <c r="D38" s="65">
        <f>VLOOKUP($A38,'Return Data'!$B$7:$R$526,5,0)</f>
        <v>3.5036999999999998</v>
      </c>
      <c r="E38" s="66">
        <f t="shared" si="0"/>
        <v>27</v>
      </c>
      <c r="F38" s="65">
        <f>VLOOKUP($A38,'Return Data'!$B$7:$R$526,6,0)</f>
        <v>3.0998999999999999</v>
      </c>
      <c r="G38" s="66">
        <f t="shared" si="1"/>
        <v>30</v>
      </c>
      <c r="H38" s="65">
        <f>VLOOKUP($A38,'Return Data'!$B$7:$R$526,7,0)</f>
        <v>3.3130000000000002</v>
      </c>
      <c r="I38" s="66">
        <f t="shared" si="2"/>
        <v>28</v>
      </c>
      <c r="J38" s="65">
        <f>VLOOKUP($A38,'Return Data'!$B$7:$R$526,8,0)</f>
        <v>3.4695</v>
      </c>
      <c r="K38" s="66">
        <f t="shared" si="3"/>
        <v>29</v>
      </c>
      <c r="L38" s="65">
        <f>VLOOKUP($A38,'Return Data'!$B$7:$R$526,9,0)</f>
        <v>2.8538999999999999</v>
      </c>
      <c r="M38" s="66">
        <f t="shared" si="4"/>
        <v>35</v>
      </c>
      <c r="N38" s="65">
        <f>VLOOKUP($A38,'Return Data'!$B$7:$R$526,10,0)</f>
        <v>3.7000999999999999</v>
      </c>
      <c r="O38" s="66">
        <f t="shared" si="5"/>
        <v>32</v>
      </c>
      <c r="P38" s="65">
        <f>VLOOKUP($A38,'Return Data'!$B$7:$R$526,11,0)</f>
        <v>4.2081</v>
      </c>
      <c r="Q38" s="66">
        <f t="shared" si="6"/>
        <v>34</v>
      </c>
      <c r="R38" s="65">
        <f>VLOOKUP($A38,'Return Data'!$B$7:$R$526,12,0)</f>
        <v>4.4981</v>
      </c>
      <c r="S38" s="66">
        <f t="shared" si="7"/>
        <v>34</v>
      </c>
      <c r="T38" s="65">
        <f>VLOOKUP($A38,'Return Data'!$B$7:$R$526,13,0)</f>
        <v>4.8395000000000001</v>
      </c>
      <c r="U38" s="66">
        <f t="shared" si="8"/>
        <v>34</v>
      </c>
      <c r="V38" s="65">
        <f>VLOOKUP($A38,'Return Data'!$B$7:$R$526,17,0)</f>
        <v>5.7770000000000001</v>
      </c>
      <c r="W38" s="66">
        <f t="shared" si="8"/>
        <v>30</v>
      </c>
      <c r="X38" s="65">
        <f>VLOOKUP($A38,'Return Data'!$B$7:$R$526,14,0)</f>
        <v>5.8872</v>
      </c>
      <c r="Y38" s="66">
        <f t="shared" si="9"/>
        <v>31</v>
      </c>
      <c r="Z38" s="65">
        <f>VLOOKUP($A38,'Return Data'!$B$7:$R$526,16,0)</f>
        <v>7.2183000000000002</v>
      </c>
      <c r="AA38" s="67">
        <f t="shared" si="10"/>
        <v>24</v>
      </c>
    </row>
    <row r="39" spans="1:27" x14ac:dyDescent="0.3">
      <c r="A39" s="63" t="s">
        <v>260</v>
      </c>
      <c r="B39" s="64">
        <f>VLOOKUP($A39,'Return Data'!$B$7:$R$526,3,0)</f>
        <v>44004</v>
      </c>
      <c r="C39" s="65">
        <f>VLOOKUP($A39,'Return Data'!$B$7:$R$526,4,0)</f>
        <v>3126.4578000000001</v>
      </c>
      <c r="D39" s="65">
        <f>VLOOKUP($A39,'Return Data'!$B$7:$R$526,5,0)</f>
        <v>4.3143000000000002</v>
      </c>
      <c r="E39" s="66">
        <f t="shared" si="0"/>
        <v>6</v>
      </c>
      <c r="F39" s="65">
        <f>VLOOKUP($A39,'Return Data'!$B$7:$R$526,6,0)</f>
        <v>3.6236999999999999</v>
      </c>
      <c r="G39" s="66">
        <f t="shared" si="1"/>
        <v>9</v>
      </c>
      <c r="H39" s="65">
        <f>VLOOKUP($A39,'Return Data'!$B$7:$R$526,7,0)</f>
        <v>4.0872999999999999</v>
      </c>
      <c r="I39" s="66">
        <f t="shared" si="2"/>
        <v>12</v>
      </c>
      <c r="J39" s="65">
        <f>VLOOKUP($A39,'Return Data'!$B$7:$R$526,8,0)</f>
        <v>4.4579000000000004</v>
      </c>
      <c r="K39" s="66">
        <f t="shared" si="3"/>
        <v>6</v>
      </c>
      <c r="L39" s="65">
        <f>VLOOKUP($A39,'Return Data'!$B$7:$R$526,9,0)</f>
        <v>3.6920999999999999</v>
      </c>
      <c r="M39" s="66">
        <f t="shared" si="4"/>
        <v>9</v>
      </c>
      <c r="N39" s="65">
        <f>VLOOKUP($A39,'Return Data'!$B$7:$R$526,10,0)</f>
        <v>5.4839000000000002</v>
      </c>
      <c r="O39" s="66">
        <f t="shared" si="5"/>
        <v>18</v>
      </c>
      <c r="P39" s="65">
        <f>VLOOKUP($A39,'Return Data'!$B$7:$R$526,11,0)</f>
        <v>5.1776</v>
      </c>
      <c r="Q39" s="66">
        <f t="shared" si="6"/>
        <v>15</v>
      </c>
      <c r="R39" s="65">
        <f>VLOOKUP($A39,'Return Data'!$B$7:$R$526,12,0)</f>
        <v>5.2877999999999998</v>
      </c>
      <c r="S39" s="66">
        <f t="shared" si="7"/>
        <v>16</v>
      </c>
      <c r="T39" s="65">
        <f>VLOOKUP($A39,'Return Data'!$B$7:$R$526,13,0)</f>
        <v>5.5408999999999997</v>
      </c>
      <c r="U39" s="66">
        <f t="shared" si="8"/>
        <v>18</v>
      </c>
      <c r="V39" s="65">
        <f>VLOOKUP($A39,'Return Data'!$B$7:$R$526,17,0)</f>
        <v>6.4558</v>
      </c>
      <c r="W39" s="66">
        <f t="shared" si="8"/>
        <v>20</v>
      </c>
      <c r="X39" s="65">
        <f>VLOOKUP($A39,'Return Data'!$B$7:$R$526,14,0)</f>
        <v>6.5707000000000004</v>
      </c>
      <c r="Y39" s="66">
        <f t="shared" si="9"/>
        <v>23</v>
      </c>
      <c r="Z39" s="65">
        <f>VLOOKUP($A39,'Return Data'!$B$7:$R$526,16,0)</f>
        <v>7.1993999999999998</v>
      </c>
      <c r="AA39" s="67">
        <f t="shared" si="10"/>
        <v>25</v>
      </c>
    </row>
    <row r="40" spans="1:27" x14ac:dyDescent="0.3">
      <c r="A40" s="63" t="s">
        <v>261</v>
      </c>
      <c r="B40" s="64">
        <f>VLOOKUP($A40,'Return Data'!$B$7:$R$526,3,0)</f>
        <v>44004</v>
      </c>
      <c r="C40" s="65">
        <f>VLOOKUP($A40,'Return Data'!$B$7:$R$526,4,0)</f>
        <v>42.071399999999997</v>
      </c>
      <c r="D40" s="65">
        <f>VLOOKUP($A40,'Return Data'!$B$7:$R$526,5,0)</f>
        <v>4.0780000000000003</v>
      </c>
      <c r="E40" s="66">
        <f t="shared" si="0"/>
        <v>12</v>
      </c>
      <c r="F40" s="65">
        <f>VLOOKUP($A40,'Return Data'!$B$7:$R$526,6,0)</f>
        <v>3.4712999999999998</v>
      </c>
      <c r="G40" s="66">
        <f t="shared" si="1"/>
        <v>17</v>
      </c>
      <c r="H40" s="65">
        <f>VLOOKUP($A40,'Return Data'!$B$7:$R$526,7,0)</f>
        <v>3.8574000000000002</v>
      </c>
      <c r="I40" s="66">
        <f t="shared" si="2"/>
        <v>19</v>
      </c>
      <c r="J40" s="65">
        <f>VLOOKUP($A40,'Return Data'!$B$7:$R$526,8,0)</f>
        <v>4.0217999999999998</v>
      </c>
      <c r="K40" s="66">
        <f t="shared" si="3"/>
        <v>20</v>
      </c>
      <c r="L40" s="65">
        <f>VLOOKUP($A40,'Return Data'!$B$7:$R$526,9,0)</f>
        <v>3.4468000000000001</v>
      </c>
      <c r="M40" s="66">
        <f t="shared" si="4"/>
        <v>19</v>
      </c>
      <c r="N40" s="65">
        <f>VLOOKUP($A40,'Return Data'!$B$7:$R$526,10,0)</f>
        <v>5.2214</v>
      </c>
      <c r="O40" s="66">
        <f t="shared" si="5"/>
        <v>25</v>
      </c>
      <c r="P40" s="65">
        <f>VLOOKUP($A40,'Return Data'!$B$7:$R$526,11,0)</f>
        <v>5.1138000000000003</v>
      </c>
      <c r="Q40" s="66">
        <f t="shared" si="6"/>
        <v>18</v>
      </c>
      <c r="R40" s="65">
        <f>VLOOKUP($A40,'Return Data'!$B$7:$R$526,12,0)</f>
        <v>5.2534000000000001</v>
      </c>
      <c r="S40" s="66">
        <f t="shared" si="7"/>
        <v>18</v>
      </c>
      <c r="T40" s="65">
        <f>VLOOKUP($A40,'Return Data'!$B$7:$R$526,13,0)</f>
        <v>5.5433000000000003</v>
      </c>
      <c r="U40" s="66">
        <f t="shared" si="8"/>
        <v>17</v>
      </c>
      <c r="V40" s="65">
        <f>VLOOKUP($A40,'Return Data'!$B$7:$R$526,17,0)</f>
        <v>6.5273000000000003</v>
      </c>
      <c r="W40" s="66">
        <f t="shared" si="8"/>
        <v>14</v>
      </c>
      <c r="X40" s="65">
        <f>VLOOKUP($A40,'Return Data'!$B$7:$R$526,14,0)</f>
        <v>6.6302000000000003</v>
      </c>
      <c r="Y40" s="66">
        <f t="shared" si="9"/>
        <v>16</v>
      </c>
      <c r="Z40" s="65">
        <f>VLOOKUP($A40,'Return Data'!$B$7:$R$526,16,0)</f>
        <v>7.6062000000000003</v>
      </c>
      <c r="AA40" s="67">
        <f t="shared" si="10"/>
        <v>11</v>
      </c>
    </row>
    <row r="41" spans="1:27" x14ac:dyDescent="0.3">
      <c r="A41" s="63" t="s">
        <v>262</v>
      </c>
      <c r="B41" s="64">
        <f>VLOOKUP($A41,'Return Data'!$B$7:$R$526,3,0)</f>
        <v>44004</v>
      </c>
      <c r="C41" s="65">
        <f>VLOOKUP($A41,'Return Data'!$B$7:$R$526,4,0)</f>
        <v>3148.1496000000002</v>
      </c>
      <c r="D41" s="65">
        <f>VLOOKUP($A41,'Return Data'!$B$7:$R$526,5,0)</f>
        <v>4.1477000000000004</v>
      </c>
      <c r="E41" s="66">
        <f t="shared" si="0"/>
        <v>9</v>
      </c>
      <c r="F41" s="65">
        <f>VLOOKUP($A41,'Return Data'!$B$7:$R$526,6,0)</f>
        <v>3.5232999999999999</v>
      </c>
      <c r="G41" s="66">
        <f t="shared" si="1"/>
        <v>13</v>
      </c>
      <c r="H41" s="65">
        <f>VLOOKUP($A41,'Return Data'!$B$7:$R$526,7,0)</f>
        <v>4.1776999999999997</v>
      </c>
      <c r="I41" s="66">
        <f t="shared" si="2"/>
        <v>9</v>
      </c>
      <c r="J41" s="65">
        <f>VLOOKUP($A41,'Return Data'!$B$7:$R$526,8,0)</f>
        <v>4.3155000000000001</v>
      </c>
      <c r="K41" s="66">
        <f t="shared" si="3"/>
        <v>10</v>
      </c>
      <c r="L41" s="65">
        <f>VLOOKUP($A41,'Return Data'!$B$7:$R$526,9,0)</f>
        <v>3.4944000000000002</v>
      </c>
      <c r="M41" s="66">
        <f t="shared" si="4"/>
        <v>18</v>
      </c>
      <c r="N41" s="65">
        <f>VLOOKUP($A41,'Return Data'!$B$7:$R$526,10,0)</f>
        <v>6.1797000000000004</v>
      </c>
      <c r="O41" s="66">
        <f t="shared" si="5"/>
        <v>2</v>
      </c>
      <c r="P41" s="65">
        <f>VLOOKUP($A41,'Return Data'!$B$7:$R$526,11,0)</f>
        <v>5.4221000000000004</v>
      </c>
      <c r="Q41" s="66">
        <f t="shared" si="6"/>
        <v>3</v>
      </c>
      <c r="R41" s="65">
        <f>VLOOKUP($A41,'Return Data'!$B$7:$R$526,12,0)</f>
        <v>5.452</v>
      </c>
      <c r="S41" s="66">
        <f t="shared" si="7"/>
        <v>3</v>
      </c>
      <c r="T41" s="65">
        <f>VLOOKUP($A41,'Return Data'!$B$7:$R$526,13,0)</f>
        <v>5.6772999999999998</v>
      </c>
      <c r="U41" s="66">
        <f t="shared" si="8"/>
        <v>7</v>
      </c>
      <c r="V41" s="65">
        <f>VLOOKUP($A41,'Return Data'!$B$7:$R$526,17,0)</f>
        <v>6.5871000000000004</v>
      </c>
      <c r="W41" s="66">
        <f t="shared" si="8"/>
        <v>8</v>
      </c>
      <c r="X41" s="65">
        <f>VLOOKUP($A41,'Return Data'!$B$7:$R$526,14,0)</f>
        <v>6.6936</v>
      </c>
      <c r="Y41" s="66">
        <f t="shared" si="9"/>
        <v>8</v>
      </c>
      <c r="Z41" s="65">
        <f>VLOOKUP($A41,'Return Data'!$B$7:$R$526,16,0)</f>
        <v>7.5201000000000002</v>
      </c>
      <c r="AA41" s="67">
        <f t="shared" si="10"/>
        <v>15</v>
      </c>
    </row>
    <row r="42" spans="1:27" x14ac:dyDescent="0.3">
      <c r="A42" s="63" t="s">
        <v>430</v>
      </c>
      <c r="B42" s="64">
        <f>VLOOKUP($A42,'Return Data'!$B$7:$R$526,3,0)</f>
        <v>44004</v>
      </c>
      <c r="C42" s="65">
        <f>VLOOKUP($A42,'Return Data'!$B$7:$R$526,4,0)</f>
        <v>2296.0048000000002</v>
      </c>
      <c r="D42" s="65">
        <f>VLOOKUP($A42,'Return Data'!$B$7:$R$526,5,0)</f>
        <v>2.6804999999999999</v>
      </c>
      <c r="E42" s="66">
        <f t="shared" si="0"/>
        <v>38</v>
      </c>
      <c r="F42" s="65">
        <f>VLOOKUP($A42,'Return Data'!$B$7:$R$526,6,0)</f>
        <v>2.7397</v>
      </c>
      <c r="G42" s="66">
        <f t="shared" si="1"/>
        <v>37</v>
      </c>
      <c r="H42" s="65">
        <f>VLOOKUP($A42,'Return Data'!$B$7:$R$526,7,0)</f>
        <v>5.4208999999999996</v>
      </c>
      <c r="I42" s="66">
        <f t="shared" si="2"/>
        <v>1</v>
      </c>
      <c r="J42" s="65">
        <f>VLOOKUP($A42,'Return Data'!$B$7:$R$526,8,0)</f>
        <v>4.0412999999999997</v>
      </c>
      <c r="K42" s="66">
        <f t="shared" si="3"/>
        <v>19</v>
      </c>
      <c r="L42" s="65">
        <f>VLOOKUP($A42,'Return Data'!$B$7:$R$526,9,0)</f>
        <v>3.2885</v>
      </c>
      <c r="M42" s="66">
        <f t="shared" si="4"/>
        <v>25</v>
      </c>
      <c r="N42" s="65">
        <f>VLOOKUP($A42,'Return Data'!$B$7:$R$526,10,0)</f>
        <v>2.5038</v>
      </c>
      <c r="O42" s="66">
        <f t="shared" si="5"/>
        <v>38</v>
      </c>
      <c r="P42" s="65">
        <f>VLOOKUP($A42,'Return Data'!$B$7:$R$526,11,0)</f>
        <v>3.3853</v>
      </c>
      <c r="Q42" s="66">
        <f t="shared" si="6"/>
        <v>38</v>
      </c>
      <c r="R42" s="65">
        <f>VLOOKUP($A42,'Return Data'!$B$7:$R$526,12,0)</f>
        <v>3.7052999999999998</v>
      </c>
      <c r="S42" s="66">
        <f t="shared" si="7"/>
        <v>38</v>
      </c>
      <c r="T42" s="65">
        <f>VLOOKUP($A42,'Return Data'!$B$7:$R$526,13,0)</f>
        <v>4.0212000000000003</v>
      </c>
      <c r="U42" s="66">
        <f t="shared" si="8"/>
        <v>38</v>
      </c>
      <c r="V42" s="65">
        <f>VLOOKUP($A42,'Return Data'!$B$7:$R$526,17,0)</f>
        <v>4.8734999999999999</v>
      </c>
      <c r="W42" s="66">
        <f t="shared" si="8"/>
        <v>33</v>
      </c>
      <c r="X42" s="65">
        <f>VLOOKUP($A42,'Return Data'!$B$7:$R$526,14,0)</f>
        <v>5.7801</v>
      </c>
      <c r="Y42" s="66">
        <f t="shared" si="9"/>
        <v>32</v>
      </c>
      <c r="Z42" s="65">
        <f>VLOOKUP($A42,'Return Data'!$B$7:$R$526,16,0)</f>
        <v>6.1992000000000003</v>
      </c>
      <c r="AA42" s="67">
        <f t="shared" si="10"/>
        <v>32</v>
      </c>
    </row>
    <row r="43" spans="1:27" x14ac:dyDescent="0.3">
      <c r="A43" s="63" t="s">
        <v>263</v>
      </c>
      <c r="B43" s="64">
        <f>VLOOKUP($A43,'Return Data'!$B$7:$R$526,3,0)</f>
        <v>44004</v>
      </c>
      <c r="C43" s="65">
        <f>VLOOKUP($A43,'Return Data'!$B$7:$R$526,4,0)</f>
        <v>1918.8341</v>
      </c>
      <c r="D43" s="65">
        <f>VLOOKUP($A43,'Return Data'!$B$7:$R$526,5,0)</f>
        <v>3.4813999999999998</v>
      </c>
      <c r="E43" s="66">
        <f t="shared" si="0"/>
        <v>28</v>
      </c>
      <c r="F43" s="65">
        <f>VLOOKUP($A43,'Return Data'!$B$7:$R$526,6,0)</f>
        <v>3.3450000000000002</v>
      </c>
      <c r="G43" s="66">
        <f t="shared" si="1"/>
        <v>24</v>
      </c>
      <c r="H43" s="65">
        <f>VLOOKUP($A43,'Return Data'!$B$7:$R$526,7,0)</f>
        <v>3.9767000000000001</v>
      </c>
      <c r="I43" s="66">
        <f t="shared" si="2"/>
        <v>17</v>
      </c>
      <c r="J43" s="65">
        <f>VLOOKUP($A43,'Return Data'!$B$7:$R$526,8,0)</f>
        <v>4.2319000000000004</v>
      </c>
      <c r="K43" s="66">
        <f t="shared" si="3"/>
        <v>14</v>
      </c>
      <c r="L43" s="65">
        <f>VLOOKUP($A43,'Return Data'!$B$7:$R$526,9,0)</f>
        <v>3.5507</v>
      </c>
      <c r="M43" s="66">
        <f t="shared" si="4"/>
        <v>15</v>
      </c>
      <c r="N43" s="65">
        <f>VLOOKUP($A43,'Return Data'!$B$7:$R$526,10,0)</f>
        <v>6.4017999999999997</v>
      </c>
      <c r="O43" s="66">
        <f t="shared" si="5"/>
        <v>1</v>
      </c>
      <c r="P43" s="65">
        <f>VLOOKUP($A43,'Return Data'!$B$7:$R$526,11,0)</f>
        <v>5.4386000000000001</v>
      </c>
      <c r="Q43" s="66">
        <f t="shared" si="6"/>
        <v>2</v>
      </c>
      <c r="R43" s="65">
        <f>VLOOKUP($A43,'Return Data'!$B$7:$R$526,12,0)</f>
        <v>5.4272999999999998</v>
      </c>
      <c r="S43" s="66">
        <f t="shared" si="7"/>
        <v>5</v>
      </c>
      <c r="T43" s="65">
        <f>VLOOKUP($A43,'Return Data'!$B$7:$R$526,13,0)</f>
        <v>5.6365999999999996</v>
      </c>
      <c r="U43" s="66">
        <f t="shared" si="8"/>
        <v>10</v>
      </c>
      <c r="V43" s="65">
        <f>VLOOKUP($A43,'Return Data'!$B$7:$R$526,17,0)</f>
        <v>4.5928000000000004</v>
      </c>
      <c r="W43" s="66">
        <f t="shared" si="8"/>
        <v>34</v>
      </c>
      <c r="X43" s="65">
        <f>VLOOKUP($A43,'Return Data'!$B$7:$R$526,14,0)</f>
        <v>5.3239999999999998</v>
      </c>
      <c r="Y43" s="66">
        <f t="shared" si="9"/>
        <v>33</v>
      </c>
      <c r="Z43" s="65">
        <f>VLOOKUP($A43,'Return Data'!$B$7:$R$526,16,0)</f>
        <v>7.4842000000000004</v>
      </c>
      <c r="AA43" s="67">
        <f t="shared" si="10"/>
        <v>16</v>
      </c>
    </row>
    <row r="44" spans="1:27" x14ac:dyDescent="0.3">
      <c r="A44" s="63" t="s">
        <v>264</v>
      </c>
      <c r="B44" s="64">
        <f>VLOOKUP($A44,'Return Data'!$B$7:$R$526,3,0)</f>
        <v>44004</v>
      </c>
      <c r="C44" s="65">
        <f>VLOOKUP($A44,'Return Data'!$B$7:$R$526,4,0)</f>
        <v>3272.1882999999998</v>
      </c>
      <c r="D44" s="65">
        <f>VLOOKUP($A44,'Return Data'!$B$7:$R$526,5,0)</f>
        <v>3.7126000000000001</v>
      </c>
      <c r="E44" s="66">
        <f t="shared" si="0"/>
        <v>23</v>
      </c>
      <c r="F44" s="65">
        <f>VLOOKUP($A44,'Return Data'!$B$7:$R$526,6,0)</f>
        <v>3.4005000000000001</v>
      </c>
      <c r="G44" s="66">
        <f t="shared" si="1"/>
        <v>20</v>
      </c>
      <c r="H44" s="65">
        <f>VLOOKUP($A44,'Return Data'!$B$7:$R$526,7,0)</f>
        <v>4.0464000000000002</v>
      </c>
      <c r="I44" s="66">
        <f t="shared" si="2"/>
        <v>13</v>
      </c>
      <c r="J44" s="65">
        <f>VLOOKUP($A44,'Return Data'!$B$7:$R$526,8,0)</f>
        <v>4.3061999999999996</v>
      </c>
      <c r="K44" s="66">
        <f t="shared" si="3"/>
        <v>11</v>
      </c>
      <c r="L44" s="65">
        <f>VLOOKUP($A44,'Return Data'!$B$7:$R$526,9,0)</f>
        <v>3.5596999999999999</v>
      </c>
      <c r="M44" s="66">
        <f t="shared" si="4"/>
        <v>14</v>
      </c>
      <c r="N44" s="65">
        <f>VLOOKUP($A44,'Return Data'!$B$7:$R$526,10,0)</f>
        <v>5.7004999999999999</v>
      </c>
      <c r="O44" s="66">
        <f t="shared" si="5"/>
        <v>13</v>
      </c>
      <c r="P44" s="65">
        <f>VLOOKUP($A44,'Return Data'!$B$7:$R$526,11,0)</f>
        <v>5.1437999999999997</v>
      </c>
      <c r="Q44" s="66">
        <f t="shared" si="6"/>
        <v>16</v>
      </c>
      <c r="R44" s="65">
        <f>VLOOKUP($A44,'Return Data'!$B$7:$R$526,12,0)</f>
        <v>5.2804000000000002</v>
      </c>
      <c r="S44" s="66">
        <f t="shared" si="7"/>
        <v>17</v>
      </c>
      <c r="T44" s="65">
        <f>VLOOKUP($A44,'Return Data'!$B$7:$R$526,13,0)</f>
        <v>5.5585000000000004</v>
      </c>
      <c r="U44" s="66">
        <f t="shared" si="8"/>
        <v>16</v>
      </c>
      <c r="V44" s="65">
        <f>VLOOKUP($A44,'Return Data'!$B$7:$R$526,17,0)</f>
        <v>6.5404</v>
      </c>
      <c r="W44" s="66">
        <f t="shared" si="8"/>
        <v>12</v>
      </c>
      <c r="X44" s="65">
        <f>VLOOKUP($A44,'Return Data'!$B$7:$R$526,14,0)</f>
        <v>6.6639999999999997</v>
      </c>
      <c r="Y44" s="66">
        <f t="shared" si="9"/>
        <v>10</v>
      </c>
      <c r="Z44" s="65">
        <f>VLOOKUP($A44,'Return Data'!$B$7:$R$526,16,0)</f>
        <v>7.2842000000000002</v>
      </c>
      <c r="AA44" s="67">
        <f t="shared" si="10"/>
        <v>22</v>
      </c>
    </row>
    <row r="45" spans="1:27" x14ac:dyDescent="0.3">
      <c r="A45" s="63" t="s">
        <v>265</v>
      </c>
      <c r="B45" s="64">
        <f>VLOOKUP($A45,'Return Data'!$B$7:$R$526,3,0)</f>
        <v>44004</v>
      </c>
      <c r="C45" s="65">
        <f>VLOOKUP($A45,'Return Data'!$B$7:$R$526,4,0)</f>
        <v>1085.5125</v>
      </c>
      <c r="D45" s="65">
        <f>VLOOKUP($A45,'Return Data'!$B$7:$R$526,5,0)</f>
        <v>2.7709000000000001</v>
      </c>
      <c r="E45" s="66">
        <f t="shared" si="0"/>
        <v>37</v>
      </c>
      <c r="F45" s="65">
        <f>VLOOKUP($A45,'Return Data'!$B$7:$R$526,6,0)</f>
        <v>3.6774</v>
      </c>
      <c r="G45" s="66">
        <f t="shared" si="1"/>
        <v>6</v>
      </c>
      <c r="H45" s="65">
        <f>VLOOKUP($A45,'Return Data'!$B$7:$R$526,7,0)</f>
        <v>2.9413999999999998</v>
      </c>
      <c r="I45" s="66">
        <f t="shared" si="2"/>
        <v>37</v>
      </c>
      <c r="J45" s="65">
        <f>VLOOKUP($A45,'Return Data'!$B$7:$R$526,8,0)</f>
        <v>3.081</v>
      </c>
      <c r="K45" s="66">
        <f t="shared" si="3"/>
        <v>37</v>
      </c>
      <c r="L45" s="65">
        <f>VLOOKUP($A45,'Return Data'!$B$7:$R$526,9,0)</f>
        <v>2.9161000000000001</v>
      </c>
      <c r="M45" s="66">
        <f t="shared" si="4"/>
        <v>33</v>
      </c>
      <c r="N45" s="65">
        <f>VLOOKUP($A45,'Return Data'!$B$7:$R$526,10,0)</f>
        <v>3.4626999999999999</v>
      </c>
      <c r="O45" s="66">
        <f t="shared" si="5"/>
        <v>35</v>
      </c>
      <c r="P45" s="65">
        <f>VLOOKUP($A45,'Return Data'!$B$7:$R$526,11,0)</f>
        <v>4.3280000000000003</v>
      </c>
      <c r="Q45" s="66">
        <f t="shared" si="6"/>
        <v>31</v>
      </c>
      <c r="R45" s="65">
        <f>VLOOKUP($A45,'Return Data'!$B$7:$R$526,12,0)</f>
        <v>4.7580999999999998</v>
      </c>
      <c r="S45" s="66">
        <f t="shared" si="7"/>
        <v>30</v>
      </c>
      <c r="T45" s="65">
        <f>VLOOKUP($A45,'Return Data'!$B$7:$R$526,13,0)</f>
        <v>5.2346000000000004</v>
      </c>
      <c r="U45" s="66">
        <f t="shared" si="8"/>
        <v>29</v>
      </c>
      <c r="V45" s="65"/>
      <c r="W45" s="66"/>
      <c r="X45" s="65"/>
      <c r="Y45" s="66"/>
      <c r="Z45" s="65">
        <f>VLOOKUP($A45,'Return Data'!$B$7:$R$526,16,0)</f>
        <v>5.8784000000000001</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3.7698631578947372</v>
      </c>
      <c r="E47" s="65"/>
      <c r="F47" s="75">
        <f>AVERAGE(F8:F45)</f>
        <v>3.3895842105263161</v>
      </c>
      <c r="G47" s="65"/>
      <c r="H47" s="75">
        <f>AVERAGE(H8:H45)</f>
        <v>3.7765973684210521</v>
      </c>
      <c r="I47" s="65"/>
      <c r="J47" s="75">
        <f>AVERAGE(J8:J45)</f>
        <v>3.9328842105263151</v>
      </c>
      <c r="K47" s="65"/>
      <c r="L47" s="75">
        <f>AVERAGE(L8:L45)</f>
        <v>3.4163736842105266</v>
      </c>
      <c r="M47" s="65"/>
      <c r="N47" s="75">
        <f>AVERAGE(N8:N45)</f>
        <v>5.0211657894736845</v>
      </c>
      <c r="O47" s="65"/>
      <c r="P47" s="75">
        <f>AVERAGE(P8:P45)</f>
        <v>4.8930894736842117</v>
      </c>
      <c r="Q47" s="65"/>
      <c r="R47" s="75">
        <f>AVERAGE(R8:R45)</f>
        <v>5.071518421052633</v>
      </c>
      <c r="S47" s="65"/>
      <c r="T47" s="75">
        <f>AVERAGE(T8:T45)</f>
        <v>5.3646921052631571</v>
      </c>
      <c r="U47" s="65"/>
      <c r="V47" s="75">
        <f>AVERAGE(V8:V45)</f>
        <v>6.186425714285714</v>
      </c>
      <c r="W47" s="65"/>
      <c r="X47" s="75">
        <f>AVERAGE(X8:X45)</f>
        <v>6.4188352941176481</v>
      </c>
      <c r="Y47" s="65"/>
      <c r="Z47" s="75">
        <f>AVERAGE(Z8:Z45)</f>
        <v>7.0545131578947355</v>
      </c>
      <c r="AA47" s="76"/>
    </row>
    <row r="48" spans="1:27" x14ac:dyDescent="0.3">
      <c r="A48" s="73" t="s">
        <v>28</v>
      </c>
      <c r="B48" s="74"/>
      <c r="C48" s="74"/>
      <c r="D48" s="75">
        <f>MIN(D8:D45)</f>
        <v>2.6804999999999999</v>
      </c>
      <c r="E48" s="65"/>
      <c r="F48" s="75">
        <f>MIN(F8:F45)</f>
        <v>2.7317999999999998</v>
      </c>
      <c r="G48" s="65"/>
      <c r="H48" s="75">
        <f>MIN(H8:H45)</f>
        <v>2.6797</v>
      </c>
      <c r="I48" s="65"/>
      <c r="J48" s="75">
        <f>MIN(J8:J45)</f>
        <v>2.7029000000000001</v>
      </c>
      <c r="K48" s="65"/>
      <c r="L48" s="75">
        <f>MIN(L8:L45)</f>
        <v>2.7261000000000002</v>
      </c>
      <c r="M48" s="65"/>
      <c r="N48" s="75">
        <f>MIN(N8:N45)</f>
        <v>2.5038</v>
      </c>
      <c r="O48" s="65"/>
      <c r="P48" s="75">
        <f>MIN(P8:P45)</f>
        <v>3.3853</v>
      </c>
      <c r="Q48" s="65"/>
      <c r="R48" s="75">
        <f>MIN(R8:R45)</f>
        <v>3.7052999999999998</v>
      </c>
      <c r="S48" s="65"/>
      <c r="T48" s="75">
        <f>MIN(T8:T45)</f>
        <v>4.0212000000000003</v>
      </c>
      <c r="U48" s="65"/>
      <c r="V48" s="75">
        <f>MIN(V8:V45)</f>
        <v>1.4739</v>
      </c>
      <c r="W48" s="65"/>
      <c r="X48" s="75">
        <f>MIN(X8:X45)</f>
        <v>3.2667999999999999</v>
      </c>
      <c r="Y48" s="65"/>
      <c r="Z48" s="75">
        <f>MIN(Z8:Z45)</f>
        <v>4.3761999999999999</v>
      </c>
      <c r="AA48" s="76"/>
    </row>
    <row r="49" spans="1:27" ht="15" thickBot="1" x14ac:dyDescent="0.35">
      <c r="A49" s="77" t="s">
        <v>29</v>
      </c>
      <c r="B49" s="78"/>
      <c r="C49" s="78"/>
      <c r="D49" s="79">
        <f>MAX(D8:D45)</f>
        <v>4.9303999999999997</v>
      </c>
      <c r="E49" s="95"/>
      <c r="F49" s="79">
        <f>MAX(F8:F45)</f>
        <v>4.1901000000000002</v>
      </c>
      <c r="G49" s="95"/>
      <c r="H49" s="79">
        <f>MAX(H8:H45)</f>
        <v>5.4208999999999996</v>
      </c>
      <c r="I49" s="95"/>
      <c r="J49" s="79">
        <f>MAX(J8:J45)</f>
        <v>4.7248999999999999</v>
      </c>
      <c r="K49" s="95"/>
      <c r="L49" s="79">
        <f>MAX(L8:L45)</f>
        <v>4.3586</v>
      </c>
      <c r="M49" s="95"/>
      <c r="N49" s="79">
        <f>MAX(N8:N45)</f>
        <v>6.4017999999999997</v>
      </c>
      <c r="O49" s="95"/>
      <c r="P49" s="79">
        <f>MAX(P8:P45)</f>
        <v>5.5439999999999996</v>
      </c>
      <c r="Q49" s="95"/>
      <c r="R49" s="79">
        <f>MAX(R8:R45)</f>
        <v>5.6643999999999997</v>
      </c>
      <c r="S49" s="95"/>
      <c r="T49" s="79">
        <f>MAX(T8:T45)</f>
        <v>6.0568999999999997</v>
      </c>
      <c r="U49" s="95"/>
      <c r="V49" s="79">
        <f>MAX(V8:V45)</f>
        <v>6.8</v>
      </c>
      <c r="W49" s="95"/>
      <c r="X49" s="79">
        <f>MAX(X8:X45)</f>
        <v>6.7378999999999998</v>
      </c>
      <c r="Y49" s="95"/>
      <c r="Z49" s="79">
        <f>MAX(Z8:Z45)</f>
        <v>8.0650999999999993</v>
      </c>
      <c r="AA49" s="80"/>
    </row>
    <row r="50" spans="1:27" x14ac:dyDescent="0.3">
      <c r="A50" s="113" t="s">
        <v>436</v>
      </c>
    </row>
    <row r="51" spans="1:27" x14ac:dyDescent="0.3">
      <c r="A51" s="14" t="s">
        <v>342</v>
      </c>
    </row>
  </sheetData>
  <sheetProtection algorithmName="SHA-512" hashValue="SZMG4IbLazSsTiFHCrHXIyMSxv47XnplhvvidylLTmnQy9LHF/WYIJ90Seg7NW3/FnfCGj2Frpt2nohImqmv8Q==" saltValue="fxlfun50IJl7cKQF/Vn2tw=="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371"/>
  <sheetViews>
    <sheetView workbookViewId="0">
      <pane xSplit="2" ySplit="5" topLeftCell="C6" activePane="bottomRight" state="frozen"/>
      <selection pane="topRight" activeCell="B1" sqref="B1"/>
      <selection pane="bottomLeft" activeCell="A6" sqref="A6"/>
      <selection pane="bottomRight" activeCell="D1" sqref="D1"/>
    </sheetView>
  </sheetViews>
  <sheetFormatPr defaultRowHeight="14.4" x14ac:dyDescent="0.3"/>
  <cols>
    <col min="1" max="1" width="8.88671875" style="100"/>
    <col min="2" max="2" width="40.44140625" customWidth="1"/>
    <col min="3" max="3" width="9.88671875" style="100"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1" t="b">
        <f>EXACT(A2,A5)</f>
        <v>1</v>
      </c>
      <c r="B1" s="114" t="b">
        <f t="shared" ref="B1:R1" si="0">EXACT(B2,B5)</f>
        <v>1</v>
      </c>
      <c r="C1" s="114" t="b">
        <f t="shared" si="0"/>
        <v>1</v>
      </c>
      <c r="D1" s="114" t="b">
        <f t="shared" si="0"/>
        <v>1</v>
      </c>
      <c r="E1" s="114" t="b">
        <f t="shared" si="0"/>
        <v>1</v>
      </c>
      <c r="F1" s="114" t="b">
        <f t="shared" si="0"/>
        <v>1</v>
      </c>
      <c r="G1" s="114" t="b">
        <f t="shared" si="0"/>
        <v>1</v>
      </c>
      <c r="H1" s="114" t="b">
        <f t="shared" si="0"/>
        <v>1</v>
      </c>
      <c r="I1" s="114" t="b">
        <f t="shared" si="0"/>
        <v>1</v>
      </c>
      <c r="J1" s="114" t="b">
        <f t="shared" si="0"/>
        <v>1</v>
      </c>
      <c r="K1" s="114" t="b">
        <f t="shared" si="0"/>
        <v>1</v>
      </c>
      <c r="L1" s="114" t="b">
        <f t="shared" si="0"/>
        <v>1</v>
      </c>
      <c r="M1" s="114" t="b">
        <f t="shared" si="0"/>
        <v>1</v>
      </c>
      <c r="N1" s="114" t="b">
        <f t="shared" si="0"/>
        <v>1</v>
      </c>
      <c r="O1" s="114" t="b">
        <f t="shared" si="0"/>
        <v>1</v>
      </c>
      <c r="P1" s="114" t="b">
        <f t="shared" si="0"/>
        <v>1</v>
      </c>
      <c r="Q1" s="114" t="b">
        <f t="shared" si="0"/>
        <v>1</v>
      </c>
      <c r="R1" s="114" t="b">
        <f t="shared" si="0"/>
        <v>1</v>
      </c>
    </row>
    <row r="2" spans="1:18" s="60" customFormat="1" x14ac:dyDescent="0.3">
      <c r="A2" s="112" t="s">
        <v>357</v>
      </c>
      <c r="B2" s="99" t="s">
        <v>7</v>
      </c>
      <c r="C2" s="109" t="s">
        <v>383</v>
      </c>
      <c r="D2" s="99" t="s">
        <v>8</v>
      </c>
      <c r="E2" s="99" t="s">
        <v>9</v>
      </c>
      <c r="F2" s="107" t="s">
        <v>115</v>
      </c>
      <c r="G2" s="107" t="s">
        <v>116</v>
      </c>
      <c r="H2" s="107" t="s">
        <v>117</v>
      </c>
      <c r="I2" s="107" t="s">
        <v>47</v>
      </c>
      <c r="J2" s="107" t="s">
        <v>48</v>
      </c>
      <c r="K2" s="107" t="s">
        <v>1</v>
      </c>
      <c r="L2" s="107" t="s">
        <v>2</v>
      </c>
      <c r="M2" s="107" t="s">
        <v>3</v>
      </c>
      <c r="N2" s="107" t="s">
        <v>4</v>
      </c>
      <c r="O2" s="107" t="s">
        <v>5</v>
      </c>
      <c r="P2" s="107" t="s">
        <v>6</v>
      </c>
      <c r="Q2" s="107" t="s">
        <v>46</v>
      </c>
      <c r="R2" s="99" t="s">
        <v>384</v>
      </c>
    </row>
    <row r="3" spans="1:18" s="60" customFormat="1" x14ac:dyDescent="0.3">
      <c r="A3" s="100"/>
      <c r="C3" s="100"/>
    </row>
    <row r="4" spans="1:18" x14ac:dyDescent="0.3">
      <c r="B4" s="135"/>
      <c r="C4" s="135"/>
      <c r="D4" s="135"/>
      <c r="E4" s="135"/>
      <c r="F4" s="135" t="s">
        <v>0</v>
      </c>
      <c r="G4" s="135"/>
      <c r="H4" s="135"/>
      <c r="I4" s="135"/>
      <c r="J4" s="135"/>
      <c r="K4" s="135"/>
      <c r="L4" s="135"/>
      <c r="M4" s="135"/>
      <c r="N4" s="135"/>
      <c r="O4" s="135"/>
      <c r="P4" s="135"/>
      <c r="Q4" s="135"/>
      <c r="R4" s="135"/>
    </row>
    <row r="5" spans="1:18" x14ac:dyDescent="0.3">
      <c r="A5" s="147" t="s">
        <v>357</v>
      </c>
      <c r="B5" s="147" t="s">
        <v>7</v>
      </c>
      <c r="C5" s="147" t="s">
        <v>383</v>
      </c>
      <c r="D5" s="147" t="s">
        <v>8</v>
      </c>
      <c r="E5" s="147" t="s">
        <v>9</v>
      </c>
      <c r="F5" s="147" t="s">
        <v>115</v>
      </c>
      <c r="G5" s="147" t="s">
        <v>116</v>
      </c>
      <c r="H5" s="147" t="s">
        <v>117</v>
      </c>
      <c r="I5" s="147" t="s">
        <v>47</v>
      </c>
      <c r="J5" s="147" t="s">
        <v>48</v>
      </c>
      <c r="K5" s="147" t="s">
        <v>1</v>
      </c>
      <c r="L5" s="147" t="s">
        <v>2</v>
      </c>
      <c r="M5" s="147" t="s">
        <v>3</v>
      </c>
      <c r="N5" s="147" t="s">
        <v>4</v>
      </c>
      <c r="O5" s="147" t="s">
        <v>5</v>
      </c>
      <c r="P5" s="147" t="s">
        <v>6</v>
      </c>
      <c r="Q5" s="147" t="s">
        <v>46</v>
      </c>
      <c r="R5" s="147" t="s">
        <v>384</v>
      </c>
    </row>
    <row r="6" spans="1:18" x14ac:dyDescent="0.3">
      <c r="A6" s="148" t="s">
        <v>385</v>
      </c>
      <c r="B6" s="148"/>
      <c r="C6" s="148"/>
      <c r="D6" s="148"/>
      <c r="E6" s="148"/>
      <c r="F6" s="148"/>
      <c r="G6" s="148"/>
      <c r="H6" s="148"/>
      <c r="I6" s="148"/>
      <c r="J6" s="148"/>
      <c r="K6" s="148"/>
      <c r="L6" s="148"/>
      <c r="M6" s="148"/>
      <c r="N6" s="148"/>
      <c r="O6" s="148"/>
      <c r="P6" s="148"/>
      <c r="Q6" s="148"/>
      <c r="R6" s="148"/>
    </row>
    <row r="7" spans="1:18" x14ac:dyDescent="0.3">
      <c r="A7" s="146" t="s">
        <v>360</v>
      </c>
      <c r="B7" s="146" t="s">
        <v>53</v>
      </c>
      <c r="C7" s="146">
        <v>119505</v>
      </c>
      <c r="D7" s="149">
        <v>44004</v>
      </c>
      <c r="E7" s="150">
        <v>33.728900000000003</v>
      </c>
      <c r="F7" s="150">
        <v>7.5076000000000001</v>
      </c>
      <c r="G7" s="150">
        <v>7.5076000000000001</v>
      </c>
      <c r="H7" s="150">
        <v>24.8217</v>
      </c>
      <c r="I7" s="150">
        <v>18.535299999999999</v>
      </c>
      <c r="J7" s="150">
        <v>10.427899999999999</v>
      </c>
      <c r="K7" s="150">
        <v>15.718</v>
      </c>
      <c r="L7" s="150">
        <v>8.4675999999999991</v>
      </c>
      <c r="M7" s="150">
        <v>-2.3277000000000001</v>
      </c>
      <c r="N7" s="150">
        <v>0.81599999999999995</v>
      </c>
      <c r="O7" s="150">
        <v>2.9262000000000001</v>
      </c>
      <c r="P7" s="150">
        <v>6.1839000000000004</v>
      </c>
      <c r="Q7" s="150">
        <v>7.6539999999999999</v>
      </c>
      <c r="R7" s="150">
        <v>4.6238000000000001</v>
      </c>
    </row>
    <row r="8" spans="1:18" x14ac:dyDescent="0.3">
      <c r="A8" s="146" t="s">
        <v>360</v>
      </c>
      <c r="B8" s="146" t="s">
        <v>82</v>
      </c>
      <c r="C8" s="146">
        <v>111848</v>
      </c>
      <c r="D8" s="149">
        <v>44004</v>
      </c>
      <c r="E8" s="150">
        <v>22.3935</v>
      </c>
      <c r="F8" s="150">
        <v>6.9584000000000001</v>
      </c>
      <c r="G8" s="150">
        <v>6.9584000000000001</v>
      </c>
      <c r="H8" s="150">
        <v>24.258700000000001</v>
      </c>
      <c r="I8" s="150">
        <v>17.970800000000001</v>
      </c>
      <c r="J8" s="150">
        <v>9.8721999999999994</v>
      </c>
      <c r="K8" s="150">
        <v>15.136799999999999</v>
      </c>
      <c r="L8" s="150">
        <v>7.8872</v>
      </c>
      <c r="M8" s="150">
        <v>-2.8872</v>
      </c>
      <c r="N8" s="150">
        <v>0.2404</v>
      </c>
      <c r="O8" s="150">
        <v>2.3691</v>
      </c>
      <c r="P8" s="150">
        <v>5.5456000000000003</v>
      </c>
      <c r="Q8" s="150">
        <v>7.4539999999999997</v>
      </c>
      <c r="R8" s="150">
        <v>4.0328999999999997</v>
      </c>
    </row>
    <row r="9" spans="1:18" x14ac:dyDescent="0.3">
      <c r="A9" s="146" t="s">
        <v>360</v>
      </c>
      <c r="B9" s="146" t="s">
        <v>83</v>
      </c>
      <c r="C9" s="146">
        <v>102767</v>
      </c>
      <c r="D9" s="149">
        <v>44004</v>
      </c>
      <c r="E9" s="150">
        <v>32.374099999999999</v>
      </c>
      <c r="F9" s="150">
        <v>6.9565000000000001</v>
      </c>
      <c r="G9" s="150">
        <v>6.9565000000000001</v>
      </c>
      <c r="H9" s="150">
        <v>24.255700000000001</v>
      </c>
      <c r="I9" s="150">
        <v>17.977</v>
      </c>
      <c r="J9" s="150">
        <v>9.8689999999999998</v>
      </c>
      <c r="K9" s="150">
        <v>15.152699999999999</v>
      </c>
      <c r="L9" s="150">
        <v>7.8967999999999998</v>
      </c>
      <c r="M9" s="150">
        <v>-2.8811</v>
      </c>
      <c r="N9" s="150">
        <v>0.2445</v>
      </c>
      <c r="O9" s="150">
        <v>2.3708999999999998</v>
      </c>
      <c r="P9" s="150">
        <v>5.5465999999999998</v>
      </c>
      <c r="Q9" s="150">
        <v>7.7465000000000002</v>
      </c>
      <c r="R9" s="150">
        <v>4.0354999999999999</v>
      </c>
    </row>
    <row r="10" spans="1:18" x14ac:dyDescent="0.3">
      <c r="A10" s="146" t="s">
        <v>360</v>
      </c>
      <c r="B10" s="146" t="s">
        <v>54</v>
      </c>
      <c r="C10" s="146">
        <v>147808</v>
      </c>
      <c r="D10" s="149">
        <v>44004</v>
      </c>
      <c r="E10" s="150">
        <v>1.4522999999999999</v>
      </c>
      <c r="F10" s="150">
        <v>0</v>
      </c>
      <c r="G10" s="150">
        <v>0</v>
      </c>
      <c r="H10" s="150">
        <v>0</v>
      </c>
      <c r="I10" s="150">
        <v>0</v>
      </c>
      <c r="J10" s="150">
        <v>0</v>
      </c>
      <c r="K10" s="150">
        <v>-101.47369999999999</v>
      </c>
      <c r="L10" s="150">
        <v>-48.184600000000003</v>
      </c>
      <c r="M10" s="150"/>
      <c r="N10" s="150"/>
      <c r="O10" s="150"/>
      <c r="P10" s="150"/>
      <c r="Q10" s="150">
        <v>-41.609099999999998</v>
      </c>
      <c r="R10" s="150"/>
    </row>
    <row r="11" spans="1:18" x14ac:dyDescent="0.3">
      <c r="A11" s="146" t="s">
        <v>360</v>
      </c>
      <c r="B11" s="146" t="s">
        <v>84</v>
      </c>
      <c r="C11" s="146">
        <v>147807</v>
      </c>
      <c r="D11" s="149">
        <v>44004</v>
      </c>
      <c r="E11" s="150">
        <v>0.96740000000000004</v>
      </c>
      <c r="F11" s="150">
        <v>0</v>
      </c>
      <c r="G11" s="150">
        <v>0</v>
      </c>
      <c r="H11" s="150">
        <v>0</v>
      </c>
      <c r="I11" s="150">
        <v>0</v>
      </c>
      <c r="J11" s="150">
        <v>0</v>
      </c>
      <c r="K11" s="150">
        <v>-101.4627</v>
      </c>
      <c r="L11" s="150">
        <v>-48.183700000000002</v>
      </c>
      <c r="M11" s="150"/>
      <c r="N11" s="150"/>
      <c r="O11" s="150"/>
      <c r="P11" s="150"/>
      <c r="Q11" s="150">
        <v>-41.6006</v>
      </c>
      <c r="R11" s="150"/>
    </row>
    <row r="12" spans="1:18" x14ac:dyDescent="0.3">
      <c r="A12" s="146" t="s">
        <v>360</v>
      </c>
      <c r="B12" s="146" t="s">
        <v>85</v>
      </c>
      <c r="C12" s="146">
        <v>147804</v>
      </c>
      <c r="D12" s="149">
        <v>44004</v>
      </c>
      <c r="E12" s="150">
        <v>1.3985000000000001</v>
      </c>
      <c r="F12" s="150">
        <v>0</v>
      </c>
      <c r="G12" s="150">
        <v>0</v>
      </c>
      <c r="H12" s="150">
        <v>0</v>
      </c>
      <c r="I12" s="150">
        <v>0</v>
      </c>
      <c r="J12" s="150">
        <v>0</v>
      </c>
      <c r="K12" s="150">
        <v>-101.4636</v>
      </c>
      <c r="L12" s="150">
        <v>-48.175400000000003</v>
      </c>
      <c r="M12" s="150"/>
      <c r="N12" s="150"/>
      <c r="O12" s="150"/>
      <c r="P12" s="150"/>
      <c r="Q12" s="150">
        <v>-41.604199999999999</v>
      </c>
      <c r="R12" s="150"/>
    </row>
    <row r="13" spans="1:18" x14ac:dyDescent="0.3">
      <c r="A13" s="146" t="s">
        <v>360</v>
      </c>
      <c r="B13" s="146" t="s">
        <v>55</v>
      </c>
      <c r="C13" s="146">
        <v>120451</v>
      </c>
      <c r="D13" s="149">
        <v>44004</v>
      </c>
      <c r="E13" s="150">
        <v>23.777799999999999</v>
      </c>
      <c r="F13" s="150">
        <v>9.4222000000000001</v>
      </c>
      <c r="G13" s="150">
        <v>9.4222000000000001</v>
      </c>
      <c r="H13" s="150">
        <v>31.415299999999998</v>
      </c>
      <c r="I13" s="150">
        <v>23.554600000000001</v>
      </c>
      <c r="J13" s="150">
        <v>11.434699999999999</v>
      </c>
      <c r="K13" s="150">
        <v>25.665299999999998</v>
      </c>
      <c r="L13" s="150">
        <v>16.139399999999998</v>
      </c>
      <c r="M13" s="150">
        <v>14.1844</v>
      </c>
      <c r="N13" s="150">
        <v>13.439399999999999</v>
      </c>
      <c r="O13" s="150">
        <v>9.0150000000000006</v>
      </c>
      <c r="P13" s="150">
        <v>9.9357000000000006</v>
      </c>
      <c r="Q13" s="150">
        <v>10.007300000000001</v>
      </c>
      <c r="R13" s="150">
        <v>12.7721</v>
      </c>
    </row>
    <row r="14" spans="1:18" x14ac:dyDescent="0.3">
      <c r="A14" s="146" t="s">
        <v>360</v>
      </c>
      <c r="B14" s="146" t="s">
        <v>86</v>
      </c>
      <c r="C14" s="146">
        <v>115068</v>
      </c>
      <c r="D14" s="149">
        <v>44004</v>
      </c>
      <c r="E14" s="150">
        <v>22.049800000000001</v>
      </c>
      <c r="F14" s="150">
        <v>9.0558999999999994</v>
      </c>
      <c r="G14" s="150">
        <v>9.0558999999999994</v>
      </c>
      <c r="H14" s="150">
        <v>31.020099999999999</v>
      </c>
      <c r="I14" s="150">
        <v>23.166</v>
      </c>
      <c r="J14" s="150">
        <v>11.0167</v>
      </c>
      <c r="K14" s="150">
        <v>25.2102</v>
      </c>
      <c r="L14" s="150">
        <v>15.691800000000001</v>
      </c>
      <c r="M14" s="150">
        <v>13.623200000000001</v>
      </c>
      <c r="N14" s="150">
        <v>12.787599999999999</v>
      </c>
      <c r="O14" s="150">
        <v>8.1917000000000009</v>
      </c>
      <c r="P14" s="150">
        <v>8.9902999999999995</v>
      </c>
      <c r="Q14" s="150">
        <v>9.0140999999999991</v>
      </c>
      <c r="R14" s="150">
        <v>11.993</v>
      </c>
    </row>
    <row r="15" spans="1:18" x14ac:dyDescent="0.3">
      <c r="A15" s="146" t="s">
        <v>360</v>
      </c>
      <c r="B15" s="146" t="s">
        <v>87</v>
      </c>
      <c r="C15" s="146">
        <v>117631</v>
      </c>
      <c r="D15" s="149">
        <v>44004</v>
      </c>
      <c r="E15" s="150">
        <v>17.373799999999999</v>
      </c>
      <c r="F15" s="150">
        <v>3.3622999999999998</v>
      </c>
      <c r="G15" s="150">
        <v>3.3622999999999998</v>
      </c>
      <c r="H15" s="150">
        <v>9.3204999999999991</v>
      </c>
      <c r="I15" s="150">
        <v>9.9267000000000003</v>
      </c>
      <c r="J15" s="150">
        <v>10.6541</v>
      </c>
      <c r="K15" s="150">
        <v>10.254099999999999</v>
      </c>
      <c r="L15" s="150">
        <v>9.3488000000000007</v>
      </c>
      <c r="M15" s="150">
        <v>8.2517999999999994</v>
      </c>
      <c r="N15" s="150">
        <v>7.6139999999999999</v>
      </c>
      <c r="O15" s="150">
        <v>2.9150999999999998</v>
      </c>
      <c r="P15" s="150">
        <v>5.7891000000000004</v>
      </c>
      <c r="Q15" s="150">
        <v>7.1638999999999999</v>
      </c>
      <c r="R15" s="150">
        <v>3.0876000000000001</v>
      </c>
    </row>
    <row r="16" spans="1:18" x14ac:dyDescent="0.3">
      <c r="A16" s="146" t="s">
        <v>360</v>
      </c>
      <c r="B16" s="146" t="s">
        <v>56</v>
      </c>
      <c r="C16" s="146">
        <v>119337</v>
      </c>
      <c r="D16" s="149">
        <v>44004</v>
      </c>
      <c r="E16" s="150">
        <v>18.309000000000001</v>
      </c>
      <c r="F16" s="150">
        <v>3.6558999999999999</v>
      </c>
      <c r="G16" s="150">
        <v>3.6558999999999999</v>
      </c>
      <c r="H16" s="150">
        <v>9.6438000000000006</v>
      </c>
      <c r="I16" s="150">
        <v>10.25</v>
      </c>
      <c r="J16" s="150">
        <v>10.9955</v>
      </c>
      <c r="K16" s="150">
        <v>10.6173</v>
      </c>
      <c r="L16" s="150">
        <v>9.7098999999999993</v>
      </c>
      <c r="M16" s="150">
        <v>8.6653000000000002</v>
      </c>
      <c r="N16" s="150">
        <v>8.0437999999999992</v>
      </c>
      <c r="O16" s="150">
        <v>3.3975</v>
      </c>
      <c r="P16" s="150">
        <v>6.3581000000000003</v>
      </c>
      <c r="Q16" s="150">
        <v>7.6784999999999997</v>
      </c>
      <c r="R16" s="150">
        <v>3.5407000000000002</v>
      </c>
    </row>
    <row r="17" spans="1:18" x14ac:dyDescent="0.3">
      <c r="A17" s="146" t="s">
        <v>360</v>
      </c>
      <c r="B17" s="146" t="s">
        <v>88</v>
      </c>
      <c r="C17" s="146">
        <v>117957</v>
      </c>
      <c r="D17" s="149">
        <v>44004</v>
      </c>
      <c r="E17" s="150">
        <v>35.2789</v>
      </c>
      <c r="F17" s="150">
        <v>-5.6877000000000004</v>
      </c>
      <c r="G17" s="150">
        <v>-5.6877000000000004</v>
      </c>
      <c r="H17" s="150">
        <v>-6.8194999999999997</v>
      </c>
      <c r="I17" s="150">
        <v>0.10349999999999999</v>
      </c>
      <c r="J17" s="150">
        <v>0.55759999999999998</v>
      </c>
      <c r="K17" s="150">
        <v>17.947700000000001</v>
      </c>
      <c r="L17" s="150">
        <v>12.9521</v>
      </c>
      <c r="M17" s="150">
        <v>11.2644</v>
      </c>
      <c r="N17" s="150">
        <v>9.3211999999999993</v>
      </c>
      <c r="O17" s="150">
        <v>6.2656999999999998</v>
      </c>
      <c r="P17" s="150">
        <v>7.8433999999999999</v>
      </c>
      <c r="Q17" s="150">
        <v>8.3300999999999998</v>
      </c>
      <c r="R17" s="150">
        <v>9.2095000000000002</v>
      </c>
    </row>
    <row r="18" spans="1:18" x14ac:dyDescent="0.3">
      <c r="A18" s="146" t="s">
        <v>360</v>
      </c>
      <c r="B18" s="146" t="s">
        <v>57</v>
      </c>
      <c r="C18" s="146">
        <v>119992</v>
      </c>
      <c r="D18" s="149">
        <v>44004</v>
      </c>
      <c r="E18" s="150">
        <v>37.249699999999997</v>
      </c>
      <c r="F18" s="150">
        <v>-4.6688999999999998</v>
      </c>
      <c r="G18" s="150">
        <v>-4.6688999999999998</v>
      </c>
      <c r="H18" s="150">
        <v>-5.8028000000000004</v>
      </c>
      <c r="I18" s="150">
        <v>1.1133</v>
      </c>
      <c r="J18" s="150">
        <v>1.5634999999999999</v>
      </c>
      <c r="K18" s="150">
        <v>18.8079</v>
      </c>
      <c r="L18" s="150">
        <v>13.669600000000001</v>
      </c>
      <c r="M18" s="150">
        <v>12.0649</v>
      </c>
      <c r="N18" s="150">
        <v>10.248900000000001</v>
      </c>
      <c r="O18" s="150">
        <v>7.2592999999999996</v>
      </c>
      <c r="P18" s="150">
        <v>8.7815999999999992</v>
      </c>
      <c r="Q18" s="150">
        <v>9.2783999999999995</v>
      </c>
      <c r="R18" s="150">
        <v>10.235099999999999</v>
      </c>
    </row>
    <row r="19" spans="1:18" x14ac:dyDescent="0.3">
      <c r="A19" s="146" t="s">
        <v>360</v>
      </c>
      <c r="B19" s="146" t="s">
        <v>406</v>
      </c>
      <c r="C19" s="146">
        <v>113526</v>
      </c>
      <c r="D19" s="149">
        <v>44004</v>
      </c>
      <c r="E19" s="150">
        <v>24.511199999999999</v>
      </c>
      <c r="F19" s="150">
        <v>-5.2096999999999998</v>
      </c>
      <c r="G19" s="150">
        <v>-5.2096999999999998</v>
      </c>
      <c r="H19" s="150">
        <v>-6.3529</v>
      </c>
      <c r="I19" s="150">
        <v>0.55320000000000003</v>
      </c>
      <c r="J19" s="150">
        <v>1</v>
      </c>
      <c r="K19" s="150">
        <v>18.223700000000001</v>
      </c>
      <c r="L19" s="150">
        <v>13.095000000000001</v>
      </c>
      <c r="M19" s="150">
        <v>11.519500000000001</v>
      </c>
      <c r="N19" s="150">
        <v>9.7285000000000004</v>
      </c>
      <c r="O19" s="150">
        <v>6.8094000000000001</v>
      </c>
      <c r="P19" s="150">
        <v>8.3545999999999996</v>
      </c>
      <c r="Q19" s="150">
        <v>8.2106999999999992</v>
      </c>
      <c r="R19" s="150">
        <v>9.7451000000000008</v>
      </c>
    </row>
    <row r="20" spans="1:18" x14ac:dyDescent="0.3">
      <c r="A20" s="146" t="s">
        <v>360</v>
      </c>
      <c r="B20" s="146" t="s">
        <v>58</v>
      </c>
      <c r="C20" s="146">
        <v>118284</v>
      </c>
      <c r="D20" s="149">
        <v>44004</v>
      </c>
      <c r="E20" s="150">
        <v>24.463100000000001</v>
      </c>
      <c r="F20" s="150">
        <v>-2.0884999999999998</v>
      </c>
      <c r="G20" s="150">
        <v>-2.0884999999999998</v>
      </c>
      <c r="H20" s="150">
        <v>5.4836999999999998</v>
      </c>
      <c r="I20" s="150">
        <v>9.0581999999999994</v>
      </c>
      <c r="J20" s="150">
        <v>3.6208999999999998</v>
      </c>
      <c r="K20" s="150">
        <v>19.6248</v>
      </c>
      <c r="L20" s="150">
        <v>14.4267</v>
      </c>
      <c r="M20" s="150">
        <v>11.6196</v>
      </c>
      <c r="N20" s="150">
        <v>10.628500000000001</v>
      </c>
      <c r="O20" s="150">
        <v>7.0532000000000004</v>
      </c>
      <c r="P20" s="150">
        <v>8.8283000000000005</v>
      </c>
      <c r="Q20" s="150">
        <v>9.3204999999999991</v>
      </c>
      <c r="R20" s="150">
        <v>10.6098</v>
      </c>
    </row>
    <row r="21" spans="1:18" x14ac:dyDescent="0.3">
      <c r="A21" s="146" t="s">
        <v>360</v>
      </c>
      <c r="B21" s="146" t="s">
        <v>89</v>
      </c>
      <c r="C21" s="146">
        <v>111962</v>
      </c>
      <c r="D21" s="149">
        <v>44004</v>
      </c>
      <c r="E21" s="150">
        <v>23.390799999999999</v>
      </c>
      <c r="F21" s="150">
        <v>-2.9641000000000002</v>
      </c>
      <c r="G21" s="150">
        <v>-2.9641000000000002</v>
      </c>
      <c r="H21" s="150">
        <v>4.6631999999999998</v>
      </c>
      <c r="I21" s="150">
        <v>8.1957000000000004</v>
      </c>
      <c r="J21" s="150">
        <v>2.7547999999999999</v>
      </c>
      <c r="K21" s="150">
        <v>18.818300000000001</v>
      </c>
      <c r="L21" s="150">
        <v>13.571199999999999</v>
      </c>
      <c r="M21" s="150">
        <v>10.7319</v>
      </c>
      <c r="N21" s="150">
        <v>9.7322000000000006</v>
      </c>
      <c r="O21" s="150">
        <v>6.2398999999999996</v>
      </c>
      <c r="P21" s="150">
        <v>8.0668000000000006</v>
      </c>
      <c r="Q21" s="150">
        <v>7.9756</v>
      </c>
      <c r="R21" s="150">
        <v>9.6904000000000003</v>
      </c>
    </row>
    <row r="22" spans="1:18" x14ac:dyDescent="0.3">
      <c r="A22" s="146" t="s">
        <v>360</v>
      </c>
      <c r="B22" s="146" t="s">
        <v>59</v>
      </c>
      <c r="C22" s="146">
        <v>119239</v>
      </c>
      <c r="D22" s="149">
        <v>44004</v>
      </c>
      <c r="E22" s="150">
        <v>2624.8303000000001</v>
      </c>
      <c r="F22" s="150">
        <v>7.1800000000000003E-2</v>
      </c>
      <c r="G22" s="150">
        <v>7.1800000000000003E-2</v>
      </c>
      <c r="H22" s="150">
        <v>1.1991000000000001</v>
      </c>
      <c r="I22" s="150">
        <v>9.7175999999999991</v>
      </c>
      <c r="J22" s="150">
        <v>3.6949000000000001</v>
      </c>
      <c r="K22" s="150">
        <v>22.097300000000001</v>
      </c>
      <c r="L22" s="150">
        <v>18.323899999999998</v>
      </c>
      <c r="M22" s="150">
        <v>15.5848</v>
      </c>
      <c r="N22" s="150">
        <v>20.068899999999999</v>
      </c>
      <c r="O22" s="150">
        <v>8.6597000000000008</v>
      </c>
      <c r="P22" s="150">
        <v>9.2454000000000001</v>
      </c>
      <c r="Q22" s="150">
        <v>9.4723000000000006</v>
      </c>
      <c r="R22" s="150">
        <v>13.2813</v>
      </c>
    </row>
    <row r="23" spans="1:18" x14ac:dyDescent="0.3">
      <c r="A23" s="146" t="s">
        <v>360</v>
      </c>
      <c r="B23" s="146" t="s">
        <v>90</v>
      </c>
      <c r="C23" s="146">
        <v>105669</v>
      </c>
      <c r="D23" s="149">
        <v>44004</v>
      </c>
      <c r="E23" s="150">
        <v>2544.4490999999998</v>
      </c>
      <c r="F23" s="150">
        <v>-0.53839999999999999</v>
      </c>
      <c r="G23" s="150">
        <v>-0.53839999999999999</v>
      </c>
      <c r="H23" s="150">
        <v>0.58899999999999997</v>
      </c>
      <c r="I23" s="150">
        <v>9.1053999999999995</v>
      </c>
      <c r="J23" s="150">
        <v>3.0832000000000002</v>
      </c>
      <c r="K23" s="150">
        <v>21.444400000000002</v>
      </c>
      <c r="L23" s="150">
        <v>17.611899999999999</v>
      </c>
      <c r="M23" s="150">
        <v>14.8659</v>
      </c>
      <c r="N23" s="150">
        <v>19.307400000000001</v>
      </c>
      <c r="O23" s="150">
        <v>8.1144999999999996</v>
      </c>
      <c r="P23" s="150">
        <v>8.7639999999999993</v>
      </c>
      <c r="Q23" s="150">
        <v>7.3710000000000004</v>
      </c>
      <c r="R23" s="150">
        <v>12.627000000000001</v>
      </c>
    </row>
    <row r="24" spans="1:18" x14ac:dyDescent="0.3">
      <c r="A24" s="146" t="s">
        <v>360</v>
      </c>
      <c r="B24" s="146" t="s">
        <v>60</v>
      </c>
      <c r="C24" s="146">
        <v>140237</v>
      </c>
      <c r="D24" s="149">
        <v>44004</v>
      </c>
      <c r="E24" s="150">
        <v>23.686</v>
      </c>
      <c r="F24" s="150">
        <v>1.5411999999999999</v>
      </c>
      <c r="G24" s="150">
        <v>1.5411999999999999</v>
      </c>
      <c r="H24" s="150">
        <v>9.9032</v>
      </c>
      <c r="I24" s="150">
        <v>7.8827999999999996</v>
      </c>
      <c r="J24" s="150">
        <v>5.8548999999999998</v>
      </c>
      <c r="K24" s="150">
        <v>10.482200000000001</v>
      </c>
      <c r="L24" s="150">
        <v>11.156700000000001</v>
      </c>
      <c r="M24" s="150">
        <v>10.004300000000001</v>
      </c>
      <c r="N24" s="150">
        <v>9.9152000000000005</v>
      </c>
      <c r="O24" s="150">
        <v>8.3742000000000001</v>
      </c>
      <c r="P24" s="150">
        <v>8.6344999999999992</v>
      </c>
      <c r="Q24" s="150">
        <v>8.7004000000000001</v>
      </c>
      <c r="R24" s="150">
        <v>12.410399999999999</v>
      </c>
    </row>
    <row r="25" spans="1:18" x14ac:dyDescent="0.3">
      <c r="A25" s="146" t="s">
        <v>360</v>
      </c>
      <c r="B25" s="146" t="s">
        <v>407</v>
      </c>
      <c r="C25" s="146">
        <v>140230</v>
      </c>
      <c r="D25" s="149">
        <v>44004</v>
      </c>
      <c r="E25" s="150">
        <v>19.068999999999999</v>
      </c>
      <c r="F25" s="150">
        <v>0.76570000000000005</v>
      </c>
      <c r="G25" s="150">
        <v>0.76570000000000005</v>
      </c>
      <c r="H25" s="150">
        <v>9.1489999999999991</v>
      </c>
      <c r="I25" s="150">
        <v>7.1289999999999996</v>
      </c>
      <c r="J25" s="150">
        <v>5.0974000000000004</v>
      </c>
      <c r="K25" s="150">
        <v>9.7161000000000008</v>
      </c>
      <c r="L25" s="150">
        <v>10.370900000000001</v>
      </c>
      <c r="M25" s="150">
        <v>9.1850000000000005</v>
      </c>
      <c r="N25" s="150">
        <v>9.0420999999999996</v>
      </c>
      <c r="O25" s="150">
        <v>7.7923999999999998</v>
      </c>
      <c r="P25" s="150">
        <v>8.2741000000000007</v>
      </c>
      <c r="Q25" s="150">
        <v>5.5263</v>
      </c>
      <c r="R25" s="150">
        <v>11.610799999999999</v>
      </c>
    </row>
    <row r="26" spans="1:18" x14ac:dyDescent="0.3">
      <c r="A26" s="146" t="s">
        <v>360</v>
      </c>
      <c r="B26" s="146" t="s">
        <v>91</v>
      </c>
      <c r="C26" s="146">
        <v>140229</v>
      </c>
      <c r="D26" s="149">
        <v>44004</v>
      </c>
      <c r="E26" s="150">
        <v>22.280799999999999</v>
      </c>
      <c r="F26" s="150">
        <v>0.76449999999999996</v>
      </c>
      <c r="G26" s="150">
        <v>0.76449999999999996</v>
      </c>
      <c r="H26" s="150">
        <v>9.1430000000000007</v>
      </c>
      <c r="I26" s="150">
        <v>7.1338999999999997</v>
      </c>
      <c r="J26" s="150">
        <v>5.1003999999999996</v>
      </c>
      <c r="K26" s="150">
        <v>9.7159999999999993</v>
      </c>
      <c r="L26" s="150">
        <v>10.370900000000001</v>
      </c>
      <c r="M26" s="150">
        <v>9.1858000000000004</v>
      </c>
      <c r="N26" s="150">
        <v>9.0422999999999991</v>
      </c>
      <c r="O26" s="150">
        <v>7.6654</v>
      </c>
      <c r="P26" s="150">
        <v>7.8311999999999999</v>
      </c>
      <c r="Q26" s="150">
        <v>6.9073000000000002</v>
      </c>
      <c r="R26" s="150">
        <v>11.6106</v>
      </c>
    </row>
    <row r="27" spans="1:18" x14ac:dyDescent="0.3">
      <c r="A27" s="146" t="s">
        <v>360</v>
      </c>
      <c r="B27" s="146" t="s">
        <v>92</v>
      </c>
      <c r="C27" s="146">
        <v>100499</v>
      </c>
      <c r="D27" s="149">
        <v>44004</v>
      </c>
      <c r="E27" s="150">
        <v>66.177199999999999</v>
      </c>
      <c r="F27" s="150">
        <v>-28.704599999999999</v>
      </c>
      <c r="G27" s="150">
        <v>-28.704599999999999</v>
      </c>
      <c r="H27" s="150">
        <v>6.8007999999999997</v>
      </c>
      <c r="I27" s="150">
        <v>13.4998</v>
      </c>
      <c r="J27" s="150">
        <v>10.236700000000001</v>
      </c>
      <c r="K27" s="150">
        <v>3.7452000000000001</v>
      </c>
      <c r="L27" s="150">
        <v>-8.2085000000000008</v>
      </c>
      <c r="M27" s="150">
        <v>-3.9860000000000002</v>
      </c>
      <c r="N27" s="150">
        <v>-1.899</v>
      </c>
      <c r="O27" s="150">
        <v>4.4424999999999999</v>
      </c>
      <c r="P27" s="150">
        <v>6.6901000000000002</v>
      </c>
      <c r="Q27" s="150">
        <v>8.4428000000000001</v>
      </c>
      <c r="R27" s="150">
        <v>3.544</v>
      </c>
    </row>
    <row r="28" spans="1:18" x14ac:dyDescent="0.3">
      <c r="A28" s="146" t="s">
        <v>360</v>
      </c>
      <c r="B28" s="146" t="s">
        <v>61</v>
      </c>
      <c r="C28" s="146">
        <v>118495</v>
      </c>
      <c r="D28" s="149">
        <v>44004</v>
      </c>
      <c r="E28" s="150">
        <v>70.335499999999996</v>
      </c>
      <c r="F28" s="150">
        <v>-27.9068</v>
      </c>
      <c r="G28" s="150">
        <v>-27.9068</v>
      </c>
      <c r="H28" s="150">
        <v>7.6024000000000003</v>
      </c>
      <c r="I28" s="150">
        <v>14.304500000000001</v>
      </c>
      <c r="J28" s="150">
        <v>11.043900000000001</v>
      </c>
      <c r="K28" s="150">
        <v>4.5881999999999996</v>
      </c>
      <c r="L28" s="150">
        <v>-7.4035000000000002</v>
      </c>
      <c r="M28" s="150">
        <v>-3.1528</v>
      </c>
      <c r="N28" s="150">
        <v>-1.0561</v>
      </c>
      <c r="O28" s="150">
        <v>5.3857999999999997</v>
      </c>
      <c r="P28" s="150">
        <v>7.6539999999999999</v>
      </c>
      <c r="Q28" s="150">
        <v>8.2154000000000007</v>
      </c>
      <c r="R28" s="150">
        <v>4.4732000000000003</v>
      </c>
    </row>
    <row r="29" spans="1:18" x14ac:dyDescent="0.3">
      <c r="A29" s="146" t="s">
        <v>360</v>
      </c>
      <c r="B29" s="146" t="s">
        <v>367</v>
      </c>
      <c r="C29" s="146">
        <v>147981</v>
      </c>
      <c r="D29" s="149"/>
      <c r="E29" s="150"/>
      <c r="F29" s="150"/>
      <c r="G29" s="150"/>
      <c r="H29" s="150"/>
      <c r="I29" s="150"/>
      <c r="J29" s="150"/>
      <c r="K29" s="150"/>
      <c r="L29" s="150"/>
      <c r="M29" s="150"/>
      <c r="N29" s="150"/>
      <c r="O29" s="150"/>
      <c r="P29" s="150"/>
      <c r="Q29" s="150"/>
      <c r="R29" s="150"/>
    </row>
    <row r="30" spans="1:18" x14ac:dyDescent="0.3">
      <c r="A30" s="146" t="s">
        <v>360</v>
      </c>
      <c r="B30" s="146" t="s">
        <v>363</v>
      </c>
      <c r="C30" s="146">
        <v>147982</v>
      </c>
      <c r="D30" s="149"/>
      <c r="E30" s="150"/>
      <c r="F30" s="150"/>
      <c r="G30" s="150"/>
      <c r="H30" s="150"/>
      <c r="I30" s="150"/>
      <c r="J30" s="150"/>
      <c r="K30" s="150"/>
      <c r="L30" s="150"/>
      <c r="M30" s="150"/>
      <c r="N30" s="150"/>
      <c r="O30" s="150"/>
      <c r="P30" s="150"/>
      <c r="Q30" s="150"/>
      <c r="R30" s="150"/>
    </row>
    <row r="31" spans="1:18" x14ac:dyDescent="0.3">
      <c r="A31" s="146" t="s">
        <v>360</v>
      </c>
      <c r="B31" s="146" t="s">
        <v>368</v>
      </c>
      <c r="C31" s="146">
        <v>147987</v>
      </c>
      <c r="D31" s="149"/>
      <c r="E31" s="150"/>
      <c r="F31" s="150"/>
      <c r="G31" s="150"/>
      <c r="H31" s="150"/>
      <c r="I31" s="150"/>
      <c r="J31" s="150"/>
      <c r="K31" s="150"/>
      <c r="L31" s="150"/>
      <c r="M31" s="150"/>
      <c r="N31" s="150"/>
      <c r="O31" s="150"/>
      <c r="P31" s="150"/>
      <c r="Q31" s="150"/>
      <c r="R31" s="150"/>
    </row>
    <row r="32" spans="1:18" x14ac:dyDescent="0.3">
      <c r="A32" s="146" t="s">
        <v>360</v>
      </c>
      <c r="B32" s="146" t="s">
        <v>364</v>
      </c>
      <c r="C32" s="146">
        <v>147988</v>
      </c>
      <c r="D32" s="149"/>
      <c r="E32" s="150"/>
      <c r="F32" s="150"/>
      <c r="G32" s="150"/>
      <c r="H32" s="150"/>
      <c r="I32" s="150"/>
      <c r="J32" s="150"/>
      <c r="K32" s="150"/>
      <c r="L32" s="150"/>
      <c r="M32" s="150"/>
      <c r="N32" s="150"/>
      <c r="O32" s="150"/>
      <c r="P32" s="150"/>
      <c r="Q32" s="150"/>
      <c r="R32" s="150"/>
    </row>
    <row r="33" spans="1:18" x14ac:dyDescent="0.3">
      <c r="A33" s="146" t="s">
        <v>360</v>
      </c>
      <c r="B33" s="146" t="s">
        <v>408</v>
      </c>
      <c r="C33" s="146">
        <v>148307</v>
      </c>
      <c r="D33" s="149"/>
      <c r="E33" s="150"/>
      <c r="F33" s="150"/>
      <c r="G33" s="150"/>
      <c r="H33" s="150"/>
      <c r="I33" s="150"/>
      <c r="J33" s="150"/>
      <c r="K33" s="150"/>
      <c r="L33" s="150"/>
      <c r="M33" s="150"/>
      <c r="N33" s="150"/>
      <c r="O33" s="150"/>
      <c r="P33" s="150"/>
      <c r="Q33" s="150"/>
      <c r="R33" s="150"/>
    </row>
    <row r="34" spans="1:18" x14ac:dyDescent="0.3">
      <c r="A34" s="146" t="s">
        <v>360</v>
      </c>
      <c r="B34" s="146" t="s">
        <v>409</v>
      </c>
      <c r="C34" s="146">
        <v>148308</v>
      </c>
      <c r="D34" s="149"/>
      <c r="E34" s="150"/>
      <c r="F34" s="150"/>
      <c r="G34" s="150"/>
      <c r="H34" s="150"/>
      <c r="I34" s="150"/>
      <c r="J34" s="150"/>
      <c r="K34" s="150"/>
      <c r="L34" s="150"/>
      <c r="M34" s="150"/>
      <c r="N34" s="150"/>
      <c r="O34" s="150"/>
      <c r="P34" s="150"/>
      <c r="Q34" s="150"/>
      <c r="R34" s="150"/>
    </row>
    <row r="35" spans="1:18" x14ac:dyDescent="0.3">
      <c r="A35" s="146" t="s">
        <v>360</v>
      </c>
      <c r="B35" s="146" t="s">
        <v>93</v>
      </c>
      <c r="C35" s="146">
        <v>101872</v>
      </c>
      <c r="D35" s="149">
        <v>44004</v>
      </c>
      <c r="E35" s="150">
        <v>65.3262</v>
      </c>
      <c r="F35" s="150">
        <v>11.838100000000001</v>
      </c>
      <c r="G35" s="150">
        <v>11.838100000000001</v>
      </c>
      <c r="H35" s="150">
        <v>33.409500000000001</v>
      </c>
      <c r="I35" s="150">
        <v>18.8125</v>
      </c>
      <c r="J35" s="150">
        <v>9.4474999999999998</v>
      </c>
      <c r="K35" s="150">
        <v>16.0505</v>
      </c>
      <c r="L35" s="150">
        <v>8.9202999999999992</v>
      </c>
      <c r="M35" s="150">
        <v>9.2589000000000006</v>
      </c>
      <c r="N35" s="150">
        <v>8.5853999999999999</v>
      </c>
      <c r="O35" s="150">
        <v>3.7721</v>
      </c>
      <c r="P35" s="150">
        <v>6.3883000000000001</v>
      </c>
      <c r="Q35" s="150">
        <v>8.4383999999999997</v>
      </c>
      <c r="R35" s="150">
        <v>5.8482000000000003</v>
      </c>
    </row>
    <row r="36" spans="1:18" x14ac:dyDescent="0.3">
      <c r="A36" s="146" t="s">
        <v>360</v>
      </c>
      <c r="B36" s="146" t="s">
        <v>62</v>
      </c>
      <c r="C36" s="146">
        <v>119075</v>
      </c>
      <c r="D36" s="149">
        <v>44004</v>
      </c>
      <c r="E36" s="150">
        <v>69.054900000000004</v>
      </c>
      <c r="F36" s="150">
        <v>12.381</v>
      </c>
      <c r="G36" s="150">
        <v>12.381</v>
      </c>
      <c r="H36" s="150">
        <v>33.957299999999996</v>
      </c>
      <c r="I36" s="150">
        <v>19.356000000000002</v>
      </c>
      <c r="J36" s="150">
        <v>10.0025</v>
      </c>
      <c r="K36" s="150">
        <v>16.858699999999999</v>
      </c>
      <c r="L36" s="150">
        <v>9.8445999999999998</v>
      </c>
      <c r="M36" s="150">
        <v>10.1486</v>
      </c>
      <c r="N36" s="150">
        <v>9.4263999999999992</v>
      </c>
      <c r="O36" s="150">
        <v>4.4603999999999999</v>
      </c>
      <c r="P36" s="150">
        <v>7.1388999999999996</v>
      </c>
      <c r="Q36" s="150">
        <v>8.1382999999999992</v>
      </c>
      <c r="R36" s="150">
        <v>6.5664999999999996</v>
      </c>
    </row>
    <row r="37" spans="1:18" x14ac:dyDescent="0.3">
      <c r="A37" s="146" t="s">
        <v>360</v>
      </c>
      <c r="B37" s="146" t="s">
        <v>94</v>
      </c>
      <c r="C37" s="146"/>
      <c r="D37" s="149">
        <v>44004</v>
      </c>
      <c r="E37" s="150">
        <v>65.3262</v>
      </c>
      <c r="F37" s="150">
        <v>11.838100000000001</v>
      </c>
      <c r="G37" s="150">
        <v>11.838100000000001</v>
      </c>
      <c r="H37" s="150">
        <v>33.409500000000001</v>
      </c>
      <c r="I37" s="150">
        <v>18.8125</v>
      </c>
      <c r="J37" s="150">
        <v>9.4474999999999998</v>
      </c>
      <c r="K37" s="150">
        <v>16.0505</v>
      </c>
      <c r="L37" s="150">
        <v>8.9202999999999992</v>
      </c>
      <c r="M37" s="150">
        <v>9.2589000000000006</v>
      </c>
      <c r="N37" s="150">
        <v>8.5853999999999999</v>
      </c>
      <c r="O37" s="150">
        <v>3.7721</v>
      </c>
      <c r="P37" s="150">
        <v>6.3883000000000001</v>
      </c>
      <c r="Q37" s="150">
        <v>8.4383999999999997</v>
      </c>
      <c r="R37" s="150">
        <v>5.8482000000000003</v>
      </c>
    </row>
    <row r="38" spans="1:18" x14ac:dyDescent="0.3">
      <c r="A38" s="146" t="s">
        <v>360</v>
      </c>
      <c r="B38" s="146" t="s">
        <v>95</v>
      </c>
      <c r="C38" s="146"/>
      <c r="D38" s="149">
        <v>44004</v>
      </c>
      <c r="E38" s="150">
        <v>65.3262</v>
      </c>
      <c r="F38" s="150">
        <v>11.838100000000001</v>
      </c>
      <c r="G38" s="150">
        <v>11.838100000000001</v>
      </c>
      <c r="H38" s="150">
        <v>33.409500000000001</v>
      </c>
      <c r="I38" s="150">
        <v>18.8125</v>
      </c>
      <c r="J38" s="150">
        <v>9.4474999999999998</v>
      </c>
      <c r="K38" s="150">
        <v>16.0505</v>
      </c>
      <c r="L38" s="150">
        <v>8.9202999999999992</v>
      </c>
      <c r="M38" s="150">
        <v>9.2589000000000006</v>
      </c>
      <c r="N38" s="150">
        <v>8.5853999999999999</v>
      </c>
      <c r="O38" s="150">
        <v>3.7721</v>
      </c>
      <c r="P38" s="150">
        <v>6.3883000000000001</v>
      </c>
      <c r="Q38" s="150">
        <v>8.4383999999999997</v>
      </c>
      <c r="R38" s="150">
        <v>5.8482000000000003</v>
      </c>
    </row>
    <row r="39" spans="1:18" x14ac:dyDescent="0.3">
      <c r="A39" s="146" t="s">
        <v>360</v>
      </c>
      <c r="B39" s="146" t="s">
        <v>96</v>
      </c>
      <c r="C39" s="146">
        <v>106737</v>
      </c>
      <c r="D39" s="149">
        <v>44004</v>
      </c>
      <c r="E39" s="150">
        <v>27.5366</v>
      </c>
      <c r="F39" s="150">
        <v>0.61860000000000004</v>
      </c>
      <c r="G39" s="150">
        <v>0.61860000000000004</v>
      </c>
      <c r="H39" s="150">
        <v>18.718800000000002</v>
      </c>
      <c r="I39" s="150">
        <v>18.546099999999999</v>
      </c>
      <c r="J39" s="150">
        <v>8.9875000000000007</v>
      </c>
      <c r="K39" s="150">
        <v>16.680599999999998</v>
      </c>
      <c r="L39" s="150">
        <v>11.587999999999999</v>
      </c>
      <c r="M39" s="150">
        <v>9.8899000000000008</v>
      </c>
      <c r="N39" s="150">
        <v>9.7181999999999995</v>
      </c>
      <c r="O39" s="150">
        <v>6.4264999999999999</v>
      </c>
      <c r="P39" s="150">
        <v>7.4238</v>
      </c>
      <c r="Q39" s="150">
        <v>8.2866999999999997</v>
      </c>
      <c r="R39" s="150">
        <v>10.4232</v>
      </c>
    </row>
    <row r="40" spans="1:18" x14ac:dyDescent="0.3">
      <c r="A40" s="146" t="s">
        <v>360</v>
      </c>
      <c r="B40" s="146" t="s">
        <v>63</v>
      </c>
      <c r="C40" s="146">
        <v>120048</v>
      </c>
      <c r="D40" s="149">
        <v>44004</v>
      </c>
      <c r="E40" s="150">
        <v>29.153700000000001</v>
      </c>
      <c r="F40" s="150">
        <v>1.4191</v>
      </c>
      <c r="G40" s="150">
        <v>1.4191</v>
      </c>
      <c r="H40" s="150">
        <v>19.496300000000002</v>
      </c>
      <c r="I40" s="150">
        <v>19.333500000000001</v>
      </c>
      <c r="J40" s="150">
        <v>9.7731999999999992</v>
      </c>
      <c r="K40" s="150">
        <v>17.496300000000002</v>
      </c>
      <c r="L40" s="150">
        <v>12.418799999999999</v>
      </c>
      <c r="M40" s="150">
        <v>10.73</v>
      </c>
      <c r="N40" s="150">
        <v>10.574299999999999</v>
      </c>
      <c r="O40" s="150">
        <v>7.2363</v>
      </c>
      <c r="P40" s="150">
        <v>8.2353000000000005</v>
      </c>
      <c r="Q40" s="150">
        <v>8.2944999999999993</v>
      </c>
      <c r="R40" s="150">
        <v>11.2681</v>
      </c>
    </row>
    <row r="41" spans="1:18" x14ac:dyDescent="0.3">
      <c r="A41" s="146" t="s">
        <v>360</v>
      </c>
      <c r="B41" s="146" t="s">
        <v>410</v>
      </c>
      <c r="C41" s="146">
        <v>106736</v>
      </c>
      <c r="D41" s="149">
        <v>44004</v>
      </c>
      <c r="E41" s="150">
        <v>26.543399999999998</v>
      </c>
      <c r="F41" s="150">
        <v>0.41249999999999998</v>
      </c>
      <c r="G41" s="150">
        <v>0.41249999999999998</v>
      </c>
      <c r="H41" s="150">
        <v>18.472000000000001</v>
      </c>
      <c r="I41" s="150">
        <v>18.308499999999999</v>
      </c>
      <c r="J41" s="150">
        <v>8.7408999999999999</v>
      </c>
      <c r="K41" s="150">
        <v>16.429500000000001</v>
      </c>
      <c r="L41" s="150">
        <v>11.3391</v>
      </c>
      <c r="M41" s="150">
        <v>9.6354000000000006</v>
      </c>
      <c r="N41" s="150">
        <v>9.4570000000000007</v>
      </c>
      <c r="O41" s="150">
        <v>6.1646000000000001</v>
      </c>
      <c r="P41" s="150">
        <v>7.1561000000000003</v>
      </c>
      <c r="Q41" s="150">
        <v>7.9744999999999999</v>
      </c>
      <c r="R41" s="150">
        <v>10.153</v>
      </c>
    </row>
    <row r="42" spans="1:18" x14ac:dyDescent="0.3">
      <c r="A42" s="146" t="s">
        <v>360</v>
      </c>
      <c r="B42" s="146" t="s">
        <v>97</v>
      </c>
      <c r="C42" s="146">
        <v>112096</v>
      </c>
      <c r="D42" s="149">
        <v>44004</v>
      </c>
      <c r="E42" s="150">
        <v>26.514099999999999</v>
      </c>
      <c r="F42" s="150">
        <v>7.0247999999999999</v>
      </c>
      <c r="G42" s="150">
        <v>7.0247999999999999</v>
      </c>
      <c r="H42" s="150">
        <v>19.0273</v>
      </c>
      <c r="I42" s="150">
        <v>12.558</v>
      </c>
      <c r="J42" s="150">
        <v>6.3936999999999999</v>
      </c>
      <c r="K42" s="150">
        <v>18.1004</v>
      </c>
      <c r="L42" s="150">
        <v>13.551600000000001</v>
      </c>
      <c r="M42" s="150">
        <v>13.013299999999999</v>
      </c>
      <c r="N42" s="150">
        <v>11.7172</v>
      </c>
      <c r="O42" s="150">
        <v>7.6337000000000002</v>
      </c>
      <c r="P42" s="150">
        <v>9.6111000000000004</v>
      </c>
      <c r="Q42" s="150">
        <v>9.8024000000000004</v>
      </c>
      <c r="R42" s="150">
        <v>10.4718</v>
      </c>
    </row>
    <row r="43" spans="1:18" x14ac:dyDescent="0.3">
      <c r="A43" s="146" t="s">
        <v>360</v>
      </c>
      <c r="B43" s="146" t="s">
        <v>64</v>
      </c>
      <c r="C43" s="146">
        <v>120603</v>
      </c>
      <c r="D43" s="149">
        <v>44004</v>
      </c>
      <c r="E43" s="150">
        <v>27.599399999999999</v>
      </c>
      <c r="F43" s="150">
        <v>7.7636000000000003</v>
      </c>
      <c r="G43" s="150">
        <v>7.7636000000000003</v>
      </c>
      <c r="H43" s="150">
        <v>19.703700000000001</v>
      </c>
      <c r="I43" s="150">
        <v>13.1874</v>
      </c>
      <c r="J43" s="150">
        <v>6.9907000000000004</v>
      </c>
      <c r="K43" s="150">
        <v>18.704799999999999</v>
      </c>
      <c r="L43" s="150">
        <v>14.214499999999999</v>
      </c>
      <c r="M43" s="150">
        <v>13.713100000000001</v>
      </c>
      <c r="N43" s="150">
        <v>12.4392</v>
      </c>
      <c r="O43" s="150">
        <v>8.3813999999999993</v>
      </c>
      <c r="P43" s="150">
        <v>10.3665</v>
      </c>
      <c r="Q43" s="150">
        <v>11.1471</v>
      </c>
      <c r="R43" s="150">
        <v>11.2194</v>
      </c>
    </row>
    <row r="44" spans="1:18" x14ac:dyDescent="0.3">
      <c r="A44" s="146" t="s">
        <v>360</v>
      </c>
      <c r="B44" s="146" t="s">
        <v>98</v>
      </c>
      <c r="C44" s="146">
        <v>116583</v>
      </c>
      <c r="D44" s="149">
        <v>44004</v>
      </c>
      <c r="E44" s="150">
        <v>16.395900000000001</v>
      </c>
      <c r="F44" s="150">
        <v>-13.490399999999999</v>
      </c>
      <c r="G44" s="150">
        <v>-13.490399999999999</v>
      </c>
      <c r="H44" s="150">
        <v>24.025600000000001</v>
      </c>
      <c r="I44" s="150">
        <v>13.474</v>
      </c>
      <c r="J44" s="150">
        <v>7.3125</v>
      </c>
      <c r="K44" s="150">
        <v>16.126799999999999</v>
      </c>
      <c r="L44" s="150">
        <v>10.113799999999999</v>
      </c>
      <c r="M44" s="150">
        <v>10.2043</v>
      </c>
      <c r="N44" s="150">
        <v>7.9711999999999996</v>
      </c>
      <c r="O44" s="150">
        <v>4.4396000000000004</v>
      </c>
      <c r="P44" s="150">
        <v>5.5355999999999996</v>
      </c>
      <c r="Q44" s="150">
        <v>6.1081000000000003</v>
      </c>
      <c r="R44" s="150">
        <v>7.4599000000000002</v>
      </c>
    </row>
    <row r="45" spans="1:18" x14ac:dyDescent="0.3">
      <c r="A45" s="146" t="s">
        <v>360</v>
      </c>
      <c r="B45" s="146" t="s">
        <v>65</v>
      </c>
      <c r="C45" s="146">
        <v>116811</v>
      </c>
      <c r="D45" s="149">
        <v>44004</v>
      </c>
      <c r="E45" s="150">
        <v>17.428100000000001</v>
      </c>
      <c r="F45" s="150">
        <v>-12.692299999999999</v>
      </c>
      <c r="G45" s="150">
        <v>-12.692299999999999</v>
      </c>
      <c r="H45" s="150">
        <v>24.8004</v>
      </c>
      <c r="I45" s="150">
        <v>14.2591</v>
      </c>
      <c r="J45" s="150">
        <v>8.0947999999999993</v>
      </c>
      <c r="K45" s="150">
        <v>16.939</v>
      </c>
      <c r="L45" s="150">
        <v>10.9336</v>
      </c>
      <c r="M45" s="150">
        <v>11.046200000000001</v>
      </c>
      <c r="N45" s="150">
        <v>8.8215000000000003</v>
      </c>
      <c r="O45" s="150">
        <v>5.6287000000000003</v>
      </c>
      <c r="P45" s="150">
        <v>6.6230000000000002</v>
      </c>
      <c r="Q45" s="150">
        <v>6.556</v>
      </c>
      <c r="R45" s="150">
        <v>8.5076000000000001</v>
      </c>
    </row>
    <row r="46" spans="1:18" x14ac:dyDescent="0.3">
      <c r="A46" s="146" t="s">
        <v>360</v>
      </c>
      <c r="B46" s="146" t="s">
        <v>66</v>
      </c>
      <c r="C46" s="146">
        <v>118416</v>
      </c>
      <c r="D46" s="149">
        <v>44004</v>
      </c>
      <c r="E46" s="150">
        <v>28.034199999999998</v>
      </c>
      <c r="F46" s="150">
        <v>-3.3408000000000002</v>
      </c>
      <c r="G46" s="150">
        <v>-3.3408000000000002</v>
      </c>
      <c r="H46" s="150">
        <v>10.044600000000001</v>
      </c>
      <c r="I46" s="150">
        <v>15.0969</v>
      </c>
      <c r="J46" s="150">
        <v>6.6479999999999997</v>
      </c>
      <c r="K46" s="150">
        <v>23.884799999999998</v>
      </c>
      <c r="L46" s="150">
        <v>18.730699999999999</v>
      </c>
      <c r="M46" s="150">
        <v>15.722</v>
      </c>
      <c r="N46" s="150">
        <v>14.657400000000001</v>
      </c>
      <c r="O46" s="150">
        <v>9.1259999999999994</v>
      </c>
      <c r="P46" s="150">
        <v>10.161300000000001</v>
      </c>
      <c r="Q46" s="150">
        <v>10.099299999999999</v>
      </c>
      <c r="R46" s="150">
        <v>13.9255</v>
      </c>
    </row>
    <row r="47" spans="1:18" x14ac:dyDescent="0.3">
      <c r="A47" s="146" t="s">
        <v>360</v>
      </c>
      <c r="B47" s="146" t="s">
        <v>99</v>
      </c>
      <c r="C47" s="146">
        <v>111524</v>
      </c>
      <c r="D47" s="149">
        <v>44004</v>
      </c>
      <c r="E47" s="150">
        <v>26.341799999999999</v>
      </c>
      <c r="F47" s="150">
        <v>-4.1555</v>
      </c>
      <c r="G47" s="150">
        <v>-4.1555</v>
      </c>
      <c r="H47" s="150">
        <v>9.2606000000000002</v>
      </c>
      <c r="I47" s="150">
        <v>14.320499999999999</v>
      </c>
      <c r="J47" s="150">
        <v>5.8756000000000004</v>
      </c>
      <c r="K47" s="150">
        <v>23.058800000000002</v>
      </c>
      <c r="L47" s="150">
        <v>17.869700000000002</v>
      </c>
      <c r="M47" s="150">
        <v>14.8561</v>
      </c>
      <c r="N47" s="150">
        <v>13.7813</v>
      </c>
      <c r="O47" s="150">
        <v>8.3263999999999996</v>
      </c>
      <c r="P47" s="150">
        <v>9.2870000000000008</v>
      </c>
      <c r="Q47" s="150">
        <v>8.7362000000000002</v>
      </c>
      <c r="R47" s="150">
        <v>13.095599999999999</v>
      </c>
    </row>
    <row r="48" spans="1:18" x14ac:dyDescent="0.3">
      <c r="A48" s="146" t="s">
        <v>360</v>
      </c>
      <c r="B48" s="146" t="s">
        <v>67</v>
      </c>
      <c r="C48" s="146">
        <v>122715</v>
      </c>
      <c r="D48" s="149">
        <v>44004</v>
      </c>
      <c r="E48" s="150">
        <v>16.608799999999999</v>
      </c>
      <c r="F48" s="150">
        <v>10.411</v>
      </c>
      <c r="G48" s="150">
        <v>10.411</v>
      </c>
      <c r="H48" s="150">
        <v>33.841999999999999</v>
      </c>
      <c r="I48" s="150">
        <v>16.3169</v>
      </c>
      <c r="J48" s="150">
        <v>8.8063000000000002</v>
      </c>
      <c r="K48" s="150">
        <v>7.4897999999999998</v>
      </c>
      <c r="L48" s="150">
        <v>6.4173</v>
      </c>
      <c r="M48" s="150">
        <v>7.4096000000000002</v>
      </c>
      <c r="N48" s="150">
        <v>7.4344999999999999</v>
      </c>
      <c r="O48" s="150">
        <v>6.6731999999999996</v>
      </c>
      <c r="P48" s="150">
        <v>7.6227</v>
      </c>
      <c r="Q48" s="150">
        <v>7.5168999999999997</v>
      </c>
      <c r="R48" s="150">
        <v>7.7431999999999999</v>
      </c>
    </row>
    <row r="49" spans="1:18" x14ac:dyDescent="0.3">
      <c r="A49" s="146" t="s">
        <v>360</v>
      </c>
      <c r="B49" s="146" t="s">
        <v>100</v>
      </c>
      <c r="C49" s="146">
        <v>122612</v>
      </c>
      <c r="D49" s="149">
        <v>44004</v>
      </c>
      <c r="E49" s="150">
        <v>15.973699999999999</v>
      </c>
      <c r="F49" s="150">
        <v>9.7571999999999992</v>
      </c>
      <c r="G49" s="150">
        <v>9.7571999999999992</v>
      </c>
      <c r="H49" s="150">
        <v>33.212200000000003</v>
      </c>
      <c r="I49" s="150">
        <v>15.664199999999999</v>
      </c>
      <c r="J49" s="150">
        <v>8.1494</v>
      </c>
      <c r="K49" s="150">
        <v>6.8270999999999997</v>
      </c>
      <c r="L49" s="150">
        <v>5.7480000000000002</v>
      </c>
      <c r="M49" s="150">
        <v>6.726</v>
      </c>
      <c r="N49" s="150">
        <v>6.7398999999999996</v>
      </c>
      <c r="O49" s="150">
        <v>6.0021000000000004</v>
      </c>
      <c r="P49" s="150">
        <v>7.0008999999999997</v>
      </c>
      <c r="Q49" s="150">
        <v>6.9196999999999997</v>
      </c>
      <c r="R49" s="150">
        <v>7.0461999999999998</v>
      </c>
    </row>
    <row r="50" spans="1:18" x14ac:dyDescent="0.3">
      <c r="A50" s="146" t="s">
        <v>360</v>
      </c>
      <c r="B50" s="146" t="s">
        <v>68</v>
      </c>
      <c r="C50" s="146">
        <v>145589</v>
      </c>
      <c r="D50" s="149">
        <v>44004</v>
      </c>
      <c r="E50" s="150">
        <v>1147.2140999999999</v>
      </c>
      <c r="F50" s="150">
        <v>2.3325999999999998</v>
      </c>
      <c r="G50" s="150">
        <v>2.3325999999999998</v>
      </c>
      <c r="H50" s="150">
        <v>4.9165999999999999</v>
      </c>
      <c r="I50" s="150">
        <v>5.7083000000000004</v>
      </c>
      <c r="J50" s="150">
        <v>4.5018000000000002</v>
      </c>
      <c r="K50" s="150">
        <v>10.1633</v>
      </c>
      <c r="L50" s="150">
        <v>7.4090999999999996</v>
      </c>
      <c r="M50" s="150">
        <v>8.1457999999999995</v>
      </c>
      <c r="N50" s="150">
        <v>7.8226000000000004</v>
      </c>
      <c r="O50" s="150"/>
      <c r="P50" s="150"/>
      <c r="Q50" s="150">
        <v>9.2605000000000004</v>
      </c>
      <c r="R50" s="150"/>
    </row>
    <row r="51" spans="1:18" x14ac:dyDescent="0.3">
      <c r="A51" s="146" t="s">
        <v>360</v>
      </c>
      <c r="B51" s="146" t="s">
        <v>101</v>
      </c>
      <c r="C51" s="146">
        <v>145590</v>
      </c>
      <c r="D51" s="149">
        <v>44004</v>
      </c>
      <c r="E51" s="150">
        <v>1138.08</v>
      </c>
      <c r="F51" s="150">
        <v>1.8090999999999999</v>
      </c>
      <c r="G51" s="150">
        <v>1.8090999999999999</v>
      </c>
      <c r="H51" s="150">
        <v>4.3891999999999998</v>
      </c>
      <c r="I51" s="150">
        <v>5.1814</v>
      </c>
      <c r="J51" s="150">
        <v>3.9697</v>
      </c>
      <c r="K51" s="150">
        <v>9.6288</v>
      </c>
      <c r="L51" s="150">
        <v>6.8680000000000003</v>
      </c>
      <c r="M51" s="150">
        <v>7.5922000000000001</v>
      </c>
      <c r="N51" s="150">
        <v>7.2686999999999999</v>
      </c>
      <c r="O51" s="150"/>
      <c r="P51" s="150"/>
      <c r="Q51" s="150">
        <v>8.6987000000000005</v>
      </c>
      <c r="R51" s="150"/>
    </row>
    <row r="52" spans="1:18" x14ac:dyDescent="0.3">
      <c r="A52" s="146" t="s">
        <v>360</v>
      </c>
      <c r="B52" s="146" t="s">
        <v>69</v>
      </c>
      <c r="C52" s="146">
        <v>120435</v>
      </c>
      <c r="D52" s="149">
        <v>44004</v>
      </c>
      <c r="E52" s="150">
        <v>32.512900000000002</v>
      </c>
      <c r="F52" s="150">
        <v>9.8122000000000007</v>
      </c>
      <c r="G52" s="150">
        <v>9.8122000000000007</v>
      </c>
      <c r="H52" s="150">
        <v>31.575600000000001</v>
      </c>
      <c r="I52" s="150">
        <v>26.970700000000001</v>
      </c>
      <c r="J52" s="150">
        <v>13.408899999999999</v>
      </c>
      <c r="K52" s="150">
        <v>19.0198</v>
      </c>
      <c r="L52" s="150">
        <v>8.7791999999999994</v>
      </c>
      <c r="M52" s="150">
        <v>7.7154999999999996</v>
      </c>
      <c r="N52" s="150">
        <v>7.4783999999999997</v>
      </c>
      <c r="O52" s="150">
        <v>7.7035999999999998</v>
      </c>
      <c r="P52" s="150">
        <v>8.2370000000000001</v>
      </c>
      <c r="Q52" s="150">
        <v>8.5226000000000006</v>
      </c>
      <c r="R52" s="150">
        <v>7.6553000000000004</v>
      </c>
    </row>
    <row r="53" spans="1:18" x14ac:dyDescent="0.3">
      <c r="A53" s="146" t="s">
        <v>360</v>
      </c>
      <c r="B53" s="146" t="s">
        <v>102</v>
      </c>
      <c r="C53" s="146">
        <v>101806</v>
      </c>
      <c r="D53" s="149">
        <v>44004</v>
      </c>
      <c r="E53" s="150">
        <v>31.243200000000002</v>
      </c>
      <c r="F53" s="150">
        <v>9.0411999999999999</v>
      </c>
      <c r="G53" s="150">
        <v>9.0411999999999999</v>
      </c>
      <c r="H53" s="150">
        <v>30.839700000000001</v>
      </c>
      <c r="I53" s="150">
        <v>26.229900000000001</v>
      </c>
      <c r="J53" s="150">
        <v>12.6691</v>
      </c>
      <c r="K53" s="150">
        <v>18.255299999999998</v>
      </c>
      <c r="L53" s="150">
        <v>8.0891000000000002</v>
      </c>
      <c r="M53" s="150">
        <v>7.0731999999999999</v>
      </c>
      <c r="N53" s="150">
        <v>6.8554000000000004</v>
      </c>
      <c r="O53" s="150">
        <v>7.1372999999999998</v>
      </c>
      <c r="P53" s="150">
        <v>7.6193</v>
      </c>
      <c r="Q53" s="150">
        <v>6.9286000000000003</v>
      </c>
      <c r="R53" s="150">
        <v>7.0750000000000002</v>
      </c>
    </row>
    <row r="54" spans="1:18" x14ac:dyDescent="0.3">
      <c r="A54" s="146" t="s">
        <v>360</v>
      </c>
      <c r="B54" s="146" t="s">
        <v>70</v>
      </c>
      <c r="C54" s="146">
        <v>119755</v>
      </c>
      <c r="D54" s="149">
        <v>44004</v>
      </c>
      <c r="E54" s="150">
        <v>29.120799999999999</v>
      </c>
      <c r="F54" s="150">
        <v>12.3376</v>
      </c>
      <c r="G54" s="150">
        <v>12.3376</v>
      </c>
      <c r="H54" s="150">
        <v>38.638199999999998</v>
      </c>
      <c r="I54" s="150">
        <v>26.4528</v>
      </c>
      <c r="J54" s="150">
        <v>13.839</v>
      </c>
      <c r="K54" s="150">
        <v>22.1617</v>
      </c>
      <c r="L54" s="150">
        <v>13.658899999999999</v>
      </c>
      <c r="M54" s="150">
        <v>12.581</v>
      </c>
      <c r="N54" s="150">
        <v>11.6914</v>
      </c>
      <c r="O54" s="150">
        <v>9.4924999999999997</v>
      </c>
      <c r="P54" s="150">
        <v>10.335900000000001</v>
      </c>
      <c r="Q54" s="150">
        <v>10.0883</v>
      </c>
      <c r="R54" s="150">
        <v>12.3241</v>
      </c>
    </row>
    <row r="55" spans="1:18" x14ac:dyDescent="0.3">
      <c r="A55" s="146" t="s">
        <v>360</v>
      </c>
      <c r="B55" s="146" t="s">
        <v>103</v>
      </c>
      <c r="C55" s="146">
        <v>108511</v>
      </c>
      <c r="D55" s="149">
        <v>44004</v>
      </c>
      <c r="E55" s="150">
        <v>27.813400000000001</v>
      </c>
      <c r="F55" s="150">
        <v>11.690799999999999</v>
      </c>
      <c r="G55" s="150">
        <v>11.690799999999999</v>
      </c>
      <c r="H55" s="150">
        <v>38.013599999999997</v>
      </c>
      <c r="I55" s="150">
        <v>25.815200000000001</v>
      </c>
      <c r="J55" s="150">
        <v>13.1975</v>
      </c>
      <c r="K55" s="150">
        <v>21.480899999999998</v>
      </c>
      <c r="L55" s="150">
        <v>12.968999999999999</v>
      </c>
      <c r="M55" s="150">
        <v>11.871</v>
      </c>
      <c r="N55" s="150">
        <v>10.9626</v>
      </c>
      <c r="O55" s="150">
        <v>8.8285999999999998</v>
      </c>
      <c r="P55" s="150">
        <v>9.6561000000000003</v>
      </c>
      <c r="Q55" s="150">
        <v>8.8371999999999993</v>
      </c>
      <c r="R55" s="150">
        <v>11.6107</v>
      </c>
    </row>
    <row r="56" spans="1:18" x14ac:dyDescent="0.3">
      <c r="A56" s="146" t="s">
        <v>360</v>
      </c>
      <c r="B56" s="146" t="s">
        <v>71</v>
      </c>
      <c r="C56" s="146">
        <v>119428</v>
      </c>
      <c r="D56" s="149">
        <v>44004</v>
      </c>
      <c r="E56" s="150">
        <v>23.892099999999999</v>
      </c>
      <c r="F56" s="150">
        <v>-0.25459999999999999</v>
      </c>
      <c r="G56" s="150">
        <v>-0.25459999999999999</v>
      </c>
      <c r="H56" s="150">
        <v>10.014699999999999</v>
      </c>
      <c r="I56" s="150">
        <v>9.2754999999999992</v>
      </c>
      <c r="J56" s="150">
        <v>4.3627000000000002</v>
      </c>
      <c r="K56" s="150">
        <v>20.463699999999999</v>
      </c>
      <c r="L56" s="150">
        <v>14.1836</v>
      </c>
      <c r="M56" s="150">
        <v>12.5785</v>
      </c>
      <c r="N56" s="150">
        <v>11.825699999999999</v>
      </c>
      <c r="O56" s="150">
        <v>8.4834999999999994</v>
      </c>
      <c r="P56" s="150">
        <v>9.5721000000000007</v>
      </c>
      <c r="Q56" s="150">
        <v>9.5658999999999992</v>
      </c>
      <c r="R56" s="150">
        <v>11.5</v>
      </c>
    </row>
    <row r="57" spans="1:18" x14ac:dyDescent="0.3">
      <c r="A57" s="146" t="s">
        <v>360</v>
      </c>
      <c r="B57" s="146" t="s">
        <v>104</v>
      </c>
      <c r="C57" s="146">
        <v>118053</v>
      </c>
      <c r="D57" s="149">
        <v>44004</v>
      </c>
      <c r="E57" s="150">
        <v>22.7559</v>
      </c>
      <c r="F57" s="150">
        <v>-0.96230000000000004</v>
      </c>
      <c r="G57" s="150">
        <v>-0.96230000000000004</v>
      </c>
      <c r="H57" s="150">
        <v>9.3427000000000007</v>
      </c>
      <c r="I57" s="150">
        <v>8.6096000000000004</v>
      </c>
      <c r="J57" s="150">
        <v>3.6955</v>
      </c>
      <c r="K57" s="150">
        <v>19.768599999999999</v>
      </c>
      <c r="L57" s="150">
        <v>13.4788</v>
      </c>
      <c r="M57" s="150">
        <v>11.8619</v>
      </c>
      <c r="N57" s="150">
        <v>11.0663</v>
      </c>
      <c r="O57" s="150">
        <v>7.6348000000000003</v>
      </c>
      <c r="P57" s="150">
        <v>8.7256999999999998</v>
      </c>
      <c r="Q57" s="150">
        <v>6.1292999999999997</v>
      </c>
      <c r="R57" s="150">
        <v>10.683199999999999</v>
      </c>
    </row>
    <row r="58" spans="1:18" x14ac:dyDescent="0.3">
      <c r="A58" s="146" t="s">
        <v>360</v>
      </c>
      <c r="B58" s="146" t="s">
        <v>72</v>
      </c>
      <c r="C58" s="146">
        <v>140769</v>
      </c>
      <c r="D58" s="149">
        <v>44004</v>
      </c>
      <c r="E58" s="150">
        <v>13.4488</v>
      </c>
      <c r="F58" s="150">
        <v>-8.6785999999999994</v>
      </c>
      <c r="G58" s="150">
        <v>-8.6785999999999994</v>
      </c>
      <c r="H58" s="150">
        <v>-11.798500000000001</v>
      </c>
      <c r="I58" s="150">
        <v>-2.6143999999999998</v>
      </c>
      <c r="J58" s="150">
        <v>-8.7499999999999994E-2</v>
      </c>
      <c r="K58" s="150">
        <v>15.096399999999999</v>
      </c>
      <c r="L58" s="150">
        <v>15.903499999999999</v>
      </c>
      <c r="M58" s="150">
        <v>13.817</v>
      </c>
      <c r="N58" s="150">
        <v>13.795</v>
      </c>
      <c r="O58" s="150">
        <v>9.2690999999999999</v>
      </c>
      <c r="P58" s="150"/>
      <c r="Q58" s="150">
        <v>9.5477000000000007</v>
      </c>
      <c r="R58" s="150">
        <v>12.8148</v>
      </c>
    </row>
    <row r="59" spans="1:18" x14ac:dyDescent="0.3">
      <c r="A59" s="146" t="s">
        <v>360</v>
      </c>
      <c r="B59" s="146" t="s">
        <v>105</v>
      </c>
      <c r="C59" s="146">
        <v>140771</v>
      </c>
      <c r="D59" s="149">
        <v>44004</v>
      </c>
      <c r="E59" s="150">
        <v>12.886900000000001</v>
      </c>
      <c r="F59" s="150">
        <v>-9.5281000000000002</v>
      </c>
      <c r="G59" s="150">
        <v>-9.5281000000000002</v>
      </c>
      <c r="H59" s="150">
        <v>-12.714399999999999</v>
      </c>
      <c r="I59" s="150">
        <v>-3.4548999999999999</v>
      </c>
      <c r="J59" s="150">
        <v>-0.9859</v>
      </c>
      <c r="K59" s="150">
        <v>14.1759</v>
      </c>
      <c r="L59" s="150">
        <v>14.9374</v>
      </c>
      <c r="M59" s="150">
        <v>12.742800000000001</v>
      </c>
      <c r="N59" s="150">
        <v>12.614100000000001</v>
      </c>
      <c r="O59" s="150">
        <v>7.8352000000000004</v>
      </c>
      <c r="P59" s="150"/>
      <c r="Q59" s="150">
        <v>8.1181999999999999</v>
      </c>
      <c r="R59" s="150">
        <v>11.462999999999999</v>
      </c>
    </row>
    <row r="60" spans="1:18" x14ac:dyDescent="0.3">
      <c r="A60" s="146" t="s">
        <v>360</v>
      </c>
      <c r="B60" s="146" t="s">
        <v>106</v>
      </c>
      <c r="C60" s="146">
        <v>102849</v>
      </c>
      <c r="D60" s="149">
        <v>44004</v>
      </c>
      <c r="E60" s="150">
        <v>28.020900000000001</v>
      </c>
      <c r="F60" s="150">
        <v>12.517799999999999</v>
      </c>
      <c r="G60" s="150">
        <v>12.517799999999999</v>
      </c>
      <c r="H60" s="150">
        <v>13.919</v>
      </c>
      <c r="I60" s="150">
        <v>13.890499999999999</v>
      </c>
      <c r="J60" s="150">
        <v>6.2942999999999998</v>
      </c>
      <c r="K60" s="150">
        <v>21.685099999999998</v>
      </c>
      <c r="L60" s="150">
        <v>14.709899999999999</v>
      </c>
      <c r="M60" s="150">
        <v>11.65</v>
      </c>
      <c r="N60" s="150">
        <v>10.231999999999999</v>
      </c>
      <c r="O60" s="150">
        <v>6.5787000000000004</v>
      </c>
      <c r="P60" s="150">
        <v>8.1640999999999995</v>
      </c>
      <c r="Q60" s="150">
        <v>6.8230000000000004</v>
      </c>
      <c r="R60" s="150">
        <v>10.3102</v>
      </c>
    </row>
    <row r="61" spans="1:18" x14ac:dyDescent="0.3">
      <c r="A61" s="146" t="s">
        <v>360</v>
      </c>
      <c r="B61" s="146" t="s">
        <v>73</v>
      </c>
      <c r="C61" s="146">
        <v>118747</v>
      </c>
      <c r="D61" s="149">
        <v>44004</v>
      </c>
      <c r="E61" s="150">
        <v>29.452400000000001</v>
      </c>
      <c r="F61" s="150">
        <v>12.9437</v>
      </c>
      <c r="G61" s="150">
        <v>12.9437</v>
      </c>
      <c r="H61" s="150">
        <v>14.3443</v>
      </c>
      <c r="I61" s="150">
        <v>14.321199999999999</v>
      </c>
      <c r="J61" s="150">
        <v>6.7304000000000004</v>
      </c>
      <c r="K61" s="150">
        <v>22.220500000000001</v>
      </c>
      <c r="L61" s="150">
        <v>15.3568</v>
      </c>
      <c r="M61" s="150">
        <v>12.3407</v>
      </c>
      <c r="N61" s="150">
        <v>10.9504</v>
      </c>
      <c r="O61" s="150">
        <v>7.2984</v>
      </c>
      <c r="P61" s="150">
        <v>8.8846000000000007</v>
      </c>
      <c r="Q61" s="150">
        <v>9.0678000000000001</v>
      </c>
      <c r="R61" s="150">
        <v>11.0687</v>
      </c>
    </row>
    <row r="62" spans="1:18" x14ac:dyDescent="0.3">
      <c r="A62" s="146" t="s">
        <v>360</v>
      </c>
      <c r="B62" s="146" t="s">
        <v>107</v>
      </c>
      <c r="C62" s="146">
        <v>116485</v>
      </c>
      <c r="D62" s="149">
        <v>44004</v>
      </c>
      <c r="E62" s="150">
        <v>2021.4358</v>
      </c>
      <c r="F62" s="150">
        <v>-9.4385999999999992</v>
      </c>
      <c r="G62" s="150">
        <v>-9.4385999999999992</v>
      </c>
      <c r="H62" s="150">
        <v>-3.3323999999999998</v>
      </c>
      <c r="I62" s="150">
        <v>2.7713000000000001</v>
      </c>
      <c r="J62" s="150">
        <v>1.1285000000000001</v>
      </c>
      <c r="K62" s="150">
        <v>16.330300000000001</v>
      </c>
      <c r="L62" s="150">
        <v>11.149800000000001</v>
      </c>
      <c r="M62" s="150">
        <v>10.3574</v>
      </c>
      <c r="N62" s="150">
        <v>9.7274999999999991</v>
      </c>
      <c r="O62" s="150">
        <v>7.4626999999999999</v>
      </c>
      <c r="P62" s="150">
        <v>8.7110000000000003</v>
      </c>
      <c r="Q62" s="150">
        <v>8.6865000000000006</v>
      </c>
      <c r="R62" s="150">
        <v>10.8644</v>
      </c>
    </row>
    <row r="63" spans="1:18" x14ac:dyDescent="0.3">
      <c r="A63" s="146" t="s">
        <v>360</v>
      </c>
      <c r="B63" s="146" t="s">
        <v>74</v>
      </c>
      <c r="C63" s="146">
        <v>120084</v>
      </c>
      <c r="D63" s="149">
        <v>44004</v>
      </c>
      <c r="E63" s="150">
        <v>2160.4960999999998</v>
      </c>
      <c r="F63" s="150">
        <v>-8.4856999999999996</v>
      </c>
      <c r="G63" s="150">
        <v>-8.4856999999999996</v>
      </c>
      <c r="H63" s="150">
        <v>-2.3788</v>
      </c>
      <c r="I63" s="150">
        <v>3.7281</v>
      </c>
      <c r="J63" s="150">
        <v>2.0884999999999998</v>
      </c>
      <c r="K63" s="150">
        <v>17.314699999999998</v>
      </c>
      <c r="L63" s="150">
        <v>12.156700000000001</v>
      </c>
      <c r="M63" s="150">
        <v>11.4247</v>
      </c>
      <c r="N63" s="150">
        <v>10.575900000000001</v>
      </c>
      <c r="O63" s="150">
        <v>8.4467999999999996</v>
      </c>
      <c r="P63" s="150">
        <v>9.8544999999999998</v>
      </c>
      <c r="Q63" s="150">
        <v>9.5234000000000005</v>
      </c>
      <c r="R63" s="150">
        <v>11.732799999999999</v>
      </c>
    </row>
    <row r="64" spans="1:18" x14ac:dyDescent="0.3">
      <c r="A64" s="146" t="s">
        <v>360</v>
      </c>
      <c r="B64" s="146" t="s">
        <v>108</v>
      </c>
      <c r="C64" s="146">
        <v>100963</v>
      </c>
      <c r="D64" s="149">
        <v>44004</v>
      </c>
      <c r="E64" s="150">
        <v>30.4253</v>
      </c>
      <c r="F64" s="150">
        <v>5.0006000000000004</v>
      </c>
      <c r="G64" s="150">
        <v>5.0006000000000004</v>
      </c>
      <c r="H64" s="150">
        <v>11.5078</v>
      </c>
      <c r="I64" s="150">
        <v>14.4152</v>
      </c>
      <c r="J64" s="150">
        <v>7.3636999999999997</v>
      </c>
      <c r="K64" s="150">
        <v>0.84030000000000005</v>
      </c>
      <c r="L64" s="150">
        <v>4.2027999999999999</v>
      </c>
      <c r="M64" s="150">
        <v>4.2031000000000001</v>
      </c>
      <c r="N64" s="150">
        <v>4.4923000000000002</v>
      </c>
      <c r="O64" s="150">
        <v>1.6774</v>
      </c>
      <c r="P64" s="150">
        <v>4.8224</v>
      </c>
      <c r="Q64" s="150">
        <v>6.6967999999999996</v>
      </c>
      <c r="R64" s="150">
        <v>1.9883999999999999</v>
      </c>
    </row>
    <row r="65" spans="1:18" x14ac:dyDescent="0.3">
      <c r="A65" s="146" t="s">
        <v>360</v>
      </c>
      <c r="B65" s="146" t="s">
        <v>75</v>
      </c>
      <c r="C65" s="146">
        <v>119461</v>
      </c>
      <c r="D65" s="149">
        <v>44004</v>
      </c>
      <c r="E65" s="150">
        <v>32.0486</v>
      </c>
      <c r="F65" s="150">
        <v>5.3932000000000002</v>
      </c>
      <c r="G65" s="150">
        <v>5.3932000000000002</v>
      </c>
      <c r="H65" s="150">
        <v>11.8878</v>
      </c>
      <c r="I65" s="150">
        <v>14.8079</v>
      </c>
      <c r="J65" s="150">
        <v>7.7584999999999997</v>
      </c>
      <c r="K65" s="150">
        <v>1.2361</v>
      </c>
      <c r="L65" s="150">
        <v>4.5498000000000003</v>
      </c>
      <c r="M65" s="150">
        <v>4.5086000000000004</v>
      </c>
      <c r="N65" s="150">
        <v>4.8456000000000001</v>
      </c>
      <c r="O65" s="150">
        <v>2.3111999999999999</v>
      </c>
      <c r="P65" s="150">
        <v>5.5239000000000003</v>
      </c>
      <c r="Q65" s="150">
        <v>6.6393000000000004</v>
      </c>
      <c r="R65" s="150">
        <v>2.5268000000000002</v>
      </c>
    </row>
    <row r="66" spans="1:18" x14ac:dyDescent="0.3">
      <c r="A66" s="146" t="s">
        <v>360</v>
      </c>
      <c r="B66" s="146" t="s">
        <v>109</v>
      </c>
      <c r="C66" s="146">
        <v>100172</v>
      </c>
      <c r="D66" s="149">
        <v>44004</v>
      </c>
      <c r="E66" s="150">
        <v>63.141300000000001</v>
      </c>
      <c r="F66" s="150">
        <v>5.0891000000000002</v>
      </c>
      <c r="G66" s="150">
        <v>5.0891000000000002</v>
      </c>
      <c r="H66" s="150">
        <v>5.3981000000000003</v>
      </c>
      <c r="I66" s="150">
        <v>5.1300999999999997</v>
      </c>
      <c r="J66" s="150">
        <v>4.7367999999999997</v>
      </c>
      <c r="K66" s="150">
        <v>5.9402999999999997</v>
      </c>
      <c r="L66" s="150">
        <v>6.1939000000000002</v>
      </c>
      <c r="M66" s="150">
        <v>6.0715000000000003</v>
      </c>
      <c r="N66" s="150">
        <v>6.0176999999999996</v>
      </c>
      <c r="O66" s="150">
        <v>3.9942000000000002</v>
      </c>
      <c r="P66" s="150">
        <v>5.8696999999999999</v>
      </c>
      <c r="Q66" s="150">
        <v>8.6953999999999994</v>
      </c>
      <c r="R66" s="150">
        <v>6.7725999999999997</v>
      </c>
    </row>
    <row r="67" spans="1:18" x14ac:dyDescent="0.3">
      <c r="A67" s="146" t="s">
        <v>360</v>
      </c>
      <c r="B67" s="146" t="s">
        <v>76</v>
      </c>
      <c r="C67" s="146">
        <v>120830</v>
      </c>
      <c r="D67" s="149">
        <v>44004</v>
      </c>
      <c r="E67" s="150">
        <v>64.035700000000006</v>
      </c>
      <c r="F67" s="150">
        <v>5.3223000000000003</v>
      </c>
      <c r="G67" s="150">
        <v>5.3223000000000003</v>
      </c>
      <c r="H67" s="150">
        <v>5.5510999999999999</v>
      </c>
      <c r="I67" s="150">
        <v>5.2586000000000004</v>
      </c>
      <c r="J67" s="150">
        <v>4.8501000000000003</v>
      </c>
      <c r="K67" s="150">
        <v>6.0461</v>
      </c>
      <c r="L67" s="150">
        <v>6.2954999999999997</v>
      </c>
      <c r="M67" s="150">
        <v>6.1867000000000001</v>
      </c>
      <c r="N67" s="150">
        <v>6.1313000000000004</v>
      </c>
      <c r="O67" s="150">
        <v>4.1792999999999996</v>
      </c>
      <c r="P67" s="150">
        <v>5.9873000000000003</v>
      </c>
      <c r="Q67" s="150">
        <v>7.2478999999999996</v>
      </c>
      <c r="R67" s="150">
        <v>6.9290000000000003</v>
      </c>
    </row>
    <row r="68" spans="1:18" x14ac:dyDescent="0.3">
      <c r="A68" s="146" t="s">
        <v>360</v>
      </c>
      <c r="B68" s="146" t="s">
        <v>77</v>
      </c>
      <c r="C68" s="146">
        <v>134494</v>
      </c>
      <c r="D68" s="149">
        <v>44004</v>
      </c>
      <c r="E68" s="150">
        <v>15.820399999999999</v>
      </c>
      <c r="F68" s="150">
        <v>5.6166999999999998</v>
      </c>
      <c r="G68" s="150">
        <v>5.6166999999999998</v>
      </c>
      <c r="H68" s="150">
        <v>7.79</v>
      </c>
      <c r="I68" s="150">
        <v>7.7519</v>
      </c>
      <c r="J68" s="150">
        <v>5.6609999999999996</v>
      </c>
      <c r="K68" s="150">
        <v>17.137</v>
      </c>
      <c r="L68" s="150">
        <v>13.6328</v>
      </c>
      <c r="M68" s="150">
        <v>12.3268</v>
      </c>
      <c r="N68" s="150">
        <v>11.006</v>
      </c>
      <c r="O68" s="150">
        <v>7.2923999999999998</v>
      </c>
      <c r="P68" s="150">
        <v>9.3712</v>
      </c>
      <c r="Q68" s="150">
        <v>9.4139999999999997</v>
      </c>
      <c r="R68" s="150">
        <v>10.766</v>
      </c>
    </row>
    <row r="69" spans="1:18" x14ac:dyDescent="0.3">
      <c r="A69" s="146" t="s">
        <v>360</v>
      </c>
      <c r="B69" s="146" t="s">
        <v>110</v>
      </c>
      <c r="C69" s="146">
        <v>141061</v>
      </c>
      <c r="D69" s="149">
        <v>44004</v>
      </c>
      <c r="E69" s="150">
        <v>15.7646</v>
      </c>
      <c r="F69" s="150">
        <v>5.4820000000000002</v>
      </c>
      <c r="G69" s="150">
        <v>5.4820000000000002</v>
      </c>
      <c r="H69" s="150">
        <v>7.6848999999999998</v>
      </c>
      <c r="I69" s="150">
        <v>7.6296999999999997</v>
      </c>
      <c r="J69" s="150">
        <v>5.5303000000000004</v>
      </c>
      <c r="K69" s="150">
        <v>16.998999999999999</v>
      </c>
      <c r="L69" s="150">
        <v>13.482799999999999</v>
      </c>
      <c r="M69" s="150">
        <v>12.1821</v>
      </c>
      <c r="N69" s="150">
        <v>10.8635</v>
      </c>
      <c r="O69" s="150">
        <v>7.1722999999999999</v>
      </c>
      <c r="P69" s="150">
        <v>9.2553999999999998</v>
      </c>
      <c r="Q69" s="150">
        <v>9.2980999999999998</v>
      </c>
      <c r="R69" s="150">
        <v>10.6341</v>
      </c>
    </row>
    <row r="70" spans="1:18" x14ac:dyDescent="0.3">
      <c r="A70" s="146" t="s">
        <v>360</v>
      </c>
      <c r="B70" s="146" t="s">
        <v>78</v>
      </c>
      <c r="C70" s="146">
        <v>119671</v>
      </c>
      <c r="D70" s="149">
        <v>44004</v>
      </c>
      <c r="E70" s="150">
        <v>28.313800000000001</v>
      </c>
      <c r="F70" s="150">
        <v>-1.5896999999999999</v>
      </c>
      <c r="G70" s="150">
        <v>-1.5896999999999999</v>
      </c>
      <c r="H70" s="150">
        <v>-0.46039999999999998</v>
      </c>
      <c r="I70" s="150">
        <v>4.5198</v>
      </c>
      <c r="J70" s="150">
        <v>1.7825</v>
      </c>
      <c r="K70" s="150">
        <v>19.760300000000001</v>
      </c>
      <c r="L70" s="150">
        <v>15.157999999999999</v>
      </c>
      <c r="M70" s="150">
        <v>13.7887</v>
      </c>
      <c r="N70" s="150">
        <v>13.5251</v>
      </c>
      <c r="O70" s="150">
        <v>8.8049999999999997</v>
      </c>
      <c r="P70" s="150">
        <v>10.2399</v>
      </c>
      <c r="Q70" s="150">
        <v>9.4995999999999992</v>
      </c>
      <c r="R70" s="150">
        <v>13.0663</v>
      </c>
    </row>
    <row r="71" spans="1:18" x14ac:dyDescent="0.3">
      <c r="A71" s="146" t="s">
        <v>360</v>
      </c>
      <c r="B71" s="146" t="s">
        <v>111</v>
      </c>
      <c r="C71" s="146">
        <v>102205</v>
      </c>
      <c r="D71" s="149">
        <v>44004</v>
      </c>
      <c r="E71" s="150">
        <v>26.922899999999998</v>
      </c>
      <c r="F71" s="150">
        <v>-2.2139000000000002</v>
      </c>
      <c r="G71" s="150">
        <v>-2.2139000000000002</v>
      </c>
      <c r="H71" s="150">
        <v>-1.0844</v>
      </c>
      <c r="I71" s="150">
        <v>3.8986999999999998</v>
      </c>
      <c r="J71" s="150">
        <v>1.1644000000000001</v>
      </c>
      <c r="K71" s="150">
        <v>19.117100000000001</v>
      </c>
      <c r="L71" s="150">
        <v>14.508599999999999</v>
      </c>
      <c r="M71" s="150">
        <v>13.127599999999999</v>
      </c>
      <c r="N71" s="150">
        <v>12.8461</v>
      </c>
      <c r="O71" s="150">
        <v>8.0079999999999991</v>
      </c>
      <c r="P71" s="150">
        <v>9.4763000000000002</v>
      </c>
      <c r="Q71" s="150">
        <v>6.2047999999999996</v>
      </c>
      <c r="R71" s="150">
        <v>12.295500000000001</v>
      </c>
    </row>
    <row r="72" spans="1:18" x14ac:dyDescent="0.3">
      <c r="A72" s="146" t="s">
        <v>360</v>
      </c>
      <c r="B72" s="146" t="s">
        <v>79</v>
      </c>
      <c r="C72" s="146">
        <v>119097</v>
      </c>
      <c r="D72" s="149">
        <v>44004</v>
      </c>
      <c r="E72" s="150">
        <v>33.501800000000003</v>
      </c>
      <c r="F72" s="150">
        <v>-5.0095999999999998</v>
      </c>
      <c r="G72" s="150">
        <v>-5.0095999999999998</v>
      </c>
      <c r="H72" s="150">
        <v>24.5823</v>
      </c>
      <c r="I72" s="150">
        <v>22.179300000000001</v>
      </c>
      <c r="J72" s="150">
        <v>11.6021</v>
      </c>
      <c r="K72" s="150">
        <v>18.241099999999999</v>
      </c>
      <c r="L72" s="150">
        <v>12.931800000000001</v>
      </c>
      <c r="M72" s="150">
        <v>11.4091</v>
      </c>
      <c r="N72" s="150">
        <v>10.130000000000001</v>
      </c>
      <c r="O72" s="150">
        <v>6.7748999999999997</v>
      </c>
      <c r="P72" s="150">
        <v>8.5165000000000006</v>
      </c>
      <c r="Q72" s="150">
        <v>9.6015999999999995</v>
      </c>
      <c r="R72" s="150">
        <v>9.7175999999999991</v>
      </c>
    </row>
    <row r="73" spans="1:18" x14ac:dyDescent="0.3">
      <c r="A73" s="146" t="s">
        <v>360</v>
      </c>
      <c r="B73" s="146" t="s">
        <v>112</v>
      </c>
      <c r="C73" s="146">
        <v>101909</v>
      </c>
      <c r="D73" s="149">
        <v>44004</v>
      </c>
      <c r="E73" s="150">
        <v>31.044699999999999</v>
      </c>
      <c r="F73" s="150">
        <v>-6.3846999999999996</v>
      </c>
      <c r="G73" s="150">
        <v>-6.3846999999999996</v>
      </c>
      <c r="H73" s="150">
        <v>23.231200000000001</v>
      </c>
      <c r="I73" s="150">
        <v>20.866800000000001</v>
      </c>
      <c r="J73" s="150">
        <v>10.3146</v>
      </c>
      <c r="K73" s="150">
        <v>17.0047</v>
      </c>
      <c r="L73" s="150">
        <v>11.7476</v>
      </c>
      <c r="M73" s="150">
        <v>10.232200000000001</v>
      </c>
      <c r="N73" s="150">
        <v>8.9390999999999998</v>
      </c>
      <c r="O73" s="150">
        <v>5.6597</v>
      </c>
      <c r="P73" s="150">
        <v>7.3803999999999998</v>
      </c>
      <c r="Q73" s="150">
        <v>6.9698000000000002</v>
      </c>
      <c r="R73" s="150">
        <v>8.5648</v>
      </c>
    </row>
    <row r="74" spans="1:18" x14ac:dyDescent="0.3">
      <c r="A74" s="146" t="s">
        <v>360</v>
      </c>
      <c r="B74" s="146" t="s">
        <v>113</v>
      </c>
      <c r="C74" s="146">
        <v>116555</v>
      </c>
      <c r="D74" s="149">
        <v>44004</v>
      </c>
      <c r="E74" s="150">
        <v>18.285499999999999</v>
      </c>
      <c r="F74" s="150">
        <v>3.6606000000000001</v>
      </c>
      <c r="G74" s="150">
        <v>3.6606000000000001</v>
      </c>
      <c r="H74" s="150">
        <v>19.894200000000001</v>
      </c>
      <c r="I74" s="150">
        <v>13.4285</v>
      </c>
      <c r="J74" s="150">
        <v>5.8888999999999996</v>
      </c>
      <c r="K74" s="150">
        <v>22.4377</v>
      </c>
      <c r="L74" s="150">
        <v>13.9672</v>
      </c>
      <c r="M74" s="150">
        <v>12.1517</v>
      </c>
      <c r="N74" s="150">
        <v>11.25</v>
      </c>
      <c r="O74" s="150">
        <v>7.0006000000000004</v>
      </c>
      <c r="P74" s="150">
        <v>7.3287000000000004</v>
      </c>
      <c r="Q74" s="150">
        <v>7.4846000000000004</v>
      </c>
      <c r="R74" s="150">
        <v>10.683</v>
      </c>
    </row>
    <row r="75" spans="1:18" x14ac:dyDescent="0.3">
      <c r="A75" s="146" t="s">
        <v>360</v>
      </c>
      <c r="B75" s="146" t="s">
        <v>80</v>
      </c>
      <c r="C75" s="146">
        <v>119311</v>
      </c>
      <c r="D75" s="149">
        <v>44004</v>
      </c>
      <c r="E75" s="150">
        <v>19.075500000000002</v>
      </c>
      <c r="F75" s="150">
        <v>3.8281000000000001</v>
      </c>
      <c r="G75" s="150">
        <v>3.8281000000000001</v>
      </c>
      <c r="H75" s="150">
        <v>20.031199999999998</v>
      </c>
      <c r="I75" s="150">
        <v>13.6014</v>
      </c>
      <c r="J75" s="150">
        <v>6.1862000000000004</v>
      </c>
      <c r="K75" s="150">
        <v>22.7851</v>
      </c>
      <c r="L75" s="150">
        <v>14.249499999999999</v>
      </c>
      <c r="M75" s="150">
        <v>12.505599999999999</v>
      </c>
      <c r="N75" s="150">
        <v>11.567600000000001</v>
      </c>
      <c r="O75" s="150">
        <v>7.3289</v>
      </c>
      <c r="P75" s="150">
        <v>7.9146000000000001</v>
      </c>
      <c r="Q75" s="150">
        <v>7.8667999999999996</v>
      </c>
      <c r="R75" s="150">
        <v>10.960599999999999</v>
      </c>
    </row>
    <row r="76" spans="1:18" x14ac:dyDescent="0.3">
      <c r="A76" s="146" t="s">
        <v>360</v>
      </c>
      <c r="B76" s="146" t="s">
        <v>365</v>
      </c>
      <c r="C76" s="146">
        <v>148118</v>
      </c>
      <c r="D76" s="149">
        <v>44004</v>
      </c>
      <c r="E76" s="150">
        <v>0.38500000000000001</v>
      </c>
      <c r="F76" s="150">
        <v>9.4878999999999998</v>
      </c>
      <c r="G76" s="150">
        <v>9.4878999999999998</v>
      </c>
      <c r="H76" s="150">
        <v>8.1387999999999998</v>
      </c>
      <c r="I76" s="150">
        <v>8.8331999999999997</v>
      </c>
      <c r="J76" s="150">
        <v>8.6257999999999999</v>
      </c>
      <c r="K76" s="150">
        <v>8.8718000000000004</v>
      </c>
      <c r="L76" s="150"/>
      <c r="M76" s="150"/>
      <c r="N76" s="150"/>
      <c r="O76" s="150"/>
      <c r="P76" s="150"/>
      <c r="Q76" s="150">
        <v>8.8392999999999997</v>
      </c>
      <c r="R76" s="150"/>
    </row>
    <row r="77" spans="1:18" x14ac:dyDescent="0.3">
      <c r="A77" s="146" t="s">
        <v>360</v>
      </c>
      <c r="B77" s="146" t="s">
        <v>369</v>
      </c>
      <c r="C77" s="146">
        <v>148117</v>
      </c>
      <c r="D77" s="149">
        <v>44004</v>
      </c>
      <c r="E77" s="150">
        <v>0.3679</v>
      </c>
      <c r="F77" s="150">
        <v>9.9292999999999996</v>
      </c>
      <c r="G77" s="150">
        <v>9.9292999999999996</v>
      </c>
      <c r="H77" s="150">
        <v>8.5177999999999994</v>
      </c>
      <c r="I77" s="150">
        <v>8.5317000000000007</v>
      </c>
      <c r="J77" s="150">
        <v>8.7049000000000003</v>
      </c>
      <c r="K77" s="150">
        <v>8.8519000000000005</v>
      </c>
      <c r="L77" s="150"/>
      <c r="M77" s="150"/>
      <c r="N77" s="150"/>
      <c r="O77" s="150"/>
      <c r="P77" s="150"/>
      <c r="Q77" s="150">
        <v>8.8445999999999998</v>
      </c>
      <c r="R77" s="150"/>
    </row>
    <row r="78" spans="1:18" x14ac:dyDescent="0.3">
      <c r="A78" s="146" t="s">
        <v>360</v>
      </c>
      <c r="B78" s="146" t="s">
        <v>81</v>
      </c>
      <c r="C78" s="146">
        <v>120762</v>
      </c>
      <c r="D78" s="149">
        <v>44004</v>
      </c>
      <c r="E78" s="150">
        <v>21.5886</v>
      </c>
      <c r="F78" s="150">
        <v>15.4049</v>
      </c>
      <c r="G78" s="150">
        <v>15.4049</v>
      </c>
      <c r="H78" s="150">
        <v>24.3629</v>
      </c>
      <c r="I78" s="150">
        <v>22.5715</v>
      </c>
      <c r="J78" s="150">
        <v>10.854200000000001</v>
      </c>
      <c r="K78" s="150">
        <v>24.689</v>
      </c>
      <c r="L78" s="150">
        <v>7.6802999999999999</v>
      </c>
      <c r="M78" s="150">
        <v>6.0297000000000001</v>
      </c>
      <c r="N78" s="150">
        <v>6.5664999999999996</v>
      </c>
      <c r="O78" s="150">
        <v>2.0009000000000001</v>
      </c>
      <c r="P78" s="150">
        <v>6.0575000000000001</v>
      </c>
      <c r="Q78" s="150">
        <v>7.5495000000000001</v>
      </c>
      <c r="R78" s="150">
        <v>1.9767999999999999</v>
      </c>
    </row>
    <row r="79" spans="1:18" x14ac:dyDescent="0.3">
      <c r="A79" s="146" t="s">
        <v>360</v>
      </c>
      <c r="B79" s="146" t="s">
        <v>114</v>
      </c>
      <c r="C79" s="146">
        <v>113077</v>
      </c>
      <c r="D79" s="149">
        <v>44004</v>
      </c>
      <c r="E79" s="150">
        <v>20.586200000000002</v>
      </c>
      <c r="F79" s="150">
        <v>14.793200000000001</v>
      </c>
      <c r="G79" s="150">
        <v>14.793200000000001</v>
      </c>
      <c r="H79" s="150">
        <v>23.790700000000001</v>
      </c>
      <c r="I79" s="150">
        <v>21.979399999999998</v>
      </c>
      <c r="J79" s="150">
        <v>10.2578</v>
      </c>
      <c r="K79" s="150">
        <v>24.058900000000001</v>
      </c>
      <c r="L79" s="150">
        <v>7.0640999999999998</v>
      </c>
      <c r="M79" s="150">
        <v>5.4096000000000002</v>
      </c>
      <c r="N79" s="150">
        <v>5.9257999999999997</v>
      </c>
      <c r="O79" s="150">
        <v>1.3023</v>
      </c>
      <c r="P79" s="150">
        <v>5.3278999999999996</v>
      </c>
      <c r="Q79" s="150">
        <v>7.4832000000000001</v>
      </c>
      <c r="R79" s="150">
        <v>1.3038000000000001</v>
      </c>
    </row>
    <row r="80" spans="1:18" x14ac:dyDescent="0.3">
      <c r="A80" s="151" t="s">
        <v>27</v>
      </c>
      <c r="B80" s="146"/>
      <c r="C80" s="146"/>
      <c r="D80" s="146"/>
      <c r="E80" s="146"/>
      <c r="F80" s="152">
        <v>1.9830373134328361</v>
      </c>
      <c r="G80" s="152">
        <v>1.9830373134328361</v>
      </c>
      <c r="H80" s="152">
        <v>13.75637014925373</v>
      </c>
      <c r="I80" s="152">
        <v>12.154101492537311</v>
      </c>
      <c r="J80" s="152">
        <v>6.6879134328358214</v>
      </c>
      <c r="K80" s="152">
        <v>10.702920895522388</v>
      </c>
      <c r="L80" s="152">
        <v>8.2366123076923081</v>
      </c>
      <c r="M80" s="152">
        <v>9.4882564516129033</v>
      </c>
      <c r="N80" s="152">
        <v>9.2376241935483883</v>
      </c>
      <c r="O80" s="152">
        <v>6.2790166666666654</v>
      </c>
      <c r="P80" s="152">
        <v>7.8530413793103451</v>
      </c>
      <c r="Q80" s="152">
        <v>6.0101955223880603</v>
      </c>
      <c r="R80" s="152">
        <v>8.9307483333333337</v>
      </c>
    </row>
    <row r="81" spans="1:18" x14ac:dyDescent="0.3">
      <c r="A81" s="151" t="s">
        <v>411</v>
      </c>
      <c r="B81" s="146"/>
      <c r="C81" s="146"/>
      <c r="D81" s="146"/>
      <c r="E81" s="146"/>
      <c r="F81" s="152">
        <v>2.3325999999999998</v>
      </c>
      <c r="G81" s="152">
        <v>2.3325999999999998</v>
      </c>
      <c r="H81" s="152">
        <v>10.014699999999999</v>
      </c>
      <c r="I81" s="152">
        <v>13.4285</v>
      </c>
      <c r="J81" s="152">
        <v>6.7304000000000004</v>
      </c>
      <c r="K81" s="152">
        <v>16.939</v>
      </c>
      <c r="L81" s="152">
        <v>11.3391</v>
      </c>
      <c r="M81" s="152">
        <v>10.543700000000001</v>
      </c>
      <c r="N81" s="152">
        <v>9.7228499999999993</v>
      </c>
      <c r="O81" s="152">
        <v>7.0269000000000004</v>
      </c>
      <c r="P81" s="152">
        <v>7.9907000000000004</v>
      </c>
      <c r="Q81" s="152">
        <v>8.2866999999999997</v>
      </c>
      <c r="R81" s="152">
        <v>10.272649999999999</v>
      </c>
    </row>
    <row r="82" spans="1:18" x14ac:dyDescent="0.3">
      <c r="A82" s="115"/>
      <c r="B82" s="103"/>
      <c r="C82" s="103"/>
      <c r="D82" s="104"/>
      <c r="E82" s="105"/>
      <c r="F82" s="105"/>
      <c r="G82" s="105"/>
      <c r="H82" s="105"/>
      <c r="I82" s="105"/>
      <c r="J82" s="105"/>
      <c r="K82" s="105"/>
      <c r="L82" s="105"/>
      <c r="M82" s="105"/>
      <c r="N82" s="105"/>
      <c r="O82" s="105"/>
      <c r="P82" s="115"/>
      <c r="Q82" s="105"/>
      <c r="R82" s="115"/>
    </row>
    <row r="83" spans="1:18" x14ac:dyDescent="0.3">
      <c r="A83" s="148" t="s">
        <v>386</v>
      </c>
      <c r="B83" s="148"/>
      <c r="C83" s="148"/>
      <c r="D83" s="148"/>
      <c r="E83" s="148"/>
      <c r="F83" s="148"/>
      <c r="G83" s="148"/>
      <c r="H83" s="148"/>
      <c r="I83" s="148"/>
      <c r="J83" s="148"/>
      <c r="K83" s="148"/>
      <c r="L83" s="148"/>
      <c r="M83" s="148"/>
      <c r="N83" s="148"/>
      <c r="O83" s="148"/>
      <c r="P83" s="148"/>
      <c r="Q83" s="148"/>
      <c r="R83" s="148"/>
    </row>
    <row r="84" spans="1:18" x14ac:dyDescent="0.3">
      <c r="A84" s="146" t="s">
        <v>370</v>
      </c>
      <c r="B84" s="146" t="s">
        <v>266</v>
      </c>
      <c r="C84" s="146">
        <v>104331</v>
      </c>
      <c r="D84" s="149">
        <v>44004</v>
      </c>
      <c r="E84" s="150">
        <v>35.93</v>
      </c>
      <c r="F84" s="150">
        <v>0.75719999999999998</v>
      </c>
      <c r="G84" s="150">
        <v>0.75719999999999998</v>
      </c>
      <c r="H84" s="150">
        <v>4.1448999999999998</v>
      </c>
      <c r="I84" s="150">
        <v>2.6278000000000001</v>
      </c>
      <c r="J84" s="150">
        <v>13.5229</v>
      </c>
      <c r="K84" s="150">
        <v>17.188500000000001</v>
      </c>
      <c r="L84" s="150">
        <v>-10.488300000000001</v>
      </c>
      <c r="M84" s="150">
        <v>-3.3359999999999999</v>
      </c>
      <c r="N84" s="150">
        <v>-5.5716000000000001</v>
      </c>
      <c r="O84" s="150">
        <v>1.6273</v>
      </c>
      <c r="P84" s="150">
        <v>5.8902000000000001</v>
      </c>
      <c r="Q84" s="150">
        <v>9.7638999999999996</v>
      </c>
      <c r="R84" s="150">
        <v>-4.8240999999999996</v>
      </c>
    </row>
    <row r="85" spans="1:18" x14ac:dyDescent="0.3">
      <c r="A85" s="146" t="s">
        <v>370</v>
      </c>
      <c r="B85" s="146" t="s">
        <v>163</v>
      </c>
      <c r="C85" s="146">
        <v>119661</v>
      </c>
      <c r="D85" s="149">
        <v>44004</v>
      </c>
      <c r="E85" s="150">
        <v>38.56</v>
      </c>
      <c r="F85" s="150">
        <v>0.73150000000000004</v>
      </c>
      <c r="G85" s="150">
        <v>0.73150000000000004</v>
      </c>
      <c r="H85" s="150">
        <v>4.1599000000000004</v>
      </c>
      <c r="I85" s="150">
        <v>2.6351</v>
      </c>
      <c r="J85" s="150">
        <v>13.545299999999999</v>
      </c>
      <c r="K85" s="150">
        <v>17.382000000000001</v>
      </c>
      <c r="L85" s="150">
        <v>-10.2003</v>
      </c>
      <c r="M85" s="150">
        <v>-2.8715000000000002</v>
      </c>
      <c r="N85" s="150">
        <v>-4.931</v>
      </c>
      <c r="O85" s="150">
        <v>2.5327999999999999</v>
      </c>
      <c r="P85" s="150">
        <v>6.9165999999999999</v>
      </c>
      <c r="Q85" s="150">
        <v>12.9831</v>
      </c>
      <c r="R85" s="150">
        <v>-4.0972999999999997</v>
      </c>
    </row>
    <row r="86" spans="1:18" x14ac:dyDescent="0.3">
      <c r="A86" s="146" t="s">
        <v>370</v>
      </c>
      <c r="B86" s="146" t="s">
        <v>405</v>
      </c>
      <c r="C86" s="146"/>
      <c r="D86" s="149">
        <v>44004</v>
      </c>
      <c r="E86" s="150">
        <v>29.31</v>
      </c>
      <c r="F86" s="150">
        <v>0.68700000000000006</v>
      </c>
      <c r="G86" s="150">
        <v>0.68700000000000006</v>
      </c>
      <c r="H86" s="150">
        <v>4.0838000000000001</v>
      </c>
      <c r="I86" s="150">
        <v>2.6261000000000001</v>
      </c>
      <c r="J86" s="150">
        <v>13.2097</v>
      </c>
      <c r="K86" s="150">
        <v>17.3809</v>
      </c>
      <c r="L86" s="150">
        <v>-9.8154000000000003</v>
      </c>
      <c r="M86" s="150">
        <v>-2.4950000000000001</v>
      </c>
      <c r="N86" s="150">
        <v>-4.4031000000000002</v>
      </c>
      <c r="O86" s="150">
        <v>2.3940999999999999</v>
      </c>
      <c r="P86" s="150">
        <v>6.5651999999999999</v>
      </c>
      <c r="Q86" s="150">
        <v>9.2486999999999995</v>
      </c>
      <c r="R86" s="150">
        <v>-3.8536000000000001</v>
      </c>
    </row>
    <row r="87" spans="1:18" x14ac:dyDescent="0.3">
      <c r="A87" s="146" t="s">
        <v>370</v>
      </c>
      <c r="B87" s="146" t="s">
        <v>267</v>
      </c>
      <c r="C87" s="146">
        <v>107745</v>
      </c>
      <c r="D87" s="149">
        <v>44004</v>
      </c>
      <c r="E87" s="150">
        <v>29.31</v>
      </c>
      <c r="F87" s="150">
        <v>0.68700000000000006</v>
      </c>
      <c r="G87" s="150">
        <v>0.68700000000000006</v>
      </c>
      <c r="H87" s="150">
        <v>4.0838000000000001</v>
      </c>
      <c r="I87" s="150">
        <v>2.6261000000000001</v>
      </c>
      <c r="J87" s="150">
        <v>13.2097</v>
      </c>
      <c r="K87" s="150">
        <v>17.3809</v>
      </c>
      <c r="L87" s="150">
        <v>-9.8154000000000003</v>
      </c>
      <c r="M87" s="150">
        <v>-2.4950000000000001</v>
      </c>
      <c r="N87" s="150">
        <v>-4.4031000000000002</v>
      </c>
      <c r="O87" s="150">
        <v>2.3940999999999999</v>
      </c>
      <c r="P87" s="150">
        <v>6.5651999999999999</v>
      </c>
      <c r="Q87" s="150">
        <v>9.2486999999999995</v>
      </c>
      <c r="R87" s="150">
        <v>-3.8536000000000001</v>
      </c>
    </row>
    <row r="88" spans="1:18" x14ac:dyDescent="0.3">
      <c r="A88" s="146" t="s">
        <v>370</v>
      </c>
      <c r="B88" s="146" t="s">
        <v>164</v>
      </c>
      <c r="C88" s="146">
        <v>119544</v>
      </c>
      <c r="D88" s="149">
        <v>44004</v>
      </c>
      <c r="E88" s="150">
        <v>31.4</v>
      </c>
      <c r="F88" s="150">
        <v>0.67330000000000001</v>
      </c>
      <c r="G88" s="150">
        <v>0.67330000000000001</v>
      </c>
      <c r="H88" s="150">
        <v>4.0769000000000002</v>
      </c>
      <c r="I88" s="150">
        <v>2.6478999999999999</v>
      </c>
      <c r="J88" s="150">
        <v>13.3165</v>
      </c>
      <c r="K88" s="150">
        <v>17.647099999999998</v>
      </c>
      <c r="L88" s="150">
        <v>-9.3795000000000002</v>
      </c>
      <c r="M88" s="150">
        <v>-1.7828999999999999</v>
      </c>
      <c r="N88" s="150">
        <v>-3.444</v>
      </c>
      <c r="O88" s="150">
        <v>3.4735999999999998</v>
      </c>
      <c r="P88" s="150">
        <v>7.6314000000000002</v>
      </c>
      <c r="Q88" s="150">
        <v>13.7676</v>
      </c>
      <c r="R88" s="150">
        <v>-2.8763000000000001</v>
      </c>
    </row>
    <row r="89" spans="1:18" x14ac:dyDescent="0.3">
      <c r="A89" s="146" t="s">
        <v>370</v>
      </c>
      <c r="B89" s="146" t="s">
        <v>165</v>
      </c>
      <c r="C89" s="146">
        <v>120503</v>
      </c>
      <c r="D89" s="149">
        <v>44004</v>
      </c>
      <c r="E89" s="150">
        <v>46.914400000000001</v>
      </c>
      <c r="F89" s="150">
        <v>0.80449999999999999</v>
      </c>
      <c r="G89" s="150">
        <v>0.80449999999999999</v>
      </c>
      <c r="H89" s="150">
        <v>3.2879</v>
      </c>
      <c r="I89" s="150">
        <v>0.39629999999999999</v>
      </c>
      <c r="J89" s="150">
        <v>9.5434999999999999</v>
      </c>
      <c r="K89" s="150">
        <v>9.3703000000000003</v>
      </c>
      <c r="L89" s="150">
        <v>-12.4161</v>
      </c>
      <c r="M89" s="150">
        <v>-5.2328000000000001</v>
      </c>
      <c r="N89" s="150">
        <v>-3.3325</v>
      </c>
      <c r="O89" s="150">
        <v>6.2282999999999999</v>
      </c>
      <c r="P89" s="150">
        <v>8.2525999999999993</v>
      </c>
      <c r="Q89" s="150">
        <v>16.5641</v>
      </c>
      <c r="R89" s="150">
        <v>0.72509999999999997</v>
      </c>
    </row>
    <row r="90" spans="1:18" x14ac:dyDescent="0.3">
      <c r="A90" s="146" t="s">
        <v>370</v>
      </c>
      <c r="B90" s="146" t="s">
        <v>268</v>
      </c>
      <c r="C90" s="146">
        <v>112323</v>
      </c>
      <c r="D90" s="149">
        <v>44004</v>
      </c>
      <c r="E90" s="150">
        <v>43.250999999999998</v>
      </c>
      <c r="F90" s="150">
        <v>0.79769999999999996</v>
      </c>
      <c r="G90" s="150">
        <v>0.79769999999999996</v>
      </c>
      <c r="H90" s="150">
        <v>3.2722000000000002</v>
      </c>
      <c r="I90" s="150">
        <v>0.36549999999999999</v>
      </c>
      <c r="J90" s="150">
        <v>9.4685000000000006</v>
      </c>
      <c r="K90" s="150">
        <v>9.1483000000000008</v>
      </c>
      <c r="L90" s="150">
        <v>-12.756600000000001</v>
      </c>
      <c r="M90" s="150">
        <v>-5.7858000000000001</v>
      </c>
      <c r="N90" s="150">
        <v>-4.0956999999999999</v>
      </c>
      <c r="O90" s="150">
        <v>5.2171000000000003</v>
      </c>
      <c r="P90" s="150">
        <v>7.1599000000000004</v>
      </c>
      <c r="Q90" s="150">
        <v>14.985300000000001</v>
      </c>
      <c r="R90" s="150">
        <v>-0.18240000000000001</v>
      </c>
    </row>
    <row r="91" spans="1:18" x14ac:dyDescent="0.3">
      <c r="A91" s="146" t="s">
        <v>370</v>
      </c>
      <c r="B91" s="146" t="s">
        <v>269</v>
      </c>
      <c r="C91" s="146">
        <v>134044</v>
      </c>
      <c r="D91" s="149">
        <v>44004</v>
      </c>
      <c r="E91" s="150">
        <v>38.97</v>
      </c>
      <c r="F91" s="150">
        <v>0.4899</v>
      </c>
      <c r="G91" s="150">
        <v>0.4899</v>
      </c>
      <c r="H91" s="150">
        <v>4.7862</v>
      </c>
      <c r="I91" s="150">
        <v>2.3372000000000002</v>
      </c>
      <c r="J91" s="150">
        <v>12.2408</v>
      </c>
      <c r="K91" s="150">
        <v>12.630100000000001</v>
      </c>
      <c r="L91" s="150">
        <v>-12.994</v>
      </c>
      <c r="M91" s="150">
        <v>-8.5854999999999997</v>
      </c>
      <c r="N91" s="150">
        <v>-11.5725</v>
      </c>
      <c r="O91" s="150">
        <v>-3.6107999999999998</v>
      </c>
      <c r="P91" s="150">
        <v>1.5007999999999999</v>
      </c>
      <c r="Q91" s="150">
        <v>4.3499999999999997E-2</v>
      </c>
      <c r="R91" s="150">
        <v>-7.8072999999999997</v>
      </c>
    </row>
    <row r="92" spans="1:18" x14ac:dyDescent="0.3">
      <c r="A92" s="146" t="s">
        <v>370</v>
      </c>
      <c r="B92" s="146" t="s">
        <v>166</v>
      </c>
      <c r="C92" s="146">
        <v>134045</v>
      </c>
      <c r="D92" s="149">
        <v>44004</v>
      </c>
      <c r="E92" s="150">
        <v>42.2</v>
      </c>
      <c r="F92" s="150">
        <v>0.50009999999999999</v>
      </c>
      <c r="G92" s="150">
        <v>0.50009999999999999</v>
      </c>
      <c r="H92" s="150">
        <v>4.7926000000000002</v>
      </c>
      <c r="I92" s="150">
        <v>2.3774999999999999</v>
      </c>
      <c r="J92" s="150">
        <v>12.293799999999999</v>
      </c>
      <c r="K92" s="150">
        <v>12.834199999999999</v>
      </c>
      <c r="L92" s="150">
        <v>-12.701700000000001</v>
      </c>
      <c r="M92" s="150">
        <v>-8.1010000000000009</v>
      </c>
      <c r="N92" s="150">
        <v>-10.951700000000001</v>
      </c>
      <c r="O92" s="150">
        <v>-2.7742</v>
      </c>
      <c r="P92" s="150">
        <v>2.3761000000000001</v>
      </c>
      <c r="Q92" s="150">
        <v>0.94750000000000001</v>
      </c>
      <c r="R92" s="150">
        <v>-7.0841000000000003</v>
      </c>
    </row>
    <row r="93" spans="1:18" x14ac:dyDescent="0.3">
      <c r="A93" s="146" t="s">
        <v>370</v>
      </c>
      <c r="B93" s="146" t="s">
        <v>270</v>
      </c>
      <c r="C93" s="146">
        <v>113463</v>
      </c>
      <c r="D93" s="149">
        <v>44004</v>
      </c>
      <c r="E93" s="150">
        <v>37.011000000000003</v>
      </c>
      <c r="F93" s="150">
        <v>0.67730000000000001</v>
      </c>
      <c r="G93" s="150">
        <v>0.67730000000000001</v>
      </c>
      <c r="H93" s="150">
        <v>3.9489000000000001</v>
      </c>
      <c r="I93" s="150">
        <v>0.85570000000000002</v>
      </c>
      <c r="J93" s="150">
        <v>10.2437</v>
      </c>
      <c r="K93" s="150">
        <v>12.1036</v>
      </c>
      <c r="L93" s="150">
        <v>-10.6425</v>
      </c>
      <c r="M93" s="150">
        <v>-4.1191000000000004</v>
      </c>
      <c r="N93" s="150">
        <v>-4.2009999999999996</v>
      </c>
      <c r="O93" s="150">
        <v>1.3969</v>
      </c>
      <c r="P93" s="150">
        <v>4.3769</v>
      </c>
      <c r="Q93" s="150">
        <v>9.4644999999999992</v>
      </c>
      <c r="R93" s="150">
        <v>0.3785</v>
      </c>
    </row>
    <row r="94" spans="1:18" x14ac:dyDescent="0.3">
      <c r="A94" s="146" t="s">
        <v>370</v>
      </c>
      <c r="B94" s="146" t="s">
        <v>167</v>
      </c>
      <c r="C94" s="146">
        <v>120147</v>
      </c>
      <c r="D94" s="149">
        <v>44004</v>
      </c>
      <c r="E94" s="150">
        <v>39.177999999999997</v>
      </c>
      <c r="F94" s="150">
        <v>0.68620000000000003</v>
      </c>
      <c r="G94" s="150">
        <v>0.68620000000000003</v>
      </c>
      <c r="H94" s="150">
        <v>3.9701</v>
      </c>
      <c r="I94" s="150">
        <v>0.90139999999999998</v>
      </c>
      <c r="J94" s="150">
        <v>10.3575</v>
      </c>
      <c r="K94" s="150">
        <v>12.4254</v>
      </c>
      <c r="L94" s="150">
        <v>-10.107200000000001</v>
      </c>
      <c r="M94" s="150">
        <v>-3.2570000000000001</v>
      </c>
      <c r="N94" s="150">
        <v>-3.0558999999999998</v>
      </c>
      <c r="O94" s="150">
        <v>2.5773000000000001</v>
      </c>
      <c r="P94" s="150">
        <v>5.4169999999999998</v>
      </c>
      <c r="Q94" s="150">
        <v>11.7905</v>
      </c>
      <c r="R94" s="150">
        <v>1.5401</v>
      </c>
    </row>
    <row r="95" spans="1:18" x14ac:dyDescent="0.3">
      <c r="A95" s="146" t="s">
        <v>370</v>
      </c>
      <c r="B95" s="146" t="s">
        <v>168</v>
      </c>
      <c r="C95" s="146">
        <v>141950</v>
      </c>
      <c r="D95" s="149">
        <v>44004</v>
      </c>
      <c r="E95" s="150">
        <v>8.7200000000000006</v>
      </c>
      <c r="F95" s="150">
        <v>0.22989999999999999</v>
      </c>
      <c r="G95" s="150">
        <v>0.22989999999999999</v>
      </c>
      <c r="H95" s="150">
        <v>3.0733000000000001</v>
      </c>
      <c r="I95" s="150">
        <v>1.2776000000000001</v>
      </c>
      <c r="J95" s="150">
        <v>7.7873999999999999</v>
      </c>
      <c r="K95" s="150">
        <v>10.8005</v>
      </c>
      <c r="L95" s="150">
        <v>-3.9647999999999999</v>
      </c>
      <c r="M95" s="150">
        <v>2.5882000000000001</v>
      </c>
      <c r="N95" s="150">
        <v>2.2273999999999998</v>
      </c>
      <c r="O95" s="150"/>
      <c r="P95" s="150"/>
      <c r="Q95" s="150">
        <v>-5.6859000000000002</v>
      </c>
      <c r="R95" s="150">
        <v>-5.9028999999999998</v>
      </c>
    </row>
    <row r="96" spans="1:18" x14ac:dyDescent="0.3">
      <c r="A96" s="146" t="s">
        <v>370</v>
      </c>
      <c r="B96" s="146" t="s">
        <v>271</v>
      </c>
      <c r="C96" s="146">
        <v>141952</v>
      </c>
      <c r="D96" s="149">
        <v>44004</v>
      </c>
      <c r="E96" s="150">
        <v>8.56</v>
      </c>
      <c r="F96" s="150">
        <v>0.35170000000000001</v>
      </c>
      <c r="G96" s="150">
        <v>0.35170000000000001</v>
      </c>
      <c r="H96" s="150">
        <v>3.1324999999999998</v>
      </c>
      <c r="I96" s="150">
        <v>1.3018000000000001</v>
      </c>
      <c r="J96" s="150">
        <v>7.8086000000000002</v>
      </c>
      <c r="K96" s="150">
        <v>10.737399999999999</v>
      </c>
      <c r="L96" s="150">
        <v>-4.3574999999999999</v>
      </c>
      <c r="M96" s="150">
        <v>2.0261999999999998</v>
      </c>
      <c r="N96" s="150">
        <v>1.5421</v>
      </c>
      <c r="O96" s="150"/>
      <c r="P96" s="150"/>
      <c r="Q96" s="150">
        <v>-6.4294000000000002</v>
      </c>
      <c r="R96" s="150">
        <v>-6.6269</v>
      </c>
    </row>
    <row r="97" spans="1:18" x14ac:dyDescent="0.3">
      <c r="A97" s="146" t="s">
        <v>370</v>
      </c>
      <c r="B97" s="146" t="s">
        <v>169</v>
      </c>
      <c r="C97" s="146">
        <v>144315</v>
      </c>
      <c r="D97" s="149">
        <v>44004</v>
      </c>
      <c r="E97" s="150">
        <v>10.51</v>
      </c>
      <c r="F97" s="150">
        <v>0.67049999999999998</v>
      </c>
      <c r="G97" s="150">
        <v>0.67049999999999998</v>
      </c>
      <c r="H97" s="150">
        <v>2.9382999999999999</v>
      </c>
      <c r="I97" s="150">
        <v>0.67049999999999998</v>
      </c>
      <c r="J97" s="150">
        <v>7.5742000000000003</v>
      </c>
      <c r="K97" s="150">
        <v>8.9118999999999993</v>
      </c>
      <c r="L97" s="150">
        <v>-8.9254999999999995</v>
      </c>
      <c r="M97" s="150">
        <v>-2.6852</v>
      </c>
      <c r="N97" s="150">
        <v>-1.4071</v>
      </c>
      <c r="O97" s="150"/>
      <c r="P97" s="150"/>
      <c r="Q97" s="150">
        <v>3.0110999999999999</v>
      </c>
      <c r="R97" s="150"/>
    </row>
    <row r="98" spans="1:18" x14ac:dyDescent="0.3">
      <c r="A98" s="146" t="s">
        <v>370</v>
      </c>
      <c r="B98" s="146" t="s">
        <v>272</v>
      </c>
      <c r="C98" s="146">
        <v>144314</v>
      </c>
      <c r="D98" s="149">
        <v>44004</v>
      </c>
      <c r="E98" s="150">
        <v>10.32</v>
      </c>
      <c r="F98" s="150">
        <v>0.68289999999999995</v>
      </c>
      <c r="G98" s="150">
        <v>0.68289999999999995</v>
      </c>
      <c r="H98" s="150">
        <v>2.8913000000000002</v>
      </c>
      <c r="I98" s="150">
        <v>0.68289999999999995</v>
      </c>
      <c r="J98" s="150">
        <v>7.5</v>
      </c>
      <c r="K98" s="150">
        <v>8.6316000000000006</v>
      </c>
      <c r="L98" s="150">
        <v>-9.3941999999999997</v>
      </c>
      <c r="M98" s="150">
        <v>-3.4611999999999998</v>
      </c>
      <c r="N98" s="150">
        <v>-2.4575</v>
      </c>
      <c r="O98" s="150"/>
      <c r="P98" s="150"/>
      <c r="Q98" s="150">
        <v>1.8964000000000001</v>
      </c>
      <c r="R98" s="150"/>
    </row>
    <row r="99" spans="1:18" x14ac:dyDescent="0.3">
      <c r="A99" s="146" t="s">
        <v>370</v>
      </c>
      <c r="B99" s="146" t="s">
        <v>170</v>
      </c>
      <c r="C99" s="146">
        <v>119351</v>
      </c>
      <c r="D99" s="149">
        <v>44004</v>
      </c>
      <c r="E99" s="150">
        <v>57.08</v>
      </c>
      <c r="F99" s="150">
        <v>0.58150000000000002</v>
      </c>
      <c r="G99" s="150">
        <v>0.58150000000000002</v>
      </c>
      <c r="H99" s="150">
        <v>4.1795999999999998</v>
      </c>
      <c r="I99" s="150">
        <v>1.8194999999999999</v>
      </c>
      <c r="J99" s="150">
        <v>9.4115000000000002</v>
      </c>
      <c r="K99" s="150">
        <v>12.5838</v>
      </c>
      <c r="L99" s="150">
        <v>-5.8396999999999997</v>
      </c>
      <c r="M99" s="150">
        <v>2.6987999999999999</v>
      </c>
      <c r="N99" s="150">
        <v>3.1255999999999999</v>
      </c>
      <c r="O99" s="150">
        <v>5.1288999999999998</v>
      </c>
      <c r="P99" s="150">
        <v>7.8128000000000002</v>
      </c>
      <c r="Q99" s="150">
        <v>12.6798</v>
      </c>
      <c r="R99" s="150">
        <v>-1.6216999999999999</v>
      </c>
    </row>
    <row r="100" spans="1:18" x14ac:dyDescent="0.3">
      <c r="A100" s="146" t="s">
        <v>370</v>
      </c>
      <c r="B100" s="146" t="s">
        <v>273</v>
      </c>
      <c r="C100" s="146">
        <v>111710</v>
      </c>
      <c r="D100" s="149">
        <v>44004</v>
      </c>
      <c r="E100" s="150">
        <v>51.81</v>
      </c>
      <c r="F100" s="150">
        <v>0.56289999999999996</v>
      </c>
      <c r="G100" s="150">
        <v>0.56289999999999996</v>
      </c>
      <c r="H100" s="150">
        <v>4.1616</v>
      </c>
      <c r="I100" s="150">
        <v>1.7878000000000001</v>
      </c>
      <c r="J100" s="150">
        <v>9.3038000000000007</v>
      </c>
      <c r="K100" s="150">
        <v>12.2644</v>
      </c>
      <c r="L100" s="150">
        <v>-6.3449</v>
      </c>
      <c r="M100" s="150">
        <v>1.8478000000000001</v>
      </c>
      <c r="N100" s="150">
        <v>1.9681</v>
      </c>
      <c r="O100" s="150">
        <v>3.8605</v>
      </c>
      <c r="P100" s="150">
        <v>6.3834</v>
      </c>
      <c r="Q100" s="150">
        <v>15.627700000000001</v>
      </c>
      <c r="R100" s="150">
        <v>-2.7538</v>
      </c>
    </row>
    <row r="101" spans="1:18" x14ac:dyDescent="0.3">
      <c r="A101" s="146" t="s">
        <v>370</v>
      </c>
      <c r="B101" s="146" t="s">
        <v>412</v>
      </c>
      <c r="C101" s="146">
        <v>111709</v>
      </c>
      <c r="D101" s="149">
        <v>44004</v>
      </c>
      <c r="E101" s="150">
        <v>55.15</v>
      </c>
      <c r="F101" s="150">
        <v>0.58360000000000001</v>
      </c>
      <c r="G101" s="150">
        <v>0.58360000000000001</v>
      </c>
      <c r="H101" s="150">
        <v>4.1745000000000001</v>
      </c>
      <c r="I101" s="150">
        <v>1.8090999999999999</v>
      </c>
      <c r="J101" s="150">
        <v>9.3595000000000006</v>
      </c>
      <c r="K101" s="150">
        <v>12.436299999999999</v>
      </c>
      <c r="L101" s="150">
        <v>-6.0316999999999998</v>
      </c>
      <c r="M101" s="150">
        <v>2.3571</v>
      </c>
      <c r="N101" s="150">
        <v>2.6619999999999999</v>
      </c>
      <c r="O101" s="150">
        <v>4.6531000000000002</v>
      </c>
      <c r="P101" s="150">
        <v>7.1784999999999997</v>
      </c>
      <c r="Q101" s="150">
        <v>16.267099999999999</v>
      </c>
      <c r="R101" s="150">
        <v>-2.0449999999999999</v>
      </c>
    </row>
    <row r="102" spans="1:18" x14ac:dyDescent="0.3">
      <c r="A102" s="146" t="s">
        <v>370</v>
      </c>
      <c r="B102" s="146" t="s">
        <v>171</v>
      </c>
      <c r="C102" s="146">
        <v>118285</v>
      </c>
      <c r="D102" s="149">
        <v>44004</v>
      </c>
      <c r="E102" s="150">
        <v>65.64</v>
      </c>
      <c r="F102" s="150">
        <v>0.70569999999999999</v>
      </c>
      <c r="G102" s="150">
        <v>0.70569999999999999</v>
      </c>
      <c r="H102" s="150">
        <v>3.4842</v>
      </c>
      <c r="I102" s="150">
        <v>0.64400000000000002</v>
      </c>
      <c r="J102" s="150">
        <v>8.6575000000000006</v>
      </c>
      <c r="K102" s="150">
        <v>12.977600000000001</v>
      </c>
      <c r="L102" s="150">
        <v>-8.3623999999999992</v>
      </c>
      <c r="M102" s="150">
        <v>-1.2931999999999999</v>
      </c>
      <c r="N102" s="150">
        <v>-4.8006000000000002</v>
      </c>
      <c r="O102" s="150">
        <v>5.4821999999999997</v>
      </c>
      <c r="P102" s="150">
        <v>7.0380000000000003</v>
      </c>
      <c r="Q102" s="150">
        <v>11.104900000000001</v>
      </c>
      <c r="R102" s="150">
        <v>2.6747999999999998</v>
      </c>
    </row>
    <row r="103" spans="1:18" x14ac:dyDescent="0.3">
      <c r="A103" s="146" t="s">
        <v>370</v>
      </c>
      <c r="B103" s="146" t="s">
        <v>274</v>
      </c>
      <c r="C103" s="146">
        <v>111722</v>
      </c>
      <c r="D103" s="149">
        <v>44004</v>
      </c>
      <c r="E103" s="150">
        <v>62.47</v>
      </c>
      <c r="F103" s="150">
        <v>0.69310000000000005</v>
      </c>
      <c r="G103" s="150">
        <v>0.69310000000000005</v>
      </c>
      <c r="H103" s="150">
        <v>3.4443000000000001</v>
      </c>
      <c r="I103" s="150">
        <v>0.5958</v>
      </c>
      <c r="J103" s="150">
        <v>8.5490999999999993</v>
      </c>
      <c r="K103" s="150">
        <v>12.680400000000001</v>
      </c>
      <c r="L103" s="150">
        <v>-8.8162000000000003</v>
      </c>
      <c r="M103" s="150">
        <v>-2.0232000000000001</v>
      </c>
      <c r="N103" s="150">
        <v>-5.7483000000000004</v>
      </c>
      <c r="O103" s="150">
        <v>4.5480999999999998</v>
      </c>
      <c r="P103" s="150">
        <v>6.2037000000000004</v>
      </c>
      <c r="Q103" s="150">
        <v>17.024699999999999</v>
      </c>
      <c r="R103" s="150">
        <v>1.7557</v>
      </c>
    </row>
    <row r="104" spans="1:18" x14ac:dyDescent="0.3">
      <c r="A104" s="146" t="s">
        <v>370</v>
      </c>
      <c r="B104" s="146" t="s">
        <v>172</v>
      </c>
      <c r="C104" s="146">
        <v>119242</v>
      </c>
      <c r="D104" s="149">
        <v>44004</v>
      </c>
      <c r="E104" s="150">
        <v>47.511000000000003</v>
      </c>
      <c r="F104" s="150">
        <v>1.0185</v>
      </c>
      <c r="G104" s="150">
        <v>1.0185</v>
      </c>
      <c r="H104" s="150">
        <v>5.4207000000000001</v>
      </c>
      <c r="I104" s="150">
        <v>2.1587999999999998</v>
      </c>
      <c r="J104" s="150">
        <v>13.421200000000001</v>
      </c>
      <c r="K104" s="150">
        <v>17.595700000000001</v>
      </c>
      <c r="L104" s="150">
        <v>-12.644299999999999</v>
      </c>
      <c r="M104" s="150">
        <v>-6.7295999999999996</v>
      </c>
      <c r="N104" s="150">
        <v>-6.7095000000000002</v>
      </c>
      <c r="O104" s="150">
        <v>2.8997999999999999</v>
      </c>
      <c r="P104" s="150">
        <v>8.1028000000000002</v>
      </c>
      <c r="Q104" s="150">
        <v>13.0921</v>
      </c>
      <c r="R104" s="150">
        <v>0.5403</v>
      </c>
    </row>
    <row r="105" spans="1:18" x14ac:dyDescent="0.3">
      <c r="A105" s="146" t="s">
        <v>370</v>
      </c>
      <c r="B105" s="146" t="s">
        <v>275</v>
      </c>
      <c r="C105" s="146">
        <v>104772</v>
      </c>
      <c r="D105" s="149">
        <v>44004</v>
      </c>
      <c r="E105" s="150">
        <v>44.872999999999998</v>
      </c>
      <c r="F105" s="150">
        <v>1.0106999999999999</v>
      </c>
      <c r="G105" s="150">
        <v>1.0106999999999999</v>
      </c>
      <c r="H105" s="150">
        <v>5.4</v>
      </c>
      <c r="I105" s="150">
        <v>2.121</v>
      </c>
      <c r="J105" s="150">
        <v>13.3271</v>
      </c>
      <c r="K105" s="150">
        <v>17.312000000000001</v>
      </c>
      <c r="L105" s="150">
        <v>-13.057</v>
      </c>
      <c r="M105" s="150">
        <v>-7.4039000000000001</v>
      </c>
      <c r="N105" s="150">
        <v>-7.6097999999999999</v>
      </c>
      <c r="O105" s="150">
        <v>1.8546</v>
      </c>
      <c r="P105" s="150">
        <v>7.0823999999999998</v>
      </c>
      <c r="Q105" s="150">
        <v>11.8218</v>
      </c>
      <c r="R105" s="150">
        <v>-0.43230000000000002</v>
      </c>
    </row>
    <row r="106" spans="1:18" x14ac:dyDescent="0.3">
      <c r="A106" s="146" t="s">
        <v>370</v>
      </c>
      <c r="B106" s="146" t="s">
        <v>173</v>
      </c>
      <c r="C106" s="146">
        <v>118620</v>
      </c>
      <c r="D106" s="149">
        <v>44004</v>
      </c>
      <c r="E106" s="150">
        <v>44.53</v>
      </c>
      <c r="F106" s="150">
        <v>0.54190000000000005</v>
      </c>
      <c r="G106" s="150">
        <v>0.54190000000000005</v>
      </c>
      <c r="H106" s="150">
        <v>4.3346</v>
      </c>
      <c r="I106" s="150">
        <v>1.4119999999999999</v>
      </c>
      <c r="J106" s="150">
        <v>11.0474</v>
      </c>
      <c r="K106" s="150">
        <v>12.7342</v>
      </c>
      <c r="L106" s="150">
        <v>-14.5953</v>
      </c>
      <c r="M106" s="150">
        <v>-9.1224000000000007</v>
      </c>
      <c r="N106" s="150">
        <v>-10.815099999999999</v>
      </c>
      <c r="O106" s="150">
        <v>-7.4700000000000003E-2</v>
      </c>
      <c r="P106" s="150">
        <v>3.8601000000000001</v>
      </c>
      <c r="Q106" s="150">
        <v>10.101800000000001</v>
      </c>
      <c r="R106" s="150">
        <v>-3.8971</v>
      </c>
    </row>
    <row r="107" spans="1:18" x14ac:dyDescent="0.3">
      <c r="A107" s="146" t="s">
        <v>370</v>
      </c>
      <c r="B107" s="146" t="s">
        <v>276</v>
      </c>
      <c r="C107" s="146">
        <v>111638</v>
      </c>
      <c r="D107" s="149">
        <v>44004</v>
      </c>
      <c r="E107" s="150">
        <v>40.99</v>
      </c>
      <c r="F107" s="150">
        <v>0.51500000000000001</v>
      </c>
      <c r="G107" s="150">
        <v>0.51500000000000001</v>
      </c>
      <c r="H107" s="150">
        <v>4.3003</v>
      </c>
      <c r="I107" s="150">
        <v>1.335</v>
      </c>
      <c r="J107" s="150">
        <v>10.873699999999999</v>
      </c>
      <c r="K107" s="150">
        <v>12.2399</v>
      </c>
      <c r="L107" s="150">
        <v>-15.362399999999999</v>
      </c>
      <c r="M107" s="150">
        <v>-10.3063</v>
      </c>
      <c r="N107" s="150">
        <v>-12.339600000000001</v>
      </c>
      <c r="O107" s="150">
        <v>-1.6121000000000001</v>
      </c>
      <c r="P107" s="150">
        <v>2.5988000000000002</v>
      </c>
      <c r="Q107" s="150">
        <v>13.069699999999999</v>
      </c>
      <c r="R107" s="150">
        <v>-5.5130999999999997</v>
      </c>
    </row>
    <row r="108" spans="1:18" x14ac:dyDescent="0.3">
      <c r="A108" s="146" t="s">
        <v>370</v>
      </c>
      <c r="B108" s="146" t="s">
        <v>174</v>
      </c>
      <c r="C108" s="146">
        <v>135654</v>
      </c>
      <c r="D108" s="149">
        <v>44004</v>
      </c>
      <c r="E108" s="150">
        <v>13.606</v>
      </c>
      <c r="F108" s="150">
        <v>1.6595</v>
      </c>
      <c r="G108" s="150">
        <v>1.6595</v>
      </c>
      <c r="H108" s="150">
        <v>3.4519000000000002</v>
      </c>
      <c r="I108" s="150">
        <v>-0.79190000000000005</v>
      </c>
      <c r="J108" s="150">
        <v>12.867900000000001</v>
      </c>
      <c r="K108" s="150">
        <v>14.6319</v>
      </c>
      <c r="L108" s="150">
        <v>-14.0428</v>
      </c>
      <c r="M108" s="150">
        <v>-8.9643999999999995</v>
      </c>
      <c r="N108" s="150">
        <v>-11.069599999999999</v>
      </c>
      <c r="O108" s="150">
        <v>-2.9399999999999999E-2</v>
      </c>
      <c r="P108" s="150"/>
      <c r="Q108" s="150">
        <v>7.1115000000000004</v>
      </c>
      <c r="R108" s="150">
        <v>-2.9874999999999998</v>
      </c>
    </row>
    <row r="109" spans="1:18" x14ac:dyDescent="0.3">
      <c r="A109" s="146" t="s">
        <v>370</v>
      </c>
      <c r="B109" s="146" t="s">
        <v>277</v>
      </c>
      <c r="C109" s="146">
        <v>135655</v>
      </c>
      <c r="D109" s="149">
        <v>44004</v>
      </c>
      <c r="E109" s="150">
        <v>12.6494</v>
      </c>
      <c r="F109" s="150">
        <v>1.6440999999999999</v>
      </c>
      <c r="G109" s="150">
        <v>1.6440999999999999</v>
      </c>
      <c r="H109" s="150">
        <v>3.4174000000000002</v>
      </c>
      <c r="I109" s="150">
        <v>-0.85119999999999996</v>
      </c>
      <c r="J109" s="150">
        <v>12.720700000000001</v>
      </c>
      <c r="K109" s="150">
        <v>14.181800000000001</v>
      </c>
      <c r="L109" s="150">
        <v>-14.678100000000001</v>
      </c>
      <c r="M109" s="150">
        <v>-9.968</v>
      </c>
      <c r="N109" s="150">
        <v>-12.411799999999999</v>
      </c>
      <c r="O109" s="150">
        <v>-1.6463000000000001</v>
      </c>
      <c r="P109" s="150"/>
      <c r="Q109" s="150">
        <v>5.3834</v>
      </c>
      <c r="R109" s="150">
        <v>-4.6001000000000003</v>
      </c>
    </row>
    <row r="110" spans="1:18" x14ac:dyDescent="0.3">
      <c r="A110" s="146" t="s">
        <v>370</v>
      </c>
      <c r="B110" s="146" t="s">
        <v>278</v>
      </c>
      <c r="C110" s="146">
        <v>100526</v>
      </c>
      <c r="D110" s="149">
        <v>44004</v>
      </c>
      <c r="E110" s="150">
        <v>469.33539999999999</v>
      </c>
      <c r="F110" s="150">
        <v>1.4528000000000001</v>
      </c>
      <c r="G110" s="150">
        <v>1.4528000000000001</v>
      </c>
      <c r="H110" s="150">
        <v>4.6577999999999999</v>
      </c>
      <c r="I110" s="150">
        <v>0.77480000000000004</v>
      </c>
      <c r="J110" s="150">
        <v>14.551299999999999</v>
      </c>
      <c r="K110" s="150">
        <v>14.151</v>
      </c>
      <c r="L110" s="150">
        <v>-18.296500000000002</v>
      </c>
      <c r="M110" s="150">
        <v>-15.036099999999999</v>
      </c>
      <c r="N110" s="150">
        <v>-17.4498</v>
      </c>
      <c r="O110" s="150">
        <v>-2.7856000000000001</v>
      </c>
      <c r="P110" s="150">
        <v>2.0695999999999999</v>
      </c>
      <c r="Q110" s="150">
        <v>19.889900000000001</v>
      </c>
      <c r="R110" s="150">
        <v>-8.1575000000000006</v>
      </c>
    </row>
    <row r="111" spans="1:18" x14ac:dyDescent="0.3">
      <c r="A111" s="146" t="s">
        <v>370</v>
      </c>
      <c r="B111" s="146" t="s">
        <v>175</v>
      </c>
      <c r="C111" s="146">
        <v>118540</v>
      </c>
      <c r="D111" s="149">
        <v>44004</v>
      </c>
      <c r="E111" s="150">
        <v>501.67070000000001</v>
      </c>
      <c r="F111" s="150">
        <v>1.4601999999999999</v>
      </c>
      <c r="G111" s="150">
        <v>1.4601999999999999</v>
      </c>
      <c r="H111" s="150">
        <v>4.6759000000000004</v>
      </c>
      <c r="I111" s="150">
        <v>0.81159999999999999</v>
      </c>
      <c r="J111" s="150">
        <v>14.642099999999999</v>
      </c>
      <c r="K111" s="150">
        <v>14.432600000000001</v>
      </c>
      <c r="L111" s="150">
        <v>-17.894300000000001</v>
      </c>
      <c r="M111" s="150">
        <v>-14.398899999999999</v>
      </c>
      <c r="N111" s="150">
        <v>-16.632999999999999</v>
      </c>
      <c r="O111" s="150">
        <v>-1.8242</v>
      </c>
      <c r="P111" s="150">
        <v>3.0783</v>
      </c>
      <c r="Q111" s="150">
        <v>10.2029</v>
      </c>
      <c r="R111" s="150">
        <v>-7.2633999999999999</v>
      </c>
    </row>
    <row r="112" spans="1:18" x14ac:dyDescent="0.3">
      <c r="A112" s="146" t="s">
        <v>370</v>
      </c>
      <c r="B112" s="146" t="s">
        <v>279</v>
      </c>
      <c r="C112" s="146">
        <v>100998</v>
      </c>
      <c r="D112" s="149">
        <v>44004</v>
      </c>
      <c r="E112" s="150">
        <v>308.25</v>
      </c>
      <c r="F112" s="150">
        <v>0.49819999999999998</v>
      </c>
      <c r="G112" s="150">
        <v>0.49819999999999998</v>
      </c>
      <c r="H112" s="150">
        <v>5.1749999999999998</v>
      </c>
      <c r="I112" s="150">
        <v>1.1448</v>
      </c>
      <c r="J112" s="150">
        <v>14.445600000000001</v>
      </c>
      <c r="K112" s="150">
        <v>17.091799999999999</v>
      </c>
      <c r="L112" s="150">
        <v>-18.330300000000001</v>
      </c>
      <c r="M112" s="150">
        <v>-11.8896</v>
      </c>
      <c r="N112" s="150">
        <v>-15.7338</v>
      </c>
      <c r="O112" s="150">
        <v>-0.33189999999999997</v>
      </c>
      <c r="P112" s="150">
        <v>5.3654999999999999</v>
      </c>
      <c r="Q112" s="150">
        <v>19.240500000000001</v>
      </c>
      <c r="R112" s="150">
        <v>-4.3070000000000004</v>
      </c>
    </row>
    <row r="113" spans="1:18" x14ac:dyDescent="0.3">
      <c r="A113" s="146" t="s">
        <v>370</v>
      </c>
      <c r="B113" s="146" t="s">
        <v>176</v>
      </c>
      <c r="C113" s="146">
        <v>118929</v>
      </c>
      <c r="D113" s="149">
        <v>44004</v>
      </c>
      <c r="E113" s="150">
        <v>321.70800000000003</v>
      </c>
      <c r="F113" s="150">
        <v>0.502</v>
      </c>
      <c r="G113" s="150">
        <v>0.502</v>
      </c>
      <c r="H113" s="150">
        <v>5.1845999999999997</v>
      </c>
      <c r="I113" s="150">
        <v>1.1637999999999999</v>
      </c>
      <c r="J113" s="150">
        <v>14.494199999999999</v>
      </c>
      <c r="K113" s="150">
        <v>17.2422</v>
      </c>
      <c r="L113" s="150">
        <v>-18.123799999999999</v>
      </c>
      <c r="M113" s="150">
        <v>-11.557</v>
      </c>
      <c r="N113" s="150">
        <v>-15.3104</v>
      </c>
      <c r="O113" s="150">
        <v>0.2424</v>
      </c>
      <c r="P113" s="150">
        <v>6.0016999999999996</v>
      </c>
      <c r="Q113" s="150">
        <v>11.060600000000001</v>
      </c>
      <c r="R113" s="150">
        <v>-3.8207</v>
      </c>
    </row>
    <row r="114" spans="1:18" x14ac:dyDescent="0.3">
      <c r="A114" s="146" t="s">
        <v>370</v>
      </c>
      <c r="B114" s="146" t="s">
        <v>280</v>
      </c>
      <c r="C114" s="146">
        <v>101979</v>
      </c>
      <c r="D114" s="149">
        <v>44004</v>
      </c>
      <c r="E114" s="150">
        <v>1390.1301308945599</v>
      </c>
      <c r="F114" s="150">
        <v>1.0889</v>
      </c>
      <c r="G114" s="150">
        <v>1.0889</v>
      </c>
      <c r="H114" s="150">
        <v>4.7121000000000004</v>
      </c>
      <c r="I114" s="150">
        <v>0.41839999999999999</v>
      </c>
      <c r="J114" s="150">
        <v>13.436199999999999</v>
      </c>
      <c r="K114" s="150">
        <v>18.8828</v>
      </c>
      <c r="L114" s="150">
        <v>-17.802</v>
      </c>
      <c r="M114" s="150">
        <v>-13.442399999999999</v>
      </c>
      <c r="N114" s="150">
        <v>-19.117599999999999</v>
      </c>
      <c r="O114" s="150">
        <v>-4.7714999999999996</v>
      </c>
      <c r="P114" s="150">
        <v>1.7632000000000001</v>
      </c>
      <c r="Q114" s="150">
        <v>22.5733</v>
      </c>
      <c r="R114" s="150">
        <v>-8.2474000000000007</v>
      </c>
    </row>
    <row r="115" spans="1:18" x14ac:dyDescent="0.3">
      <c r="A115" s="146" t="s">
        <v>370</v>
      </c>
      <c r="B115" s="146" t="s">
        <v>177</v>
      </c>
      <c r="C115" s="146">
        <v>119060</v>
      </c>
      <c r="D115" s="149">
        <v>44004</v>
      </c>
      <c r="E115" s="150">
        <v>446.13600000000002</v>
      </c>
      <c r="F115" s="150">
        <v>1.0940000000000001</v>
      </c>
      <c r="G115" s="150">
        <v>1.0940000000000001</v>
      </c>
      <c r="H115" s="150">
        <v>4.7248000000000001</v>
      </c>
      <c r="I115" s="150">
        <v>0.44330000000000003</v>
      </c>
      <c r="J115" s="150">
        <v>13.4969</v>
      </c>
      <c r="K115" s="150">
        <v>19.035299999999999</v>
      </c>
      <c r="L115" s="150">
        <v>-17.577300000000001</v>
      </c>
      <c r="M115" s="150">
        <v>-13.080500000000001</v>
      </c>
      <c r="N115" s="150">
        <v>-18.662700000000001</v>
      </c>
      <c r="O115" s="150">
        <v>-4.1458000000000004</v>
      </c>
      <c r="P115" s="150">
        <v>2.4226999999999999</v>
      </c>
      <c r="Q115" s="150">
        <v>8.4038000000000004</v>
      </c>
      <c r="R115" s="150">
        <v>-7.6920999999999999</v>
      </c>
    </row>
    <row r="116" spans="1:18" x14ac:dyDescent="0.3">
      <c r="A116" s="146" t="s">
        <v>370</v>
      </c>
      <c r="B116" s="146" t="s">
        <v>281</v>
      </c>
      <c r="C116" s="146">
        <v>104707</v>
      </c>
      <c r="D116" s="149">
        <v>44004</v>
      </c>
      <c r="E116" s="150">
        <v>32.027299999999997</v>
      </c>
      <c r="F116" s="150">
        <v>0.78359999999999996</v>
      </c>
      <c r="G116" s="150">
        <v>0.78359999999999996</v>
      </c>
      <c r="H116" s="150">
        <v>5.2256</v>
      </c>
      <c r="I116" s="150">
        <v>1.5003</v>
      </c>
      <c r="J116" s="150">
        <v>13.1463</v>
      </c>
      <c r="K116" s="150">
        <v>12.8672</v>
      </c>
      <c r="L116" s="150">
        <v>-16.130400000000002</v>
      </c>
      <c r="M116" s="150">
        <v>-10.9863</v>
      </c>
      <c r="N116" s="150">
        <v>-12.993399999999999</v>
      </c>
      <c r="O116" s="150">
        <v>-3.3835999999999999</v>
      </c>
      <c r="P116" s="150">
        <v>3.7823000000000002</v>
      </c>
      <c r="Q116" s="150">
        <v>9.0250000000000004</v>
      </c>
      <c r="R116" s="150">
        <v>-6.4002999999999997</v>
      </c>
    </row>
    <row r="117" spans="1:18" x14ac:dyDescent="0.3">
      <c r="A117" s="146" t="s">
        <v>370</v>
      </c>
      <c r="B117" s="146" t="s">
        <v>178</v>
      </c>
      <c r="C117" s="146">
        <v>120079</v>
      </c>
      <c r="D117" s="149">
        <v>44004</v>
      </c>
      <c r="E117" s="150">
        <v>34.017699999999998</v>
      </c>
      <c r="F117" s="150">
        <v>0.79379999999999995</v>
      </c>
      <c r="G117" s="150">
        <v>0.79379999999999995</v>
      </c>
      <c r="H117" s="150">
        <v>5.2507999999999999</v>
      </c>
      <c r="I117" s="150">
        <v>1.5489999999999999</v>
      </c>
      <c r="J117" s="150">
        <v>13.2662</v>
      </c>
      <c r="K117" s="150">
        <v>13.228899999999999</v>
      </c>
      <c r="L117" s="150">
        <v>-15.5855</v>
      </c>
      <c r="M117" s="150">
        <v>-10.119300000000001</v>
      </c>
      <c r="N117" s="150">
        <v>-11.863899999999999</v>
      </c>
      <c r="O117" s="150">
        <v>-2.4881000000000002</v>
      </c>
      <c r="P117" s="150">
        <v>4.6532</v>
      </c>
      <c r="Q117" s="150">
        <v>9.7566000000000006</v>
      </c>
      <c r="R117" s="150">
        <v>-5.4322999999999997</v>
      </c>
    </row>
    <row r="118" spans="1:18" x14ac:dyDescent="0.3">
      <c r="A118" s="146" t="s">
        <v>370</v>
      </c>
      <c r="B118" s="146" t="s">
        <v>282</v>
      </c>
      <c r="C118" s="146">
        <v>100354</v>
      </c>
      <c r="D118" s="149">
        <v>44004</v>
      </c>
      <c r="E118" s="150">
        <v>334.68</v>
      </c>
      <c r="F118" s="150">
        <v>0.78900000000000003</v>
      </c>
      <c r="G118" s="150">
        <v>0.78900000000000003</v>
      </c>
      <c r="H118" s="150">
        <v>4.1124999999999998</v>
      </c>
      <c r="I118" s="150">
        <v>0.2006</v>
      </c>
      <c r="J118" s="150">
        <v>11.918100000000001</v>
      </c>
      <c r="K118" s="150">
        <v>17.728999999999999</v>
      </c>
      <c r="L118" s="150">
        <v>-14.3164</v>
      </c>
      <c r="M118" s="150">
        <v>-8.1608999999999998</v>
      </c>
      <c r="N118" s="150">
        <v>-12.162100000000001</v>
      </c>
      <c r="O118" s="150">
        <v>1.4016999999999999</v>
      </c>
      <c r="P118" s="150">
        <v>4.7877000000000001</v>
      </c>
      <c r="Q118" s="150">
        <v>18.3307</v>
      </c>
      <c r="R118" s="150">
        <v>-3.3801000000000001</v>
      </c>
    </row>
    <row r="119" spans="1:18" x14ac:dyDescent="0.3">
      <c r="A119" s="146" t="s">
        <v>370</v>
      </c>
      <c r="B119" s="146" t="s">
        <v>179</v>
      </c>
      <c r="C119" s="146">
        <v>120592</v>
      </c>
      <c r="D119" s="149">
        <v>44004</v>
      </c>
      <c r="E119" s="150">
        <v>359.07</v>
      </c>
      <c r="F119" s="150">
        <v>0.79720000000000002</v>
      </c>
      <c r="G119" s="150">
        <v>0.79720000000000002</v>
      </c>
      <c r="H119" s="150">
        <v>4.1295999999999999</v>
      </c>
      <c r="I119" s="150">
        <v>0.23169999999999999</v>
      </c>
      <c r="J119" s="150">
        <v>11.995900000000001</v>
      </c>
      <c r="K119" s="150">
        <v>17.824400000000001</v>
      </c>
      <c r="L119" s="150">
        <v>-14.106299999999999</v>
      </c>
      <c r="M119" s="150">
        <v>-7.7320000000000002</v>
      </c>
      <c r="N119" s="150">
        <v>-11.5526</v>
      </c>
      <c r="O119" s="150">
        <v>2.3214000000000001</v>
      </c>
      <c r="P119" s="150">
        <v>5.8704000000000001</v>
      </c>
      <c r="Q119" s="150">
        <v>11.5063</v>
      </c>
      <c r="R119" s="150">
        <v>-2.6253000000000002</v>
      </c>
    </row>
    <row r="120" spans="1:18" x14ac:dyDescent="0.3">
      <c r="A120" s="146" t="s">
        <v>370</v>
      </c>
      <c r="B120" s="146" t="s">
        <v>283</v>
      </c>
      <c r="C120" s="146">
        <v>142136</v>
      </c>
      <c r="D120" s="149">
        <v>44004</v>
      </c>
      <c r="E120" s="150">
        <v>9.2100000000000009</v>
      </c>
      <c r="F120" s="150">
        <v>1.2088000000000001</v>
      </c>
      <c r="G120" s="150">
        <v>1.2088000000000001</v>
      </c>
      <c r="H120" s="150">
        <v>5.7404999999999999</v>
      </c>
      <c r="I120" s="150">
        <v>1.3201000000000001</v>
      </c>
      <c r="J120" s="150">
        <v>17.774899999999999</v>
      </c>
      <c r="K120" s="150">
        <v>11.0977</v>
      </c>
      <c r="L120" s="150">
        <v>-20.1906</v>
      </c>
      <c r="M120" s="150">
        <v>-14.005599999999999</v>
      </c>
      <c r="N120" s="150">
        <v>-15.736499999999999</v>
      </c>
      <c r="O120" s="150"/>
      <c r="P120" s="150"/>
      <c r="Q120" s="150">
        <v>-3.5882999999999998</v>
      </c>
      <c r="R120" s="150">
        <v>-6.2911000000000001</v>
      </c>
    </row>
    <row r="121" spans="1:18" x14ac:dyDescent="0.3">
      <c r="A121" s="146" t="s">
        <v>370</v>
      </c>
      <c r="B121" s="146" t="s">
        <v>180</v>
      </c>
      <c r="C121" s="146">
        <v>142134</v>
      </c>
      <c r="D121" s="149">
        <v>44004</v>
      </c>
      <c r="E121" s="150">
        <v>9.42</v>
      </c>
      <c r="F121" s="150">
        <v>1.2903</v>
      </c>
      <c r="G121" s="150">
        <v>1.2903</v>
      </c>
      <c r="H121" s="150">
        <v>5.8426999999999998</v>
      </c>
      <c r="I121" s="150">
        <v>1.3994</v>
      </c>
      <c r="J121" s="150">
        <v>17.897400000000001</v>
      </c>
      <c r="K121" s="150">
        <v>11.216100000000001</v>
      </c>
      <c r="L121" s="150">
        <v>-19.966000000000001</v>
      </c>
      <c r="M121" s="150">
        <v>-13.6572</v>
      </c>
      <c r="N121" s="150">
        <v>-15.363899999999999</v>
      </c>
      <c r="O121" s="150"/>
      <c r="P121" s="150"/>
      <c r="Q121" s="150">
        <v>-2.6181999999999999</v>
      </c>
      <c r="R121" s="150">
        <v>-5.4101999999999997</v>
      </c>
    </row>
    <row r="122" spans="1:18" x14ac:dyDescent="0.3">
      <c r="A122" s="146" t="s">
        <v>370</v>
      </c>
      <c r="B122" s="146" t="s">
        <v>181</v>
      </c>
      <c r="C122" s="146">
        <v>123637</v>
      </c>
      <c r="D122" s="149">
        <v>44004</v>
      </c>
      <c r="E122" s="150">
        <v>26.05</v>
      </c>
      <c r="F122" s="150">
        <v>1.7976000000000001</v>
      </c>
      <c r="G122" s="150">
        <v>1.7976000000000001</v>
      </c>
      <c r="H122" s="150">
        <v>3.9504999999999999</v>
      </c>
      <c r="I122" s="150">
        <v>0.92989999999999995</v>
      </c>
      <c r="J122" s="150">
        <v>9.0413999999999994</v>
      </c>
      <c r="K122" s="150">
        <v>5.7652999999999999</v>
      </c>
      <c r="L122" s="150">
        <v>-13.282299999999999</v>
      </c>
      <c r="M122" s="150">
        <v>-8.6606000000000005</v>
      </c>
      <c r="N122" s="150">
        <v>-4.7880000000000003</v>
      </c>
      <c r="O122" s="150">
        <v>1.1644000000000001</v>
      </c>
      <c r="P122" s="150">
        <v>5.0777000000000001</v>
      </c>
      <c r="Q122" s="150">
        <v>15.151999999999999</v>
      </c>
      <c r="R122" s="150">
        <v>-4.2714999999999996</v>
      </c>
    </row>
    <row r="123" spans="1:18" x14ac:dyDescent="0.3">
      <c r="A123" s="146" t="s">
        <v>370</v>
      </c>
      <c r="B123" s="146" t="s">
        <v>284</v>
      </c>
      <c r="C123" s="146">
        <v>123638</v>
      </c>
      <c r="D123" s="149">
        <v>44004</v>
      </c>
      <c r="E123" s="150">
        <v>24.05</v>
      </c>
      <c r="F123" s="150">
        <v>1.7774000000000001</v>
      </c>
      <c r="G123" s="150">
        <v>1.7774000000000001</v>
      </c>
      <c r="H123" s="150">
        <v>3.9325999999999999</v>
      </c>
      <c r="I123" s="150">
        <v>0.83860000000000001</v>
      </c>
      <c r="J123" s="150">
        <v>8.9221000000000004</v>
      </c>
      <c r="K123" s="150">
        <v>5.4824999999999999</v>
      </c>
      <c r="L123" s="150">
        <v>-13.799300000000001</v>
      </c>
      <c r="M123" s="150">
        <v>-9.4844000000000008</v>
      </c>
      <c r="N123" s="150">
        <v>-5.9812000000000003</v>
      </c>
      <c r="O123" s="150">
        <v>-0.38469999999999999</v>
      </c>
      <c r="P123" s="150">
        <v>3.67</v>
      </c>
      <c r="Q123" s="150">
        <v>13.804500000000001</v>
      </c>
      <c r="R123" s="150">
        <v>-5.6308999999999996</v>
      </c>
    </row>
    <row r="124" spans="1:18" x14ac:dyDescent="0.3">
      <c r="A124" s="146" t="s">
        <v>370</v>
      </c>
      <c r="B124" s="146" t="s">
        <v>182</v>
      </c>
      <c r="C124" s="146">
        <v>118473</v>
      </c>
      <c r="D124" s="149">
        <v>44004</v>
      </c>
      <c r="E124" s="150">
        <v>50.92</v>
      </c>
      <c r="F124" s="150">
        <v>1.0719000000000001</v>
      </c>
      <c r="G124" s="150">
        <v>1.0719000000000001</v>
      </c>
      <c r="H124" s="150">
        <v>4.6660000000000004</v>
      </c>
      <c r="I124" s="150">
        <v>2.7233999999999998</v>
      </c>
      <c r="J124" s="150">
        <v>15.832599999999999</v>
      </c>
      <c r="K124" s="150">
        <v>20.207699999999999</v>
      </c>
      <c r="L124" s="150">
        <v>-13.8264</v>
      </c>
      <c r="M124" s="150">
        <v>-11.025700000000001</v>
      </c>
      <c r="N124" s="150">
        <v>-15.751200000000001</v>
      </c>
      <c r="O124" s="150">
        <v>-0.84189999999999998</v>
      </c>
      <c r="P124" s="150">
        <v>4.2245999999999997</v>
      </c>
      <c r="Q124" s="150">
        <v>11.6684</v>
      </c>
      <c r="R124" s="150">
        <v>-8.0145999999999997</v>
      </c>
    </row>
    <row r="125" spans="1:18" x14ac:dyDescent="0.3">
      <c r="A125" s="146" t="s">
        <v>370</v>
      </c>
      <c r="B125" s="146" t="s">
        <v>285</v>
      </c>
      <c r="C125" s="146">
        <v>111569</v>
      </c>
      <c r="D125" s="149">
        <v>44004</v>
      </c>
      <c r="E125" s="150">
        <v>46.95</v>
      </c>
      <c r="F125" s="150">
        <v>1.0547</v>
      </c>
      <c r="G125" s="150">
        <v>1.0547</v>
      </c>
      <c r="H125" s="150">
        <v>4.6356000000000002</v>
      </c>
      <c r="I125" s="150">
        <v>2.6678000000000002</v>
      </c>
      <c r="J125" s="150">
        <v>15.725899999999999</v>
      </c>
      <c r="K125" s="150">
        <v>19.862100000000002</v>
      </c>
      <c r="L125" s="150">
        <v>-14.277900000000001</v>
      </c>
      <c r="M125" s="150">
        <v>-11.7315</v>
      </c>
      <c r="N125" s="150">
        <v>-16.666699999999999</v>
      </c>
      <c r="O125" s="150">
        <v>-2.0303</v>
      </c>
      <c r="P125" s="150">
        <v>3.0234000000000001</v>
      </c>
      <c r="Q125" s="150">
        <v>14.3995</v>
      </c>
      <c r="R125" s="150">
        <v>-9.1094000000000008</v>
      </c>
    </row>
    <row r="126" spans="1:18" x14ac:dyDescent="0.3">
      <c r="A126" s="146" t="s">
        <v>370</v>
      </c>
      <c r="B126" s="146" t="s">
        <v>183</v>
      </c>
      <c r="C126" s="146">
        <v>141808</v>
      </c>
      <c r="D126" s="149">
        <v>44004</v>
      </c>
      <c r="E126" s="150">
        <v>8.76</v>
      </c>
      <c r="F126" s="150">
        <v>1.0381</v>
      </c>
      <c r="G126" s="150">
        <v>1.0381</v>
      </c>
      <c r="H126" s="150">
        <v>4.2857000000000003</v>
      </c>
      <c r="I126" s="150">
        <v>1.5064</v>
      </c>
      <c r="J126" s="150">
        <v>11.5924</v>
      </c>
      <c r="K126" s="150">
        <v>13.914199999999999</v>
      </c>
      <c r="L126" s="150">
        <v>-15.6069</v>
      </c>
      <c r="M126" s="150">
        <v>-9.5040999999999993</v>
      </c>
      <c r="N126" s="150">
        <v>-11.2462</v>
      </c>
      <c r="O126" s="150"/>
      <c r="P126" s="150"/>
      <c r="Q126" s="150">
        <v>-5.1882000000000001</v>
      </c>
      <c r="R126" s="150">
        <v>-3.7658</v>
      </c>
    </row>
    <row r="127" spans="1:18" x14ac:dyDescent="0.3">
      <c r="A127" s="146" t="s">
        <v>370</v>
      </c>
      <c r="B127" s="146" t="s">
        <v>286</v>
      </c>
      <c r="C127" s="146">
        <v>141862</v>
      </c>
      <c r="D127" s="149">
        <v>44004</v>
      </c>
      <c r="E127" s="150">
        <v>8.5399999999999991</v>
      </c>
      <c r="F127" s="150">
        <v>1.0650999999999999</v>
      </c>
      <c r="G127" s="150">
        <v>1.0650999999999999</v>
      </c>
      <c r="H127" s="150">
        <v>4.2735000000000003</v>
      </c>
      <c r="I127" s="150">
        <v>1.5458000000000001</v>
      </c>
      <c r="J127" s="150">
        <v>11.488300000000001</v>
      </c>
      <c r="K127" s="150">
        <v>13.413</v>
      </c>
      <c r="L127" s="150">
        <v>-16.192299999999999</v>
      </c>
      <c r="M127" s="150">
        <v>-10.2941</v>
      </c>
      <c r="N127" s="150">
        <v>-12.2302</v>
      </c>
      <c r="O127" s="150"/>
      <c r="P127" s="150"/>
      <c r="Q127" s="150">
        <v>-6.1538000000000004</v>
      </c>
      <c r="R127" s="150">
        <v>-4.7789999999999999</v>
      </c>
    </row>
    <row r="128" spans="1:18" x14ac:dyDescent="0.3">
      <c r="A128" s="146" t="s">
        <v>370</v>
      </c>
      <c r="B128" s="146" t="s">
        <v>287</v>
      </c>
      <c r="C128" s="146">
        <v>104636</v>
      </c>
      <c r="D128" s="149">
        <v>44004</v>
      </c>
      <c r="E128" s="150">
        <v>48.17</v>
      </c>
      <c r="F128" s="150">
        <v>0.753</v>
      </c>
      <c r="G128" s="150">
        <v>0.753</v>
      </c>
      <c r="H128" s="150">
        <v>4.4676</v>
      </c>
      <c r="I128" s="150">
        <v>1.6674</v>
      </c>
      <c r="J128" s="150">
        <v>12.704700000000001</v>
      </c>
      <c r="K128" s="150">
        <v>15.2944</v>
      </c>
      <c r="L128" s="150">
        <v>-10.298</v>
      </c>
      <c r="M128" s="150">
        <v>-2.7458</v>
      </c>
      <c r="N128" s="150">
        <v>-5.5674999999999999</v>
      </c>
      <c r="O128" s="150">
        <v>3.6770999999999998</v>
      </c>
      <c r="P128" s="150">
        <v>6.3051000000000004</v>
      </c>
      <c r="Q128" s="150">
        <v>12.360099999999999</v>
      </c>
      <c r="R128" s="150">
        <v>-2.4466999999999999</v>
      </c>
    </row>
    <row r="129" spans="1:18" x14ac:dyDescent="0.3">
      <c r="A129" s="146" t="s">
        <v>370</v>
      </c>
      <c r="B129" s="146" t="s">
        <v>184</v>
      </c>
      <c r="C129" s="146">
        <v>120416</v>
      </c>
      <c r="D129" s="149">
        <v>44004</v>
      </c>
      <c r="E129" s="150">
        <v>53.58</v>
      </c>
      <c r="F129" s="150">
        <v>0.75219999999999998</v>
      </c>
      <c r="G129" s="150">
        <v>0.75219999999999998</v>
      </c>
      <c r="H129" s="150">
        <v>4.4851999999999999</v>
      </c>
      <c r="I129" s="150">
        <v>1.7083999999999999</v>
      </c>
      <c r="J129" s="150">
        <v>12.8</v>
      </c>
      <c r="K129" s="150">
        <v>15.598699999999999</v>
      </c>
      <c r="L129" s="150">
        <v>-9.8132000000000001</v>
      </c>
      <c r="M129" s="150">
        <v>-1.9759</v>
      </c>
      <c r="N129" s="150">
        <v>-4.5090000000000003</v>
      </c>
      <c r="O129" s="150">
        <v>5.1425999999999998</v>
      </c>
      <c r="P129" s="150">
        <v>7.9410999999999996</v>
      </c>
      <c r="Q129" s="150">
        <v>14.2881</v>
      </c>
      <c r="R129" s="150">
        <v>-1.1538999999999999</v>
      </c>
    </row>
    <row r="130" spans="1:18" x14ac:dyDescent="0.3">
      <c r="A130" s="146" t="s">
        <v>370</v>
      </c>
      <c r="B130" s="146" t="s">
        <v>185</v>
      </c>
      <c r="C130" s="146">
        <v>147541</v>
      </c>
      <c r="D130" s="149">
        <v>44004</v>
      </c>
      <c r="E130" s="150">
        <v>9.1326000000000001</v>
      </c>
      <c r="F130" s="150">
        <v>0.81689999999999996</v>
      </c>
      <c r="G130" s="150">
        <v>0.81689999999999996</v>
      </c>
      <c r="H130" s="150">
        <v>3.7936999999999999</v>
      </c>
      <c r="I130" s="150">
        <v>1.4914000000000001</v>
      </c>
      <c r="J130" s="150">
        <v>13.8941</v>
      </c>
      <c r="K130" s="150">
        <v>17.272600000000001</v>
      </c>
      <c r="L130" s="150">
        <v>-13.4794</v>
      </c>
      <c r="M130" s="150"/>
      <c r="N130" s="150"/>
      <c r="O130" s="150"/>
      <c r="P130" s="150"/>
      <c r="Q130" s="150">
        <v>-8.6739999999999995</v>
      </c>
      <c r="R130" s="150"/>
    </row>
    <row r="131" spans="1:18" x14ac:dyDescent="0.3">
      <c r="A131" s="146" t="s">
        <v>370</v>
      </c>
      <c r="B131" s="146" t="s">
        <v>288</v>
      </c>
      <c r="C131" s="146">
        <v>147544</v>
      </c>
      <c r="D131" s="149">
        <v>44004</v>
      </c>
      <c r="E131" s="150">
        <v>8.9984999999999999</v>
      </c>
      <c r="F131" s="150">
        <v>0.79869999999999997</v>
      </c>
      <c r="G131" s="150">
        <v>0.79869999999999997</v>
      </c>
      <c r="H131" s="150">
        <v>3.7517999999999998</v>
      </c>
      <c r="I131" s="150">
        <v>1.4064000000000001</v>
      </c>
      <c r="J131" s="150">
        <v>13.682</v>
      </c>
      <c r="K131" s="150">
        <v>16.607700000000001</v>
      </c>
      <c r="L131" s="150">
        <v>-14.428000000000001</v>
      </c>
      <c r="M131" s="150"/>
      <c r="N131" s="150"/>
      <c r="O131" s="150"/>
      <c r="P131" s="150"/>
      <c r="Q131" s="150">
        <v>-10.015000000000001</v>
      </c>
      <c r="R131" s="150"/>
    </row>
    <row r="132" spans="1:18" x14ac:dyDescent="0.3">
      <c r="A132" s="146" t="s">
        <v>370</v>
      </c>
      <c r="B132" s="146" t="s">
        <v>289</v>
      </c>
      <c r="C132" s="146">
        <v>107288</v>
      </c>
      <c r="D132" s="149">
        <v>44004</v>
      </c>
      <c r="E132" s="150">
        <v>15.5916</v>
      </c>
      <c r="F132" s="150">
        <v>1.2172000000000001</v>
      </c>
      <c r="G132" s="150">
        <v>1.2172000000000001</v>
      </c>
      <c r="H132" s="150">
        <v>5.5561999999999996</v>
      </c>
      <c r="I132" s="150">
        <v>2.0026000000000002</v>
      </c>
      <c r="J132" s="150">
        <v>15.1836</v>
      </c>
      <c r="K132" s="150">
        <v>10.071300000000001</v>
      </c>
      <c r="L132" s="150">
        <v>-15.3835</v>
      </c>
      <c r="M132" s="150">
        <v>-10.869</v>
      </c>
      <c r="N132" s="150">
        <v>-9.8219999999999992</v>
      </c>
      <c r="O132" s="150">
        <v>1.4289000000000001</v>
      </c>
      <c r="P132" s="150">
        <v>5.3045</v>
      </c>
      <c r="Q132" s="150">
        <v>3.6966000000000001</v>
      </c>
      <c r="R132" s="150">
        <v>-2.4207999999999998</v>
      </c>
    </row>
    <row r="133" spans="1:18" x14ac:dyDescent="0.3">
      <c r="A133" s="146" t="s">
        <v>370</v>
      </c>
      <c r="B133" s="146" t="s">
        <v>186</v>
      </c>
      <c r="C133" s="146">
        <v>120494</v>
      </c>
      <c r="D133" s="149">
        <v>44004</v>
      </c>
      <c r="E133" s="150">
        <v>16.942499999999999</v>
      </c>
      <c r="F133" s="150">
        <v>1.2236</v>
      </c>
      <c r="G133" s="150">
        <v>1.2236</v>
      </c>
      <c r="H133" s="150">
        <v>5.5712999999999999</v>
      </c>
      <c r="I133" s="150">
        <v>2.0325000000000002</v>
      </c>
      <c r="J133" s="150">
        <v>15.2575</v>
      </c>
      <c r="K133" s="150">
        <v>10.284800000000001</v>
      </c>
      <c r="L133" s="150">
        <v>-15.062799999999999</v>
      </c>
      <c r="M133" s="150">
        <v>-10.363799999999999</v>
      </c>
      <c r="N133" s="150">
        <v>-9.1418999999999997</v>
      </c>
      <c r="O133" s="150">
        <v>2.1911999999999998</v>
      </c>
      <c r="P133" s="150">
        <v>6.6626000000000003</v>
      </c>
      <c r="Q133" s="150">
        <v>12.2385</v>
      </c>
      <c r="R133" s="150">
        <v>-1.6879999999999999</v>
      </c>
    </row>
    <row r="134" spans="1:18" x14ac:dyDescent="0.3">
      <c r="A134" s="146" t="s">
        <v>370</v>
      </c>
      <c r="B134" s="146" t="s">
        <v>290</v>
      </c>
      <c r="C134" s="146">
        <v>103339</v>
      </c>
      <c r="D134" s="149">
        <v>44004</v>
      </c>
      <c r="E134" s="150">
        <v>40.561</v>
      </c>
      <c r="F134" s="150">
        <v>0.72760000000000002</v>
      </c>
      <c r="G134" s="150">
        <v>0.72760000000000002</v>
      </c>
      <c r="H134" s="150">
        <v>3.9386000000000001</v>
      </c>
      <c r="I134" s="150">
        <v>1.3189</v>
      </c>
      <c r="J134" s="150">
        <v>12.5288</v>
      </c>
      <c r="K134" s="150">
        <v>13.8139</v>
      </c>
      <c r="L134" s="150">
        <v>-13.1568</v>
      </c>
      <c r="M134" s="150">
        <v>-6.6661999999999999</v>
      </c>
      <c r="N134" s="150">
        <v>-10.0563</v>
      </c>
      <c r="O134" s="150">
        <v>1.2741</v>
      </c>
      <c r="P134" s="150">
        <v>5.4488000000000003</v>
      </c>
      <c r="Q134" s="150">
        <v>10.073399999999999</v>
      </c>
      <c r="R134" s="150">
        <v>-8.3599999999999994E-2</v>
      </c>
    </row>
    <row r="135" spans="1:18" x14ac:dyDescent="0.3">
      <c r="A135" s="146" t="s">
        <v>370</v>
      </c>
      <c r="B135" s="146" t="s">
        <v>187</v>
      </c>
      <c r="C135" s="146">
        <v>119773</v>
      </c>
      <c r="D135" s="149">
        <v>44004</v>
      </c>
      <c r="E135" s="150">
        <v>44.539000000000001</v>
      </c>
      <c r="F135" s="150">
        <v>0.73960000000000004</v>
      </c>
      <c r="G135" s="150">
        <v>0.73960000000000004</v>
      </c>
      <c r="H135" s="150">
        <v>3.9659</v>
      </c>
      <c r="I135" s="150">
        <v>1.3701000000000001</v>
      </c>
      <c r="J135" s="150">
        <v>12.654299999999999</v>
      </c>
      <c r="K135" s="150">
        <v>14.1821</v>
      </c>
      <c r="L135" s="150">
        <v>-12.6052</v>
      </c>
      <c r="M135" s="150">
        <v>-5.8033999999999999</v>
      </c>
      <c r="N135" s="150">
        <v>-8.9498999999999995</v>
      </c>
      <c r="O135" s="150">
        <v>2.4786000000000001</v>
      </c>
      <c r="P135" s="150">
        <v>6.8456999999999999</v>
      </c>
      <c r="Q135" s="150">
        <v>11.065200000000001</v>
      </c>
      <c r="R135" s="150">
        <v>1.0847</v>
      </c>
    </row>
    <row r="136" spans="1:18" x14ac:dyDescent="0.3">
      <c r="A136" s="146" t="s">
        <v>370</v>
      </c>
      <c r="B136" s="146" t="s">
        <v>188</v>
      </c>
      <c r="C136" s="146">
        <v>119417</v>
      </c>
      <c r="D136" s="149">
        <v>44004</v>
      </c>
      <c r="E136" s="150">
        <v>49.561</v>
      </c>
      <c r="F136" s="150">
        <v>0.9204</v>
      </c>
      <c r="G136" s="150">
        <v>0.9204</v>
      </c>
      <c r="H136" s="150">
        <v>3.9298000000000002</v>
      </c>
      <c r="I136" s="150">
        <v>1.7575000000000001</v>
      </c>
      <c r="J136" s="150">
        <v>11.2056</v>
      </c>
      <c r="K136" s="150">
        <v>15.343999999999999</v>
      </c>
      <c r="L136" s="150">
        <v>-14.502800000000001</v>
      </c>
      <c r="M136" s="150">
        <v>-8.5472000000000001</v>
      </c>
      <c r="N136" s="150">
        <v>-11.327199999999999</v>
      </c>
      <c r="O136" s="150">
        <v>-1.4981</v>
      </c>
      <c r="P136" s="150">
        <v>5.2788000000000004</v>
      </c>
      <c r="Q136" s="150">
        <v>10.398899999999999</v>
      </c>
      <c r="R136" s="150">
        <v>-6.6684999999999999</v>
      </c>
    </row>
    <row r="137" spans="1:18" x14ac:dyDescent="0.3">
      <c r="A137" s="146" t="s">
        <v>370</v>
      </c>
      <c r="B137" s="146" t="s">
        <v>291</v>
      </c>
      <c r="C137" s="146">
        <v>118047</v>
      </c>
      <c r="D137" s="149">
        <v>44004</v>
      </c>
      <c r="E137" s="150">
        <v>47.253999999999998</v>
      </c>
      <c r="F137" s="150">
        <v>0.91400000000000003</v>
      </c>
      <c r="G137" s="150">
        <v>0.91400000000000003</v>
      </c>
      <c r="H137" s="150">
        <v>3.9142999999999999</v>
      </c>
      <c r="I137" s="150">
        <v>1.7309000000000001</v>
      </c>
      <c r="J137" s="150">
        <v>11.144</v>
      </c>
      <c r="K137" s="150">
        <v>15.161</v>
      </c>
      <c r="L137" s="150">
        <v>-14.7624</v>
      </c>
      <c r="M137" s="150">
        <v>-8.9377999999999993</v>
      </c>
      <c r="N137" s="150">
        <v>-11.8215</v>
      </c>
      <c r="O137" s="150">
        <v>-2.1404000000000001</v>
      </c>
      <c r="P137" s="150">
        <v>4.5777999999999999</v>
      </c>
      <c r="Q137" s="150">
        <v>11.449400000000001</v>
      </c>
      <c r="R137" s="150">
        <v>-7.1955999999999998</v>
      </c>
    </row>
    <row r="138" spans="1:18" x14ac:dyDescent="0.3">
      <c r="A138" s="146" t="s">
        <v>370</v>
      </c>
      <c r="B138" s="146" t="s">
        <v>292</v>
      </c>
      <c r="C138" s="146">
        <v>100865</v>
      </c>
      <c r="D138" s="149">
        <v>44004</v>
      </c>
      <c r="E138" s="150">
        <v>59.232599999999998</v>
      </c>
      <c r="F138" s="150">
        <v>1.1657</v>
      </c>
      <c r="G138" s="150">
        <v>1.1657</v>
      </c>
      <c r="H138" s="150">
        <v>4.1845999999999997</v>
      </c>
      <c r="I138" s="150">
        <v>0.81</v>
      </c>
      <c r="J138" s="150">
        <v>10.0732</v>
      </c>
      <c r="K138" s="150">
        <v>5.7812000000000001</v>
      </c>
      <c r="L138" s="150">
        <v>-18.9194</v>
      </c>
      <c r="M138" s="150">
        <v>-12.6981</v>
      </c>
      <c r="N138" s="150">
        <v>-11.5778</v>
      </c>
      <c r="O138" s="150">
        <v>0.79500000000000004</v>
      </c>
      <c r="P138" s="150">
        <v>3.3142</v>
      </c>
      <c r="Q138" s="150">
        <v>8.1677</v>
      </c>
      <c r="R138" s="150">
        <v>-3.6859999999999999</v>
      </c>
    </row>
    <row r="139" spans="1:18" x14ac:dyDescent="0.3">
      <c r="A139" s="146" t="s">
        <v>370</v>
      </c>
      <c r="B139" s="146" t="s">
        <v>189</v>
      </c>
      <c r="C139" s="146">
        <v>120270</v>
      </c>
      <c r="D139" s="149">
        <v>44004</v>
      </c>
      <c r="E139" s="150">
        <v>63.708500000000001</v>
      </c>
      <c r="F139" s="150">
        <v>1.1762999999999999</v>
      </c>
      <c r="G139" s="150">
        <v>1.1762999999999999</v>
      </c>
      <c r="H139" s="150">
        <v>4.2102000000000004</v>
      </c>
      <c r="I139" s="150">
        <v>0.85919999999999996</v>
      </c>
      <c r="J139" s="150">
        <v>10.1922</v>
      </c>
      <c r="K139" s="150">
        <v>6.1329000000000002</v>
      </c>
      <c r="L139" s="150">
        <v>-18.384499999999999</v>
      </c>
      <c r="M139" s="150">
        <v>-11.9541</v>
      </c>
      <c r="N139" s="150">
        <v>-10.5876</v>
      </c>
      <c r="O139" s="150">
        <v>1.9819</v>
      </c>
      <c r="P139" s="150">
        <v>4.3910999999999998</v>
      </c>
      <c r="Q139" s="150">
        <v>10.5982</v>
      </c>
      <c r="R139" s="150">
        <v>-2.5903999999999998</v>
      </c>
    </row>
    <row r="140" spans="1:18" x14ac:dyDescent="0.3">
      <c r="A140" s="146" t="s">
        <v>370</v>
      </c>
      <c r="B140" s="146" t="s">
        <v>437</v>
      </c>
      <c r="C140" s="146">
        <v>139781</v>
      </c>
      <c r="D140" s="149">
        <v>44004</v>
      </c>
      <c r="E140" s="150">
        <v>10.9777</v>
      </c>
      <c r="F140" s="150">
        <v>0.49530000000000002</v>
      </c>
      <c r="G140" s="150">
        <v>0.49530000000000002</v>
      </c>
      <c r="H140" s="150">
        <v>4.5743999999999998</v>
      </c>
      <c r="I140" s="150">
        <v>1.1657999999999999</v>
      </c>
      <c r="J140" s="150">
        <v>12.0951</v>
      </c>
      <c r="K140" s="150">
        <v>14.0197</v>
      </c>
      <c r="L140" s="150">
        <v>-13.9611</v>
      </c>
      <c r="M140" s="150">
        <v>-8.6714000000000002</v>
      </c>
      <c r="N140" s="150">
        <v>-9.8222000000000005</v>
      </c>
      <c r="O140" s="150">
        <v>-1.9996</v>
      </c>
      <c r="P140" s="150"/>
      <c r="Q140" s="150">
        <v>2.5676000000000001</v>
      </c>
      <c r="R140" s="150">
        <v>-4.3628999999999998</v>
      </c>
    </row>
    <row r="141" spans="1:18" x14ac:dyDescent="0.3">
      <c r="A141" s="146" t="s">
        <v>370</v>
      </c>
      <c r="B141" s="146" t="s">
        <v>438</v>
      </c>
      <c r="C141" s="146">
        <v>139783</v>
      </c>
      <c r="D141" s="149">
        <v>44004</v>
      </c>
      <c r="E141" s="150">
        <v>10.172499999999999</v>
      </c>
      <c r="F141" s="150">
        <v>0.48099999999999998</v>
      </c>
      <c r="G141" s="150">
        <v>0.48099999999999998</v>
      </c>
      <c r="H141" s="150">
        <v>4.5403000000000002</v>
      </c>
      <c r="I141" s="150">
        <v>1.0992</v>
      </c>
      <c r="J141" s="150">
        <v>11.933299999999999</v>
      </c>
      <c r="K141" s="150">
        <v>13.5159</v>
      </c>
      <c r="L141" s="150">
        <v>-14.694599999999999</v>
      </c>
      <c r="M141" s="150">
        <v>-9.8207000000000004</v>
      </c>
      <c r="N141" s="150">
        <v>-11.333</v>
      </c>
      <c r="O141" s="150">
        <v>-3.9266000000000001</v>
      </c>
      <c r="P141" s="150"/>
      <c r="Q141" s="150">
        <v>0.46589999999999998</v>
      </c>
      <c r="R141" s="150">
        <v>-6.0757000000000003</v>
      </c>
    </row>
    <row r="142" spans="1:18" x14ac:dyDescent="0.3">
      <c r="A142" s="146" t="s">
        <v>370</v>
      </c>
      <c r="B142" s="146" t="s">
        <v>191</v>
      </c>
      <c r="C142" s="146">
        <v>135781</v>
      </c>
      <c r="D142" s="149">
        <v>44004</v>
      </c>
      <c r="E142" s="150">
        <v>17.792999999999999</v>
      </c>
      <c r="F142" s="150">
        <v>0.98760000000000003</v>
      </c>
      <c r="G142" s="150">
        <v>0.98760000000000003</v>
      </c>
      <c r="H142" s="150">
        <v>5.8728999999999996</v>
      </c>
      <c r="I142" s="150">
        <v>2.6242999999999999</v>
      </c>
      <c r="J142" s="150">
        <v>16.5608</v>
      </c>
      <c r="K142" s="150">
        <v>19.312000000000001</v>
      </c>
      <c r="L142" s="150">
        <v>-11.6271</v>
      </c>
      <c r="M142" s="150">
        <v>-3.9981</v>
      </c>
      <c r="N142" s="150">
        <v>-5.0888</v>
      </c>
      <c r="O142" s="150">
        <v>5.8819999999999997</v>
      </c>
      <c r="P142" s="150"/>
      <c r="Q142" s="150">
        <v>13.700799999999999</v>
      </c>
      <c r="R142" s="150">
        <v>2.6985000000000001</v>
      </c>
    </row>
    <row r="143" spans="1:18" x14ac:dyDescent="0.3">
      <c r="A143" s="146" t="s">
        <v>370</v>
      </c>
      <c r="B143" s="146" t="s">
        <v>294</v>
      </c>
      <c r="C143" s="146">
        <v>135784</v>
      </c>
      <c r="D143" s="149">
        <v>44004</v>
      </c>
      <c r="E143" s="150">
        <v>16.68</v>
      </c>
      <c r="F143" s="150">
        <v>0.98070000000000002</v>
      </c>
      <c r="G143" s="150">
        <v>0.98070000000000002</v>
      </c>
      <c r="H143" s="150">
        <v>5.8442999999999996</v>
      </c>
      <c r="I143" s="150">
        <v>2.5640999999999998</v>
      </c>
      <c r="J143" s="150">
        <v>16.415400000000002</v>
      </c>
      <c r="K143" s="150">
        <v>18.837299999999999</v>
      </c>
      <c r="L143" s="150">
        <v>-12.3028</v>
      </c>
      <c r="M143" s="150">
        <v>-5.1249000000000002</v>
      </c>
      <c r="N143" s="150">
        <v>-6.5651000000000002</v>
      </c>
      <c r="O143" s="150">
        <v>4.4093</v>
      </c>
      <c r="P143" s="150"/>
      <c r="Q143" s="150">
        <v>12.076000000000001</v>
      </c>
      <c r="R143" s="150">
        <v>1.1202000000000001</v>
      </c>
    </row>
    <row r="144" spans="1:18" x14ac:dyDescent="0.3">
      <c r="A144" s="146" t="s">
        <v>370</v>
      </c>
      <c r="B144" s="146" t="s">
        <v>192</v>
      </c>
      <c r="C144" s="146">
        <v>133386</v>
      </c>
      <c r="D144" s="149">
        <v>44004</v>
      </c>
      <c r="E144" s="150">
        <v>16.810600000000001</v>
      </c>
      <c r="F144" s="150">
        <v>0.94699999999999995</v>
      </c>
      <c r="G144" s="150">
        <v>0.94699999999999995</v>
      </c>
      <c r="H144" s="150">
        <v>5.9562999999999997</v>
      </c>
      <c r="I144" s="150">
        <v>2.6821000000000002</v>
      </c>
      <c r="J144" s="150">
        <v>14.6988</v>
      </c>
      <c r="K144" s="150">
        <v>11.206200000000001</v>
      </c>
      <c r="L144" s="150">
        <v>-15.667400000000001</v>
      </c>
      <c r="M144" s="150">
        <v>-9.0896000000000008</v>
      </c>
      <c r="N144" s="150">
        <v>-7.9557000000000002</v>
      </c>
      <c r="O144" s="150">
        <v>0.1668</v>
      </c>
      <c r="P144" s="150">
        <v>8.7493999999999996</v>
      </c>
      <c r="Q144" s="150">
        <v>10.054</v>
      </c>
      <c r="R144" s="150">
        <v>-5.1540999999999997</v>
      </c>
    </row>
    <row r="145" spans="1:18" x14ac:dyDescent="0.3">
      <c r="A145" s="146" t="s">
        <v>370</v>
      </c>
      <c r="B145" s="146" t="s">
        <v>295</v>
      </c>
      <c r="C145" s="146">
        <v>133385</v>
      </c>
      <c r="D145" s="149">
        <v>44004</v>
      </c>
      <c r="E145" s="150">
        <v>15.626899999999999</v>
      </c>
      <c r="F145" s="150">
        <v>0.93459999999999999</v>
      </c>
      <c r="G145" s="150">
        <v>0.93459999999999999</v>
      </c>
      <c r="H145" s="150">
        <v>5.9271000000000003</v>
      </c>
      <c r="I145" s="150">
        <v>2.6255999999999999</v>
      </c>
      <c r="J145" s="150">
        <v>14.557499999999999</v>
      </c>
      <c r="K145" s="150">
        <v>10.817299999999999</v>
      </c>
      <c r="L145" s="150">
        <v>-16.229399999999998</v>
      </c>
      <c r="M145" s="150">
        <v>-9.9827999999999992</v>
      </c>
      <c r="N145" s="150">
        <v>-9.1660000000000004</v>
      </c>
      <c r="O145" s="150">
        <v>-1.1111</v>
      </c>
      <c r="P145" s="150">
        <v>7.2698</v>
      </c>
      <c r="Q145" s="150">
        <v>8.5818999999999992</v>
      </c>
      <c r="R145" s="150">
        <v>-6.3691000000000004</v>
      </c>
    </row>
    <row r="146" spans="1:18" x14ac:dyDescent="0.3">
      <c r="A146" s="146" t="s">
        <v>370</v>
      </c>
      <c r="B146" s="146" t="s">
        <v>296</v>
      </c>
      <c r="C146" s="146">
        <v>103196</v>
      </c>
      <c r="D146" s="149">
        <v>44004</v>
      </c>
      <c r="E146" s="150">
        <v>41.781599999999997</v>
      </c>
      <c r="F146" s="150">
        <v>1.0861000000000001</v>
      </c>
      <c r="G146" s="150">
        <v>1.0861000000000001</v>
      </c>
      <c r="H146" s="150">
        <v>5.3029999999999999</v>
      </c>
      <c r="I146" s="150">
        <v>0.72050000000000003</v>
      </c>
      <c r="J146" s="150">
        <v>15.239599999999999</v>
      </c>
      <c r="K146" s="150">
        <v>10.058199999999999</v>
      </c>
      <c r="L146" s="150">
        <v>-23.965399999999999</v>
      </c>
      <c r="M146" s="150">
        <v>-16.568100000000001</v>
      </c>
      <c r="N146" s="150">
        <v>-24.2773</v>
      </c>
      <c r="O146" s="150">
        <v>-10.2803</v>
      </c>
      <c r="P146" s="150">
        <v>-1.8764000000000001</v>
      </c>
      <c r="Q146" s="150">
        <v>10.170999999999999</v>
      </c>
      <c r="R146" s="150">
        <v>-14.1379</v>
      </c>
    </row>
    <row r="147" spans="1:18" x14ac:dyDescent="0.3">
      <c r="A147" s="146" t="s">
        <v>370</v>
      </c>
      <c r="B147" s="146" t="s">
        <v>193</v>
      </c>
      <c r="C147" s="146">
        <v>118803</v>
      </c>
      <c r="D147" s="149">
        <v>44004</v>
      </c>
      <c r="E147" s="150">
        <v>44.268900000000002</v>
      </c>
      <c r="F147" s="150">
        <v>1.0927</v>
      </c>
      <c r="G147" s="150">
        <v>1.0927</v>
      </c>
      <c r="H147" s="150">
        <v>5.3196000000000003</v>
      </c>
      <c r="I147" s="150">
        <v>0.74939999999999996</v>
      </c>
      <c r="J147" s="150">
        <v>15.3094</v>
      </c>
      <c r="K147" s="150">
        <v>10.2623</v>
      </c>
      <c r="L147" s="150">
        <v>-23.6844</v>
      </c>
      <c r="M147" s="150">
        <v>-16.125</v>
      </c>
      <c r="N147" s="150">
        <v>-23.756499999999999</v>
      </c>
      <c r="O147" s="150">
        <v>-9.5287000000000006</v>
      </c>
      <c r="P147" s="150">
        <v>-1.0810999999999999</v>
      </c>
      <c r="Q147" s="150">
        <v>8.0602999999999998</v>
      </c>
      <c r="R147" s="150">
        <v>-13.489800000000001</v>
      </c>
    </row>
    <row r="148" spans="1:18" x14ac:dyDescent="0.3">
      <c r="A148" s="146" t="s">
        <v>370</v>
      </c>
      <c r="B148" s="146" t="s">
        <v>194</v>
      </c>
      <c r="C148" s="146">
        <v>147481</v>
      </c>
      <c r="D148" s="149">
        <v>44004</v>
      </c>
      <c r="E148" s="150">
        <v>10.3146</v>
      </c>
      <c r="F148" s="150">
        <v>1.1969000000000001</v>
      </c>
      <c r="G148" s="150">
        <v>1.1969000000000001</v>
      </c>
      <c r="H148" s="150">
        <v>3.7164000000000001</v>
      </c>
      <c r="I148" s="150">
        <v>0.94340000000000002</v>
      </c>
      <c r="J148" s="150">
        <v>11.613</v>
      </c>
      <c r="K148" s="150">
        <v>18.039000000000001</v>
      </c>
      <c r="L148" s="150">
        <v>-4.6031000000000004</v>
      </c>
      <c r="M148" s="150">
        <v>-0.78869999999999996</v>
      </c>
      <c r="N148" s="150"/>
      <c r="O148" s="150"/>
      <c r="P148" s="150"/>
      <c r="Q148" s="150">
        <v>3.1459999999999999</v>
      </c>
      <c r="R148" s="150"/>
    </row>
    <row r="149" spans="1:18" x14ac:dyDescent="0.3">
      <c r="A149" s="146" t="s">
        <v>370</v>
      </c>
      <c r="B149" s="146" t="s">
        <v>297</v>
      </c>
      <c r="C149" s="146">
        <v>147482</v>
      </c>
      <c r="D149" s="149">
        <v>44004</v>
      </c>
      <c r="E149" s="150">
        <v>10.198399999999999</v>
      </c>
      <c r="F149" s="150">
        <v>1.1866000000000001</v>
      </c>
      <c r="G149" s="150">
        <v>1.1866000000000001</v>
      </c>
      <c r="H149" s="150">
        <v>3.6876000000000002</v>
      </c>
      <c r="I149" s="150">
        <v>0.89129999999999998</v>
      </c>
      <c r="J149" s="150">
        <v>11.485900000000001</v>
      </c>
      <c r="K149" s="150">
        <v>17.703299999999999</v>
      </c>
      <c r="L149" s="150">
        <v>-5.2220000000000004</v>
      </c>
      <c r="M149" s="150">
        <v>-1.7249000000000001</v>
      </c>
      <c r="N149" s="150"/>
      <c r="O149" s="150"/>
      <c r="P149" s="150"/>
      <c r="Q149" s="150">
        <v>1.984</v>
      </c>
      <c r="R149" s="150"/>
    </row>
    <row r="150" spans="1:18" x14ac:dyDescent="0.3">
      <c r="A150" s="146" t="s">
        <v>370</v>
      </c>
      <c r="B150" s="146" t="s">
        <v>195</v>
      </c>
      <c r="C150" s="146">
        <v>135601</v>
      </c>
      <c r="D150" s="149">
        <v>44004</v>
      </c>
      <c r="E150" s="150">
        <v>13.81</v>
      </c>
      <c r="F150" s="150">
        <v>1.1721999999999999</v>
      </c>
      <c r="G150" s="150">
        <v>1.1721999999999999</v>
      </c>
      <c r="H150" s="150">
        <v>5.0989000000000004</v>
      </c>
      <c r="I150" s="150">
        <v>1.9188000000000001</v>
      </c>
      <c r="J150" s="150">
        <v>13.2896</v>
      </c>
      <c r="K150" s="150">
        <v>20.401</v>
      </c>
      <c r="L150" s="150">
        <v>-10.9032</v>
      </c>
      <c r="M150" s="150">
        <v>-6.3728999999999996</v>
      </c>
      <c r="N150" s="150">
        <v>-9.5020000000000007</v>
      </c>
      <c r="O150" s="150">
        <v>1.3880999999999999</v>
      </c>
      <c r="P150" s="150"/>
      <c r="Q150" s="150">
        <v>7.3788999999999998</v>
      </c>
      <c r="R150" s="150">
        <v>-2.2027999999999999</v>
      </c>
    </row>
    <row r="151" spans="1:18" x14ac:dyDescent="0.3">
      <c r="A151" s="146" t="s">
        <v>370</v>
      </c>
      <c r="B151" s="146" t="s">
        <v>298</v>
      </c>
      <c r="C151" s="146">
        <v>135598</v>
      </c>
      <c r="D151" s="149">
        <v>44004</v>
      </c>
      <c r="E151" s="150">
        <v>12.95</v>
      </c>
      <c r="F151" s="150">
        <v>1.2509999999999999</v>
      </c>
      <c r="G151" s="150">
        <v>1.2509999999999999</v>
      </c>
      <c r="H151" s="150">
        <v>5.1135999999999999</v>
      </c>
      <c r="I151" s="150">
        <v>1.9684999999999999</v>
      </c>
      <c r="J151" s="150">
        <v>13.199299999999999</v>
      </c>
      <c r="K151" s="150">
        <v>20.0185</v>
      </c>
      <c r="L151" s="150">
        <v>-11.4833</v>
      </c>
      <c r="M151" s="150">
        <v>-7.4339000000000004</v>
      </c>
      <c r="N151" s="150">
        <v>-10.8127</v>
      </c>
      <c r="O151" s="150">
        <v>-0.33210000000000001</v>
      </c>
      <c r="P151" s="150"/>
      <c r="Q151" s="150">
        <v>5.867</v>
      </c>
      <c r="R151" s="150">
        <v>-3.8180000000000001</v>
      </c>
    </row>
    <row r="152" spans="1:18" x14ac:dyDescent="0.3">
      <c r="A152" s="146" t="s">
        <v>370</v>
      </c>
      <c r="B152" s="146" t="s">
        <v>299</v>
      </c>
      <c r="C152" s="146">
        <v>101815</v>
      </c>
      <c r="D152" s="149">
        <v>44004</v>
      </c>
      <c r="E152" s="150">
        <v>505.491150945318</v>
      </c>
      <c r="F152" s="150">
        <v>1.1020000000000001</v>
      </c>
      <c r="G152" s="150">
        <v>1.1020000000000001</v>
      </c>
      <c r="H152" s="150">
        <v>5.4896000000000003</v>
      </c>
      <c r="I152" s="150">
        <v>2.0573999999999999</v>
      </c>
      <c r="J152" s="150">
        <v>14.4237</v>
      </c>
      <c r="K152" s="150">
        <v>17.141500000000001</v>
      </c>
      <c r="L152" s="150">
        <v>-12.339499999999999</v>
      </c>
      <c r="M152" s="150">
        <v>-7.7073</v>
      </c>
      <c r="N152" s="150">
        <v>-11.864100000000001</v>
      </c>
      <c r="O152" s="150">
        <v>-2.718</v>
      </c>
      <c r="P152" s="150">
        <v>2.3016000000000001</v>
      </c>
      <c r="Q152" s="150">
        <v>17.5639</v>
      </c>
      <c r="R152" s="150">
        <v>-6.3739999999999997</v>
      </c>
    </row>
    <row r="153" spans="1:18" x14ac:dyDescent="0.3">
      <c r="A153" s="146" t="s">
        <v>370</v>
      </c>
      <c r="B153" s="146" t="s">
        <v>196</v>
      </c>
      <c r="C153" s="146">
        <v>119486</v>
      </c>
      <c r="D153" s="149">
        <v>44004</v>
      </c>
      <c r="E153" s="150">
        <v>177.63</v>
      </c>
      <c r="F153" s="150">
        <v>1.1042000000000001</v>
      </c>
      <c r="G153" s="150">
        <v>1.1042000000000001</v>
      </c>
      <c r="H153" s="150">
        <v>5.4997999999999996</v>
      </c>
      <c r="I153" s="150">
        <v>2.0745</v>
      </c>
      <c r="J153" s="150">
        <v>14.4671</v>
      </c>
      <c r="K153" s="150">
        <v>17.270700000000001</v>
      </c>
      <c r="L153" s="150">
        <v>-12.16</v>
      </c>
      <c r="M153" s="150">
        <v>-7.4650999999999996</v>
      </c>
      <c r="N153" s="150">
        <v>-11.569699999999999</v>
      </c>
      <c r="O153" s="150">
        <v>-2.2957999999999998</v>
      </c>
      <c r="P153" s="150">
        <v>2.8355999999999999</v>
      </c>
      <c r="Q153" s="150">
        <v>7.7228000000000003</v>
      </c>
      <c r="R153" s="150">
        <v>-6.0153999999999996</v>
      </c>
    </row>
    <row r="154" spans="1:18" x14ac:dyDescent="0.3">
      <c r="A154" s="146" t="s">
        <v>370</v>
      </c>
      <c r="B154" s="146" t="s">
        <v>300</v>
      </c>
      <c r="C154" s="146">
        <v>100156</v>
      </c>
      <c r="D154" s="149">
        <v>44004</v>
      </c>
      <c r="E154" s="150">
        <v>276.85450203509498</v>
      </c>
      <c r="F154" s="150">
        <v>1.0683</v>
      </c>
      <c r="G154" s="150">
        <v>1.0683</v>
      </c>
      <c r="H154" s="150">
        <v>5.4043000000000001</v>
      </c>
      <c r="I154" s="150">
        <v>2.0518000000000001</v>
      </c>
      <c r="J154" s="150">
        <v>14.2279</v>
      </c>
      <c r="K154" s="150">
        <v>17.091999999999999</v>
      </c>
      <c r="L154" s="150">
        <v>-11.815300000000001</v>
      </c>
      <c r="M154" s="150">
        <v>-7.2050000000000001</v>
      </c>
      <c r="N154" s="150">
        <v>-11.1708</v>
      </c>
      <c r="O154" s="150">
        <v>-1.5084</v>
      </c>
      <c r="P154" s="150">
        <v>5.5110999999999999</v>
      </c>
      <c r="Q154" s="150">
        <v>14.6805</v>
      </c>
      <c r="R154" s="150">
        <v>-6.0693999999999999</v>
      </c>
    </row>
    <row r="155" spans="1:18" x14ac:dyDescent="0.3">
      <c r="A155" s="146" t="s">
        <v>370</v>
      </c>
      <c r="B155" s="146" t="s">
        <v>197</v>
      </c>
      <c r="C155" s="146">
        <v>119489</v>
      </c>
      <c r="D155" s="149">
        <v>44004</v>
      </c>
      <c r="E155" s="150">
        <v>190.79</v>
      </c>
      <c r="F155" s="150">
        <v>1.0753999999999999</v>
      </c>
      <c r="G155" s="150">
        <v>1.0753999999999999</v>
      </c>
      <c r="H155" s="150">
        <v>5.4146999999999998</v>
      </c>
      <c r="I155" s="150">
        <v>2.0703999999999998</v>
      </c>
      <c r="J155" s="150">
        <v>14.2729</v>
      </c>
      <c r="K155" s="150">
        <v>17.243300000000001</v>
      </c>
      <c r="L155" s="150">
        <v>-11.589399999999999</v>
      </c>
      <c r="M155" s="150">
        <v>-6.8727</v>
      </c>
      <c r="N155" s="150">
        <v>-10.7499</v>
      </c>
      <c r="O155" s="150">
        <v>-0.93020000000000003</v>
      </c>
      <c r="P155" s="150">
        <v>6.0705999999999998</v>
      </c>
      <c r="Q155" s="150">
        <v>11.299799999999999</v>
      </c>
      <c r="R155" s="150">
        <v>-5.4961000000000002</v>
      </c>
    </row>
    <row r="156" spans="1:18" x14ac:dyDescent="0.3">
      <c r="A156" s="146" t="s">
        <v>370</v>
      </c>
      <c r="B156" s="146" t="s">
        <v>301</v>
      </c>
      <c r="C156" s="146">
        <v>100175</v>
      </c>
      <c r="D156" s="149">
        <v>44004</v>
      </c>
      <c r="E156" s="150">
        <v>92.613699999999994</v>
      </c>
      <c r="F156" s="150">
        <v>2.8473000000000002</v>
      </c>
      <c r="G156" s="150">
        <v>2.8473000000000002</v>
      </c>
      <c r="H156" s="150">
        <v>6.2215999999999996</v>
      </c>
      <c r="I156" s="150">
        <v>7.5869</v>
      </c>
      <c r="J156" s="150">
        <v>13.505100000000001</v>
      </c>
      <c r="K156" s="150">
        <v>33.928899999999999</v>
      </c>
      <c r="L156" s="150">
        <v>-1.3287</v>
      </c>
      <c r="M156" s="150">
        <v>3.4883999999999999</v>
      </c>
      <c r="N156" s="150">
        <v>-0.61470000000000002</v>
      </c>
      <c r="O156" s="150">
        <v>2.7768000000000002</v>
      </c>
      <c r="P156" s="150">
        <v>9.6087000000000007</v>
      </c>
      <c r="Q156" s="150">
        <v>11.6241</v>
      </c>
      <c r="R156" s="150">
        <v>1.3009999999999999</v>
      </c>
    </row>
    <row r="157" spans="1:18" x14ac:dyDescent="0.3">
      <c r="A157" s="146" t="s">
        <v>370</v>
      </c>
      <c r="B157" s="146" t="s">
        <v>198</v>
      </c>
      <c r="C157" s="146">
        <v>120847</v>
      </c>
      <c r="D157" s="149">
        <v>44004</v>
      </c>
      <c r="E157" s="150">
        <v>95.929400000000001</v>
      </c>
      <c r="F157" s="150">
        <v>2.8622000000000001</v>
      </c>
      <c r="G157" s="150">
        <v>2.8622000000000001</v>
      </c>
      <c r="H157" s="150">
        <v>6.2575000000000003</v>
      </c>
      <c r="I157" s="150">
        <v>7.6596000000000002</v>
      </c>
      <c r="J157" s="150">
        <v>13.6747</v>
      </c>
      <c r="K157" s="150">
        <v>34.543900000000001</v>
      </c>
      <c r="L157" s="150">
        <v>-0.45390000000000003</v>
      </c>
      <c r="M157" s="150">
        <v>4.8600000000000003</v>
      </c>
      <c r="N157" s="150">
        <v>1.1364000000000001</v>
      </c>
      <c r="O157" s="150">
        <v>3.6890000000000001</v>
      </c>
      <c r="P157" s="150">
        <v>10.227499999999999</v>
      </c>
      <c r="Q157" s="150">
        <v>12.7638</v>
      </c>
      <c r="R157" s="150">
        <v>2.4937</v>
      </c>
    </row>
    <row r="158" spans="1:18" x14ac:dyDescent="0.3">
      <c r="A158" s="146" t="s">
        <v>370</v>
      </c>
      <c r="B158" s="146" t="s">
        <v>199</v>
      </c>
      <c r="C158" s="146">
        <v>111549</v>
      </c>
      <c r="D158" s="149">
        <v>44004</v>
      </c>
      <c r="E158" s="150">
        <v>44.24</v>
      </c>
      <c r="F158" s="150">
        <v>0.72860000000000003</v>
      </c>
      <c r="G158" s="150">
        <v>0.72860000000000003</v>
      </c>
      <c r="H158" s="150">
        <v>2.3363</v>
      </c>
      <c r="I158" s="150">
        <v>0.47689999999999999</v>
      </c>
      <c r="J158" s="150">
        <v>10.9885</v>
      </c>
      <c r="K158" s="150">
        <v>16.024100000000001</v>
      </c>
      <c r="L158" s="150">
        <v>-16.669799999999999</v>
      </c>
      <c r="M158" s="150">
        <v>-15.2653</v>
      </c>
      <c r="N158" s="150">
        <v>-19.284800000000001</v>
      </c>
      <c r="O158" s="150">
        <v>-3.3066</v>
      </c>
      <c r="P158" s="150">
        <v>2.9599000000000002</v>
      </c>
      <c r="Q158" s="150">
        <v>13.7988</v>
      </c>
      <c r="R158" s="150">
        <v>-8.2708999999999993</v>
      </c>
    </row>
    <row r="159" spans="1:18" x14ac:dyDescent="0.3">
      <c r="A159" s="146" t="s">
        <v>370</v>
      </c>
      <c r="B159" s="146" t="s">
        <v>302</v>
      </c>
      <c r="C159" s="146">
        <v>141070</v>
      </c>
      <c r="D159" s="149">
        <v>44004</v>
      </c>
      <c r="E159" s="150">
        <v>43.79</v>
      </c>
      <c r="F159" s="150">
        <v>0.73609999999999998</v>
      </c>
      <c r="G159" s="150">
        <v>0.73609999999999998</v>
      </c>
      <c r="H159" s="150">
        <v>2.3130999999999999</v>
      </c>
      <c r="I159" s="150">
        <v>0.45879999999999999</v>
      </c>
      <c r="J159" s="150">
        <v>10.945</v>
      </c>
      <c r="K159" s="150">
        <v>15.8772</v>
      </c>
      <c r="L159" s="150">
        <v>-16.891300000000001</v>
      </c>
      <c r="M159" s="150">
        <v>-15.5937</v>
      </c>
      <c r="N159" s="150">
        <v>-19.695599999999999</v>
      </c>
      <c r="O159" s="150">
        <v>-3.6221000000000001</v>
      </c>
      <c r="P159" s="150">
        <v>2.6587999999999998</v>
      </c>
      <c r="Q159" s="150">
        <v>13.4925</v>
      </c>
      <c r="R159" s="150">
        <v>-8.6425000000000001</v>
      </c>
    </row>
    <row r="160" spans="1:18" x14ac:dyDescent="0.3">
      <c r="A160" s="146" t="s">
        <v>370</v>
      </c>
      <c r="B160" s="146" t="s">
        <v>372</v>
      </c>
      <c r="C160" s="146">
        <v>119723</v>
      </c>
      <c r="D160" s="149">
        <v>44004</v>
      </c>
      <c r="E160" s="150">
        <v>133.2201</v>
      </c>
      <c r="F160" s="150">
        <v>1.4357</v>
      </c>
      <c r="G160" s="150">
        <v>1.4357</v>
      </c>
      <c r="H160" s="150">
        <v>4.2891000000000004</v>
      </c>
      <c r="I160" s="150">
        <v>2.0219</v>
      </c>
      <c r="J160" s="150">
        <v>12.0824</v>
      </c>
      <c r="K160" s="150">
        <v>19.148399999999999</v>
      </c>
      <c r="L160" s="150">
        <v>-10.9459</v>
      </c>
      <c r="M160" s="150">
        <v>-6.0415999999999999</v>
      </c>
      <c r="N160" s="150">
        <v>-9.4163999999999994</v>
      </c>
      <c r="O160" s="150">
        <v>-1.0793999999999999</v>
      </c>
      <c r="P160" s="150">
        <v>2.8136999999999999</v>
      </c>
      <c r="Q160" s="150">
        <v>9.5065000000000008</v>
      </c>
      <c r="R160" s="150">
        <v>-3.4727999999999999</v>
      </c>
    </row>
    <row r="161" spans="1:18" x14ac:dyDescent="0.3">
      <c r="A161" s="146" t="s">
        <v>370</v>
      </c>
      <c r="B161" s="146" t="s">
        <v>375</v>
      </c>
      <c r="C161" s="146">
        <v>105628</v>
      </c>
      <c r="D161" s="149">
        <v>44004</v>
      </c>
      <c r="E161" s="150">
        <v>395.54117433968503</v>
      </c>
      <c r="F161" s="150">
        <v>1.4305000000000001</v>
      </c>
      <c r="G161" s="150">
        <v>1.4305000000000001</v>
      </c>
      <c r="H161" s="150">
        <v>4.2759999999999998</v>
      </c>
      <c r="I161" s="150">
        <v>1.9952000000000001</v>
      </c>
      <c r="J161" s="150">
        <v>12.017099999999999</v>
      </c>
      <c r="K161" s="150">
        <v>18.948499999999999</v>
      </c>
      <c r="L161" s="150">
        <v>-11.239800000000001</v>
      </c>
      <c r="M161" s="150">
        <v>-6.4997999999999996</v>
      </c>
      <c r="N161" s="150">
        <v>-9.9997000000000007</v>
      </c>
      <c r="O161" s="150">
        <v>-1.7423999999999999</v>
      </c>
      <c r="P161" s="150">
        <v>2.1532</v>
      </c>
      <c r="Q161" s="150">
        <v>14.4511</v>
      </c>
      <c r="R161" s="150">
        <v>-4.0865999999999998</v>
      </c>
    </row>
    <row r="162" spans="1:18" x14ac:dyDescent="0.3">
      <c r="A162" s="146" t="s">
        <v>370</v>
      </c>
      <c r="B162" s="146" t="s">
        <v>201</v>
      </c>
      <c r="C162" s="146">
        <v>132933</v>
      </c>
      <c r="D162" s="149">
        <v>44004</v>
      </c>
      <c r="E162" s="150">
        <v>12.2149</v>
      </c>
      <c r="F162" s="150">
        <v>1.1761999999999999</v>
      </c>
      <c r="G162" s="150">
        <v>1.1761999999999999</v>
      </c>
      <c r="H162" s="150">
        <v>4.5571999999999999</v>
      </c>
      <c r="I162" s="150">
        <v>3.9123999999999999</v>
      </c>
      <c r="J162" s="150">
        <v>13.3223</v>
      </c>
      <c r="K162" s="150">
        <v>17.261500000000002</v>
      </c>
      <c r="L162" s="150">
        <v>-14.852600000000001</v>
      </c>
      <c r="M162" s="150">
        <v>-7.3955000000000002</v>
      </c>
      <c r="N162" s="150">
        <v>-11.1967</v>
      </c>
      <c r="O162" s="150">
        <v>-3.2538</v>
      </c>
      <c r="P162" s="150">
        <v>3.8654000000000002</v>
      </c>
      <c r="Q162" s="150">
        <v>3.8725999999999998</v>
      </c>
      <c r="R162" s="150">
        <v>-4.9851999999999999</v>
      </c>
    </row>
    <row r="163" spans="1:18" x14ac:dyDescent="0.3">
      <c r="A163" s="146" t="s">
        <v>370</v>
      </c>
      <c r="B163" s="146" t="s">
        <v>306</v>
      </c>
      <c r="C163" s="146">
        <v>132924</v>
      </c>
      <c r="D163" s="149">
        <v>44004</v>
      </c>
      <c r="E163" s="150">
        <v>11.9581</v>
      </c>
      <c r="F163" s="150">
        <v>1.1726000000000001</v>
      </c>
      <c r="G163" s="150">
        <v>1.1726000000000001</v>
      </c>
      <c r="H163" s="150">
        <v>4.5499000000000001</v>
      </c>
      <c r="I163" s="150">
        <v>3.8986000000000001</v>
      </c>
      <c r="J163" s="150">
        <v>13.2879</v>
      </c>
      <c r="K163" s="150">
        <v>17.160499999999999</v>
      </c>
      <c r="L163" s="150">
        <v>-14.999700000000001</v>
      </c>
      <c r="M163" s="150">
        <v>-7.6380999999999997</v>
      </c>
      <c r="N163" s="150">
        <v>-11.5067</v>
      </c>
      <c r="O163" s="150">
        <v>-3.8073999999999999</v>
      </c>
      <c r="P163" s="150">
        <v>3.4491000000000001</v>
      </c>
      <c r="Q163" s="150">
        <v>3.4622000000000002</v>
      </c>
      <c r="R163" s="150">
        <v>-5.6029999999999998</v>
      </c>
    </row>
    <row r="164" spans="1:18" x14ac:dyDescent="0.3">
      <c r="A164" s="146" t="s">
        <v>370</v>
      </c>
      <c r="B164" s="146" t="s">
        <v>202</v>
      </c>
      <c r="C164" s="146">
        <v>133364</v>
      </c>
      <c r="D164" s="149">
        <v>44004</v>
      </c>
      <c r="E164" s="150">
        <v>13.0488</v>
      </c>
      <c r="F164" s="150">
        <v>0.98050000000000004</v>
      </c>
      <c r="G164" s="150">
        <v>0.98050000000000004</v>
      </c>
      <c r="H164" s="150">
        <v>4.2411000000000003</v>
      </c>
      <c r="I164" s="150">
        <v>3.6539999999999999</v>
      </c>
      <c r="J164" s="150">
        <v>12.4354</v>
      </c>
      <c r="K164" s="150">
        <v>17.3918</v>
      </c>
      <c r="L164" s="150">
        <v>-12.1914</v>
      </c>
      <c r="M164" s="150">
        <v>-4.2114000000000003</v>
      </c>
      <c r="N164" s="150">
        <v>-8.6313999999999993</v>
      </c>
      <c r="O164" s="150">
        <v>-1.6666000000000001</v>
      </c>
      <c r="P164" s="150">
        <v>6.1143999999999998</v>
      </c>
      <c r="Q164" s="150">
        <v>5.1708999999999996</v>
      </c>
      <c r="R164" s="150">
        <v>-2.4527999999999999</v>
      </c>
    </row>
    <row r="165" spans="1:18" x14ac:dyDescent="0.3">
      <c r="A165" s="146" t="s">
        <v>370</v>
      </c>
      <c r="B165" s="146" t="s">
        <v>305</v>
      </c>
      <c r="C165" s="146">
        <v>133361</v>
      </c>
      <c r="D165" s="149">
        <v>44004</v>
      </c>
      <c r="E165" s="150">
        <v>12.7776</v>
      </c>
      <c r="F165" s="150">
        <v>0.97840000000000005</v>
      </c>
      <c r="G165" s="150">
        <v>0.97840000000000005</v>
      </c>
      <c r="H165" s="150">
        <v>4.2346000000000004</v>
      </c>
      <c r="I165" s="150">
        <v>3.6402999999999999</v>
      </c>
      <c r="J165" s="150">
        <v>12.402699999999999</v>
      </c>
      <c r="K165" s="150">
        <v>17.2956</v>
      </c>
      <c r="L165" s="150">
        <v>-12.3399</v>
      </c>
      <c r="M165" s="150">
        <v>-4.4565000000000001</v>
      </c>
      <c r="N165" s="150">
        <v>-8.9441000000000006</v>
      </c>
      <c r="O165" s="150">
        <v>-2.2124999999999999</v>
      </c>
      <c r="P165" s="150">
        <v>5.6917</v>
      </c>
      <c r="Q165" s="150">
        <v>4.7497999999999996</v>
      </c>
      <c r="R165" s="150">
        <v>-3.0842999999999998</v>
      </c>
    </row>
    <row r="166" spans="1:18" x14ac:dyDescent="0.3">
      <c r="A166" s="146" t="s">
        <v>370</v>
      </c>
      <c r="B166" s="146" t="s">
        <v>203</v>
      </c>
      <c r="C166" s="146">
        <v>136007</v>
      </c>
      <c r="D166" s="149">
        <v>44004</v>
      </c>
      <c r="E166" s="150">
        <v>12.820499999999999</v>
      </c>
      <c r="F166" s="150">
        <v>1.0586</v>
      </c>
      <c r="G166" s="150">
        <v>1.0586</v>
      </c>
      <c r="H166" s="150">
        <v>4.1470000000000002</v>
      </c>
      <c r="I166" s="150">
        <v>3.4963000000000002</v>
      </c>
      <c r="J166" s="150">
        <v>12.3787</v>
      </c>
      <c r="K166" s="150">
        <v>16.353300000000001</v>
      </c>
      <c r="L166" s="150">
        <v>-12.4618</v>
      </c>
      <c r="M166" s="150">
        <v>-4.9375999999999998</v>
      </c>
      <c r="N166" s="150">
        <v>-9.5236000000000001</v>
      </c>
      <c r="O166" s="150">
        <v>-0.28389999999999999</v>
      </c>
      <c r="P166" s="150"/>
      <c r="Q166" s="150">
        <v>6.0495000000000001</v>
      </c>
      <c r="R166" s="150">
        <v>-1.0541</v>
      </c>
    </row>
    <row r="167" spans="1:18" x14ac:dyDescent="0.3">
      <c r="A167" s="146" t="s">
        <v>370</v>
      </c>
      <c r="B167" s="146" t="s">
        <v>304</v>
      </c>
      <c r="C167" s="146">
        <v>136004</v>
      </c>
      <c r="D167" s="149">
        <v>44004</v>
      </c>
      <c r="E167" s="150">
        <v>12.2896</v>
      </c>
      <c r="F167" s="150">
        <v>1.0532999999999999</v>
      </c>
      <c r="G167" s="150">
        <v>1.0532999999999999</v>
      </c>
      <c r="H167" s="150">
        <v>4.1368</v>
      </c>
      <c r="I167" s="150">
        <v>3.4756999999999998</v>
      </c>
      <c r="J167" s="150">
        <v>12.3302</v>
      </c>
      <c r="K167" s="150">
        <v>16.2181</v>
      </c>
      <c r="L167" s="150">
        <v>-12.671900000000001</v>
      </c>
      <c r="M167" s="150">
        <v>-5.2839</v>
      </c>
      <c r="N167" s="150">
        <v>-9.9649999999999999</v>
      </c>
      <c r="O167" s="150">
        <v>-1.0924</v>
      </c>
      <c r="P167" s="150"/>
      <c r="Q167" s="150">
        <v>4.9945000000000004</v>
      </c>
      <c r="R167" s="150">
        <v>-1.7807999999999999</v>
      </c>
    </row>
    <row r="168" spans="1:18" x14ac:dyDescent="0.3">
      <c r="A168" s="146" t="s">
        <v>370</v>
      </c>
      <c r="B168" s="146" t="s">
        <v>204</v>
      </c>
      <c r="C168" s="146">
        <v>140487</v>
      </c>
      <c r="D168" s="149">
        <v>44004</v>
      </c>
      <c r="E168" s="150">
        <v>13.055199999999999</v>
      </c>
      <c r="F168" s="150">
        <v>1.4058999999999999</v>
      </c>
      <c r="G168" s="150">
        <v>1.4058999999999999</v>
      </c>
      <c r="H168" s="150">
        <v>5.2286999999999999</v>
      </c>
      <c r="I168" s="150">
        <v>2.6191</v>
      </c>
      <c r="J168" s="150">
        <v>12.0253</v>
      </c>
      <c r="K168" s="150">
        <v>11.9283</v>
      </c>
      <c r="L168" s="150">
        <v>-9.2216000000000005</v>
      </c>
      <c r="M168" s="150">
        <v>-1.3764000000000001</v>
      </c>
      <c r="N168" s="150">
        <v>5.0599999999999999E-2</v>
      </c>
      <c r="O168" s="150">
        <v>6.2229999999999999</v>
      </c>
      <c r="P168" s="150"/>
      <c r="Q168" s="150">
        <v>8.6036999999999999</v>
      </c>
      <c r="R168" s="150">
        <v>1.6075999999999999</v>
      </c>
    </row>
    <row r="169" spans="1:18" x14ac:dyDescent="0.3">
      <c r="A169" s="146" t="s">
        <v>370</v>
      </c>
      <c r="B169" s="146" t="s">
        <v>307</v>
      </c>
      <c r="C169" s="146">
        <v>140488</v>
      </c>
      <c r="D169" s="149">
        <v>44004</v>
      </c>
      <c r="E169" s="150">
        <v>12.7247</v>
      </c>
      <c r="F169" s="150">
        <v>1.4016999999999999</v>
      </c>
      <c r="G169" s="150">
        <v>1.4016999999999999</v>
      </c>
      <c r="H169" s="150">
        <v>5.2192999999999996</v>
      </c>
      <c r="I169" s="150">
        <v>2.5994999999999999</v>
      </c>
      <c r="J169" s="150">
        <v>11.9777</v>
      </c>
      <c r="K169" s="150">
        <v>11.782</v>
      </c>
      <c r="L169" s="150">
        <v>-9.4527000000000001</v>
      </c>
      <c r="M169" s="150">
        <v>-1.7496</v>
      </c>
      <c r="N169" s="150">
        <v>-0.45140000000000002</v>
      </c>
      <c r="O169" s="150">
        <v>5.3891</v>
      </c>
      <c r="P169" s="150"/>
      <c r="Q169" s="150">
        <v>7.7450000000000001</v>
      </c>
      <c r="R169" s="150">
        <v>0.89759999999999995</v>
      </c>
    </row>
    <row r="170" spans="1:18" x14ac:dyDescent="0.3">
      <c r="A170" s="146" t="s">
        <v>370</v>
      </c>
      <c r="B170" s="146" t="s">
        <v>205</v>
      </c>
      <c r="C170" s="146">
        <v>142138</v>
      </c>
      <c r="D170" s="149">
        <v>44004</v>
      </c>
      <c r="E170" s="150">
        <v>9.3863000000000003</v>
      </c>
      <c r="F170" s="150">
        <v>0.625</v>
      </c>
      <c r="G170" s="150">
        <v>0.625</v>
      </c>
      <c r="H170" s="150">
        <v>4.0460000000000003</v>
      </c>
      <c r="I170" s="150">
        <v>0.22420000000000001</v>
      </c>
      <c r="J170" s="150">
        <v>11.4604</v>
      </c>
      <c r="K170" s="150">
        <v>12.142200000000001</v>
      </c>
      <c r="L170" s="150">
        <v>-14.3742</v>
      </c>
      <c r="M170" s="150">
        <v>-7.9991000000000003</v>
      </c>
      <c r="N170" s="150">
        <v>-9.6062999999999992</v>
      </c>
      <c r="O170" s="150"/>
      <c r="P170" s="150"/>
      <c r="Q170" s="150">
        <v>-2.7865000000000002</v>
      </c>
      <c r="R170" s="150">
        <v>-2.7103000000000002</v>
      </c>
    </row>
    <row r="171" spans="1:18" x14ac:dyDescent="0.3">
      <c r="A171" s="146" t="s">
        <v>370</v>
      </c>
      <c r="B171" s="146" t="s">
        <v>309</v>
      </c>
      <c r="C171" s="146">
        <v>142139</v>
      </c>
      <c r="D171" s="149">
        <v>44004</v>
      </c>
      <c r="E171" s="150">
        <v>9.2158999999999995</v>
      </c>
      <c r="F171" s="150">
        <v>0.62009999999999998</v>
      </c>
      <c r="G171" s="150">
        <v>0.62009999999999998</v>
      </c>
      <c r="H171" s="150">
        <v>4.0345000000000004</v>
      </c>
      <c r="I171" s="150">
        <v>0.2011</v>
      </c>
      <c r="J171" s="150">
        <v>11.404</v>
      </c>
      <c r="K171" s="150">
        <v>11.9725</v>
      </c>
      <c r="L171" s="150">
        <v>-14.6312</v>
      </c>
      <c r="M171" s="150">
        <v>-8.4116</v>
      </c>
      <c r="N171" s="150">
        <v>-10.145799999999999</v>
      </c>
      <c r="O171" s="150"/>
      <c r="P171" s="150"/>
      <c r="Q171" s="150">
        <v>-3.5779000000000001</v>
      </c>
      <c r="R171" s="150">
        <v>-3.4498000000000002</v>
      </c>
    </row>
    <row r="172" spans="1:18" x14ac:dyDescent="0.3">
      <c r="A172" s="146" t="s">
        <v>370</v>
      </c>
      <c r="B172" s="146" t="s">
        <v>206</v>
      </c>
      <c r="C172" s="146">
        <v>143178</v>
      </c>
      <c r="D172" s="149">
        <v>44004</v>
      </c>
      <c r="E172" s="150">
        <v>9.9314999999999998</v>
      </c>
      <c r="F172" s="150">
        <v>1.0489999999999999</v>
      </c>
      <c r="G172" s="150">
        <v>1.0489999999999999</v>
      </c>
      <c r="H172" s="150">
        <v>4.6235999999999997</v>
      </c>
      <c r="I172" s="150">
        <v>1.2085999999999999</v>
      </c>
      <c r="J172" s="150">
        <v>13.4251</v>
      </c>
      <c r="K172" s="150">
        <v>14.3142</v>
      </c>
      <c r="L172" s="150">
        <v>-11.545400000000001</v>
      </c>
      <c r="M172" s="150">
        <v>-5.7473000000000001</v>
      </c>
      <c r="N172" s="150">
        <v>-7.8078000000000003</v>
      </c>
      <c r="O172" s="150"/>
      <c r="P172" s="150"/>
      <c r="Q172" s="150">
        <v>-0.35470000000000002</v>
      </c>
      <c r="R172" s="150"/>
    </row>
    <row r="173" spans="1:18" x14ac:dyDescent="0.3">
      <c r="A173" s="146" t="s">
        <v>370</v>
      </c>
      <c r="B173" s="146" t="s">
        <v>308</v>
      </c>
      <c r="C173" s="146">
        <v>143176</v>
      </c>
      <c r="D173" s="149">
        <v>44004</v>
      </c>
      <c r="E173" s="150">
        <v>9.7570999999999994</v>
      </c>
      <c r="F173" s="150">
        <v>1.0439000000000001</v>
      </c>
      <c r="G173" s="150">
        <v>1.0439000000000001</v>
      </c>
      <c r="H173" s="150">
        <v>4.6101999999999999</v>
      </c>
      <c r="I173" s="150">
        <v>1.1832</v>
      </c>
      <c r="J173" s="150">
        <v>13.362399999999999</v>
      </c>
      <c r="K173" s="150">
        <v>14.136799999999999</v>
      </c>
      <c r="L173" s="150">
        <v>-11.8249</v>
      </c>
      <c r="M173" s="150">
        <v>-6.1962000000000002</v>
      </c>
      <c r="N173" s="150">
        <v>-8.4192999999999998</v>
      </c>
      <c r="O173" s="150"/>
      <c r="P173" s="150"/>
      <c r="Q173" s="150">
        <v>-1.2632000000000001</v>
      </c>
      <c r="R173" s="150"/>
    </row>
    <row r="174" spans="1:18" x14ac:dyDescent="0.3">
      <c r="A174" s="146" t="s">
        <v>370</v>
      </c>
      <c r="B174" s="146" t="s">
        <v>310</v>
      </c>
      <c r="C174" s="146">
        <v>116352</v>
      </c>
      <c r="D174" s="149">
        <v>44004</v>
      </c>
      <c r="E174" s="150">
        <v>37.829599999999999</v>
      </c>
      <c r="F174" s="150">
        <v>0.59079999999999999</v>
      </c>
      <c r="G174" s="150">
        <v>0.59079999999999999</v>
      </c>
      <c r="H174" s="150">
        <v>5.2064000000000004</v>
      </c>
      <c r="I174" s="150">
        <v>2.9645999999999999</v>
      </c>
      <c r="J174" s="150">
        <v>12.396800000000001</v>
      </c>
      <c r="K174" s="150">
        <v>15.366899999999999</v>
      </c>
      <c r="L174" s="150">
        <v>-5.6317000000000004</v>
      </c>
      <c r="M174" s="150">
        <v>2.6497000000000002</v>
      </c>
      <c r="N174" s="150">
        <v>2.6909000000000001</v>
      </c>
      <c r="O174" s="150">
        <v>5.4339000000000004</v>
      </c>
      <c r="P174" s="150">
        <v>10.7714</v>
      </c>
      <c r="Q174" s="150">
        <v>17.5274</v>
      </c>
      <c r="R174" s="150">
        <v>6.3415999999999997</v>
      </c>
    </row>
    <row r="175" spans="1:18" x14ac:dyDescent="0.3">
      <c r="A175" s="146" t="s">
        <v>370</v>
      </c>
      <c r="B175" s="146" t="s">
        <v>207</v>
      </c>
      <c r="C175" s="146">
        <v>126279</v>
      </c>
      <c r="D175" s="149">
        <v>44004</v>
      </c>
      <c r="E175" s="150">
        <v>27.563300000000002</v>
      </c>
      <c r="F175" s="150">
        <v>0.61799999999999999</v>
      </c>
      <c r="G175" s="150">
        <v>0.61799999999999999</v>
      </c>
      <c r="H175" s="150">
        <v>5.0214999999999996</v>
      </c>
      <c r="I175" s="150">
        <v>2.4788000000000001</v>
      </c>
      <c r="J175" s="150">
        <v>11.1701</v>
      </c>
      <c r="K175" s="150">
        <v>15.047000000000001</v>
      </c>
      <c r="L175" s="150">
        <v>-3.5333999999999999</v>
      </c>
      <c r="M175" s="150">
        <v>6.4146000000000001</v>
      </c>
      <c r="N175" s="150">
        <v>6.2840999999999996</v>
      </c>
      <c r="O175" s="150">
        <v>9.0798000000000005</v>
      </c>
      <c r="P175" s="150">
        <v>10.9414</v>
      </c>
      <c r="Q175" s="150">
        <v>17.639600000000002</v>
      </c>
      <c r="R175" s="150">
        <v>9.3683999999999994</v>
      </c>
    </row>
    <row r="176" spans="1:18" x14ac:dyDescent="0.3">
      <c r="A176" s="146" t="s">
        <v>370</v>
      </c>
      <c r="B176" s="146" t="s">
        <v>311</v>
      </c>
      <c r="C176" s="146">
        <v>126379</v>
      </c>
      <c r="D176" s="149">
        <v>44004</v>
      </c>
      <c r="E176" s="150">
        <v>26.884</v>
      </c>
      <c r="F176" s="150">
        <v>0.61380000000000001</v>
      </c>
      <c r="G176" s="150">
        <v>0.61380000000000001</v>
      </c>
      <c r="H176" s="150">
        <v>5.0114999999999998</v>
      </c>
      <c r="I176" s="150">
        <v>2.4592999999999998</v>
      </c>
      <c r="J176" s="150">
        <v>11.123100000000001</v>
      </c>
      <c r="K176" s="150">
        <v>14.903600000000001</v>
      </c>
      <c r="L176" s="150">
        <v>-3.7730000000000001</v>
      </c>
      <c r="M176" s="150">
        <v>6.0182000000000002</v>
      </c>
      <c r="N176" s="150">
        <v>5.7558999999999996</v>
      </c>
      <c r="O176" s="150">
        <v>8.3840000000000003</v>
      </c>
      <c r="P176" s="150">
        <v>10.4678</v>
      </c>
      <c r="Q176" s="150">
        <v>17.170200000000001</v>
      </c>
      <c r="R176" s="150">
        <v>8.5517000000000003</v>
      </c>
    </row>
    <row r="177" spans="1:18" x14ac:dyDescent="0.3">
      <c r="A177" s="146" t="s">
        <v>370</v>
      </c>
      <c r="B177" s="146" t="s">
        <v>208</v>
      </c>
      <c r="C177" s="146">
        <v>145819</v>
      </c>
      <c r="D177" s="149">
        <v>44004</v>
      </c>
      <c r="E177" s="150">
        <v>10.454599999999999</v>
      </c>
      <c r="F177" s="150">
        <v>0.99890000000000001</v>
      </c>
      <c r="G177" s="150">
        <v>0.99890000000000001</v>
      </c>
      <c r="H177" s="150">
        <v>3.5529000000000002</v>
      </c>
      <c r="I177" s="150">
        <v>1.573</v>
      </c>
      <c r="J177" s="150">
        <v>11.3186</v>
      </c>
      <c r="K177" s="150">
        <v>14.103300000000001</v>
      </c>
      <c r="L177" s="150">
        <v>-8.1769999999999996</v>
      </c>
      <c r="M177" s="150">
        <v>-1.8835999999999999</v>
      </c>
      <c r="N177" s="150">
        <v>-0.308</v>
      </c>
      <c r="O177" s="150"/>
      <c r="P177" s="150"/>
      <c r="Q177" s="150">
        <v>3.2073</v>
      </c>
      <c r="R177" s="150"/>
    </row>
    <row r="178" spans="1:18" x14ac:dyDescent="0.3">
      <c r="A178" s="146" t="s">
        <v>370</v>
      </c>
      <c r="B178" s="146" t="s">
        <v>312</v>
      </c>
      <c r="C178" s="146">
        <v>145820</v>
      </c>
      <c r="D178" s="149">
        <v>44004</v>
      </c>
      <c r="E178" s="150">
        <v>10.167299999999999</v>
      </c>
      <c r="F178" s="150">
        <v>0.98229999999999995</v>
      </c>
      <c r="G178" s="150">
        <v>0.98229999999999995</v>
      </c>
      <c r="H178" s="150">
        <v>3.5135000000000001</v>
      </c>
      <c r="I178" s="150">
        <v>1.4984</v>
      </c>
      <c r="J178" s="150">
        <v>11.1411</v>
      </c>
      <c r="K178" s="150">
        <v>13.556699999999999</v>
      </c>
      <c r="L178" s="150">
        <v>-9.0694999999999997</v>
      </c>
      <c r="M178" s="150">
        <v>-3.2957000000000001</v>
      </c>
      <c r="N178" s="150">
        <v>-2.2233999999999998</v>
      </c>
      <c r="O178" s="150"/>
      <c r="P178" s="150"/>
      <c r="Q178" s="150">
        <v>1.1852</v>
      </c>
      <c r="R178" s="150"/>
    </row>
    <row r="179" spans="1:18" x14ac:dyDescent="0.3">
      <c r="A179" s="146" t="s">
        <v>370</v>
      </c>
      <c r="B179" s="146" t="s">
        <v>313</v>
      </c>
      <c r="C179" s="146">
        <v>101853</v>
      </c>
      <c r="D179" s="149">
        <v>44004</v>
      </c>
      <c r="E179" s="150">
        <v>84.091499999999996</v>
      </c>
      <c r="F179" s="150">
        <v>0.65429999999999999</v>
      </c>
      <c r="G179" s="150">
        <v>0.65429999999999999</v>
      </c>
      <c r="H179" s="150">
        <v>4.5523999999999996</v>
      </c>
      <c r="I179" s="150">
        <v>1.9080999999999999</v>
      </c>
      <c r="J179" s="150">
        <v>13.4336</v>
      </c>
      <c r="K179" s="150">
        <v>13.0001</v>
      </c>
      <c r="L179" s="150">
        <v>-18.520600000000002</v>
      </c>
      <c r="M179" s="150">
        <v>-13.210699999999999</v>
      </c>
      <c r="N179" s="150">
        <v>-17.429200000000002</v>
      </c>
      <c r="O179" s="150">
        <v>-4.843</v>
      </c>
      <c r="P179" s="150">
        <v>2.7673999999999999</v>
      </c>
      <c r="Q179" s="150">
        <v>12.9975</v>
      </c>
      <c r="R179" s="150">
        <v>-9.3021999999999991</v>
      </c>
    </row>
    <row r="180" spans="1:18" x14ac:dyDescent="0.3">
      <c r="A180" s="146" t="s">
        <v>370</v>
      </c>
      <c r="B180" s="146" t="s">
        <v>209</v>
      </c>
      <c r="C180" s="146">
        <v>119549</v>
      </c>
      <c r="D180" s="149">
        <v>44004</v>
      </c>
      <c r="E180" s="150">
        <v>86.661699999999996</v>
      </c>
      <c r="F180" s="150">
        <v>0.65720000000000001</v>
      </c>
      <c r="G180" s="150">
        <v>0.65720000000000001</v>
      </c>
      <c r="H180" s="150">
        <v>4.5597000000000003</v>
      </c>
      <c r="I180" s="150">
        <v>1.9219999999999999</v>
      </c>
      <c r="J180" s="150">
        <v>13.467599999999999</v>
      </c>
      <c r="K180" s="150">
        <v>13.0875</v>
      </c>
      <c r="L180" s="150">
        <v>-18.361699999999999</v>
      </c>
      <c r="M180" s="150">
        <v>-12.9595</v>
      </c>
      <c r="N180" s="150">
        <v>-17.117699999999999</v>
      </c>
      <c r="O180" s="150">
        <v>-4.3685</v>
      </c>
      <c r="P180" s="150">
        <v>3.2126000000000001</v>
      </c>
      <c r="Q180" s="150">
        <v>8.0175000000000001</v>
      </c>
      <c r="R180" s="150">
        <v>-8.9229000000000003</v>
      </c>
    </row>
    <row r="181" spans="1:18" x14ac:dyDescent="0.3">
      <c r="A181" s="146" t="s">
        <v>370</v>
      </c>
      <c r="B181" s="146" t="s">
        <v>210</v>
      </c>
      <c r="C181" s="146">
        <v>139711</v>
      </c>
      <c r="D181" s="149">
        <v>44004</v>
      </c>
      <c r="E181" s="150">
        <v>7.9132999999999996</v>
      </c>
      <c r="F181" s="150">
        <v>1.3707</v>
      </c>
      <c r="G181" s="150">
        <v>1.3707</v>
      </c>
      <c r="H181" s="150">
        <v>5.6896000000000004</v>
      </c>
      <c r="I181" s="150">
        <v>3.0794000000000001</v>
      </c>
      <c r="J181" s="150">
        <v>17.456800000000001</v>
      </c>
      <c r="K181" s="150">
        <v>16.332699999999999</v>
      </c>
      <c r="L181" s="150">
        <v>-12.923</v>
      </c>
      <c r="M181" s="150">
        <v>-15.930400000000001</v>
      </c>
      <c r="N181" s="150">
        <v>-23.221800000000002</v>
      </c>
      <c r="O181" s="150">
        <v>-14.258800000000001</v>
      </c>
      <c r="P181" s="150"/>
      <c r="Q181" s="150">
        <v>-6.3036000000000003</v>
      </c>
      <c r="R181" s="150">
        <v>-20.054500000000001</v>
      </c>
    </row>
    <row r="182" spans="1:18" x14ac:dyDescent="0.3">
      <c r="A182" s="146" t="s">
        <v>370</v>
      </c>
      <c r="B182" s="146" t="s">
        <v>314</v>
      </c>
      <c r="C182" s="146">
        <v>139709</v>
      </c>
      <c r="D182" s="149">
        <v>44004</v>
      </c>
      <c r="E182" s="150">
        <v>7.7516999999999996</v>
      </c>
      <c r="F182" s="150">
        <v>1.3705000000000001</v>
      </c>
      <c r="G182" s="150">
        <v>1.3705000000000001</v>
      </c>
      <c r="H182" s="150">
        <v>5.6867000000000001</v>
      </c>
      <c r="I182" s="150">
        <v>3.0743</v>
      </c>
      <c r="J182" s="150">
        <v>17.441099999999999</v>
      </c>
      <c r="K182" s="150">
        <v>16.2819</v>
      </c>
      <c r="L182" s="150">
        <v>-12.9922</v>
      </c>
      <c r="M182" s="150">
        <v>-16.028099999999998</v>
      </c>
      <c r="N182" s="150">
        <v>-23.3385</v>
      </c>
      <c r="O182" s="150">
        <v>-14.5495</v>
      </c>
      <c r="P182" s="150"/>
      <c r="Q182" s="150">
        <v>-6.8399000000000001</v>
      </c>
      <c r="R182" s="150">
        <v>-20.301400000000001</v>
      </c>
    </row>
    <row r="183" spans="1:18" x14ac:dyDescent="0.3">
      <c r="A183" s="146" t="s">
        <v>370</v>
      </c>
      <c r="B183" s="146" t="s">
        <v>211</v>
      </c>
      <c r="C183" s="146">
        <v>139990</v>
      </c>
      <c r="D183" s="149">
        <v>44004</v>
      </c>
      <c r="E183" s="150">
        <v>6.7046000000000001</v>
      </c>
      <c r="F183" s="150">
        <v>1.4527000000000001</v>
      </c>
      <c r="G183" s="150">
        <v>1.4527000000000001</v>
      </c>
      <c r="H183" s="150">
        <v>6.1694000000000004</v>
      </c>
      <c r="I183" s="150">
        <v>3.6164000000000001</v>
      </c>
      <c r="J183" s="150">
        <v>18.255299999999998</v>
      </c>
      <c r="K183" s="150">
        <v>15.638400000000001</v>
      </c>
      <c r="L183" s="150">
        <v>-13.6561</v>
      </c>
      <c r="M183" s="150">
        <v>-16.414999999999999</v>
      </c>
      <c r="N183" s="150">
        <v>-22.838100000000001</v>
      </c>
      <c r="O183" s="150">
        <v>-14.4093</v>
      </c>
      <c r="P183" s="150"/>
      <c r="Q183" s="150">
        <v>-11.577</v>
      </c>
      <c r="R183" s="150">
        <v>-20.401900000000001</v>
      </c>
    </row>
    <row r="184" spans="1:18" x14ac:dyDescent="0.3">
      <c r="A184" s="146" t="s">
        <v>370</v>
      </c>
      <c r="B184" s="146" t="s">
        <v>315</v>
      </c>
      <c r="C184" s="146">
        <v>139992</v>
      </c>
      <c r="D184" s="149">
        <v>44004</v>
      </c>
      <c r="E184" s="150">
        <v>6.5929000000000002</v>
      </c>
      <c r="F184" s="150">
        <v>1.4511000000000001</v>
      </c>
      <c r="G184" s="150">
        <v>1.4511000000000001</v>
      </c>
      <c r="H184" s="150">
        <v>6.1676000000000002</v>
      </c>
      <c r="I184" s="150">
        <v>3.6131000000000002</v>
      </c>
      <c r="J184" s="150">
        <v>18.2456</v>
      </c>
      <c r="K184" s="150">
        <v>15.6061</v>
      </c>
      <c r="L184" s="150">
        <v>-13.7111</v>
      </c>
      <c r="M184" s="150">
        <v>-16.5001</v>
      </c>
      <c r="N184" s="150">
        <v>-22.944099999999999</v>
      </c>
      <c r="O184" s="150">
        <v>-14.8096</v>
      </c>
      <c r="P184" s="150"/>
      <c r="Q184" s="150">
        <v>-12.033099999999999</v>
      </c>
      <c r="R184" s="150">
        <v>-20.706299999999999</v>
      </c>
    </row>
    <row r="185" spans="1:18" x14ac:dyDescent="0.3">
      <c r="A185" s="146" t="s">
        <v>370</v>
      </c>
      <c r="B185" s="146" t="s">
        <v>212</v>
      </c>
      <c r="C185" s="146">
        <v>141141</v>
      </c>
      <c r="D185" s="149">
        <v>44004</v>
      </c>
      <c r="E185" s="150">
        <v>6.4486999999999997</v>
      </c>
      <c r="F185" s="150">
        <v>1.508</v>
      </c>
      <c r="G185" s="150">
        <v>1.508</v>
      </c>
      <c r="H185" s="150">
        <v>5.4432999999999998</v>
      </c>
      <c r="I185" s="150">
        <v>3.1741999999999999</v>
      </c>
      <c r="J185" s="150">
        <v>17.117100000000001</v>
      </c>
      <c r="K185" s="150">
        <v>14.8764</v>
      </c>
      <c r="L185" s="150">
        <v>-14.637600000000001</v>
      </c>
      <c r="M185" s="150">
        <v>-17.1661</v>
      </c>
      <c r="N185" s="150">
        <v>-23.635200000000001</v>
      </c>
      <c r="O185" s="150"/>
      <c r="P185" s="150"/>
      <c r="Q185" s="150">
        <v>-13.7445</v>
      </c>
      <c r="R185" s="150">
        <v>-20.458200000000001</v>
      </c>
    </row>
    <row r="186" spans="1:18" x14ac:dyDescent="0.3">
      <c r="A186" s="146" t="s">
        <v>370</v>
      </c>
      <c r="B186" s="146" t="s">
        <v>317</v>
      </c>
      <c r="C186" s="146">
        <v>141139</v>
      </c>
      <c r="D186" s="149">
        <v>44004</v>
      </c>
      <c r="E186" s="150">
        <v>6.3451000000000004</v>
      </c>
      <c r="F186" s="150">
        <v>1.5069999999999999</v>
      </c>
      <c r="G186" s="150">
        <v>1.5069999999999999</v>
      </c>
      <c r="H186" s="150">
        <v>5.4371</v>
      </c>
      <c r="I186" s="150">
        <v>3.1623000000000001</v>
      </c>
      <c r="J186" s="150">
        <v>17.0855</v>
      </c>
      <c r="K186" s="150">
        <v>14.7811</v>
      </c>
      <c r="L186" s="150">
        <v>-14.777100000000001</v>
      </c>
      <c r="M186" s="150">
        <v>-17.3675</v>
      </c>
      <c r="N186" s="150">
        <v>-23.8813</v>
      </c>
      <c r="O186" s="150"/>
      <c r="P186" s="150"/>
      <c r="Q186" s="150">
        <v>-14.214</v>
      </c>
      <c r="R186" s="150">
        <v>-20.7852</v>
      </c>
    </row>
    <row r="187" spans="1:18" x14ac:dyDescent="0.3">
      <c r="A187" s="146" t="s">
        <v>370</v>
      </c>
      <c r="B187" s="146" t="s">
        <v>213</v>
      </c>
      <c r="C187" s="146">
        <v>141564</v>
      </c>
      <c r="D187" s="149">
        <v>44004</v>
      </c>
      <c r="E187" s="150">
        <v>6.0274000000000001</v>
      </c>
      <c r="F187" s="150">
        <v>1.7162999999999999</v>
      </c>
      <c r="G187" s="150">
        <v>1.7162999999999999</v>
      </c>
      <c r="H187" s="150">
        <v>5.6142000000000003</v>
      </c>
      <c r="I187" s="150">
        <v>3.3186</v>
      </c>
      <c r="J187" s="150">
        <v>18.191299999999998</v>
      </c>
      <c r="K187" s="150">
        <v>14.9171</v>
      </c>
      <c r="L187" s="150">
        <v>-16.546900000000001</v>
      </c>
      <c r="M187" s="150">
        <v>-19.261099999999999</v>
      </c>
      <c r="N187" s="150">
        <v>-25.508600000000001</v>
      </c>
      <c r="O187" s="150"/>
      <c r="P187" s="150"/>
      <c r="Q187" s="150">
        <v>-16.902799999999999</v>
      </c>
      <c r="R187" s="150">
        <v>-21.377700000000001</v>
      </c>
    </row>
    <row r="188" spans="1:18" x14ac:dyDescent="0.3">
      <c r="A188" s="146" t="s">
        <v>370</v>
      </c>
      <c r="B188" s="146" t="s">
        <v>316</v>
      </c>
      <c r="C188" s="146">
        <v>141565</v>
      </c>
      <c r="D188" s="149">
        <v>44004</v>
      </c>
      <c r="E188" s="150">
        <v>5.8202999999999996</v>
      </c>
      <c r="F188" s="150">
        <v>1.7143999999999999</v>
      </c>
      <c r="G188" s="150">
        <v>1.7143999999999999</v>
      </c>
      <c r="H188" s="150">
        <v>5.6086</v>
      </c>
      <c r="I188" s="150">
        <v>3.3067000000000002</v>
      </c>
      <c r="J188" s="150">
        <v>18.161899999999999</v>
      </c>
      <c r="K188" s="150">
        <v>14.832800000000001</v>
      </c>
      <c r="L188" s="150">
        <v>-16.666</v>
      </c>
      <c r="M188" s="150">
        <v>-19.432200000000002</v>
      </c>
      <c r="N188" s="150">
        <v>-25.718800000000002</v>
      </c>
      <c r="O188" s="150"/>
      <c r="P188" s="150"/>
      <c r="Q188" s="150">
        <v>-17.958600000000001</v>
      </c>
      <c r="R188" s="150">
        <v>-22.113700000000001</v>
      </c>
    </row>
    <row r="189" spans="1:18" x14ac:dyDescent="0.3">
      <c r="A189" s="146" t="s">
        <v>370</v>
      </c>
      <c r="B189" s="146" t="s">
        <v>214</v>
      </c>
      <c r="C189" s="146">
        <v>133324</v>
      </c>
      <c r="D189" s="149">
        <v>44004</v>
      </c>
      <c r="E189" s="150">
        <v>12.333299999999999</v>
      </c>
      <c r="F189" s="150">
        <v>1.0404</v>
      </c>
      <c r="G189" s="150">
        <v>1.0404</v>
      </c>
      <c r="H189" s="150">
        <v>5.3155999999999999</v>
      </c>
      <c r="I189" s="150">
        <v>2.4514</v>
      </c>
      <c r="J189" s="150">
        <v>13.668900000000001</v>
      </c>
      <c r="K189" s="150">
        <v>19.032399999999999</v>
      </c>
      <c r="L189" s="150">
        <v>-13.5646</v>
      </c>
      <c r="M189" s="150">
        <v>-6.7461000000000002</v>
      </c>
      <c r="N189" s="150">
        <v>-10.8163</v>
      </c>
      <c r="O189" s="150">
        <v>-1.0545</v>
      </c>
      <c r="P189" s="150">
        <v>3.7422</v>
      </c>
      <c r="Q189" s="150">
        <v>4.0781999999999998</v>
      </c>
      <c r="R189" s="150">
        <v>-4.6565000000000003</v>
      </c>
    </row>
    <row r="190" spans="1:18" x14ac:dyDescent="0.3">
      <c r="A190" s="146" t="s">
        <v>370</v>
      </c>
      <c r="B190" s="146" t="s">
        <v>320</v>
      </c>
      <c r="C190" s="146">
        <v>133322</v>
      </c>
      <c r="D190" s="149">
        <v>44004</v>
      </c>
      <c r="E190" s="150">
        <v>12.073399999999999</v>
      </c>
      <c r="F190" s="150">
        <v>1.0402</v>
      </c>
      <c r="G190" s="150">
        <v>1.0402</v>
      </c>
      <c r="H190" s="150">
        <v>5.3148999999999997</v>
      </c>
      <c r="I190" s="150">
        <v>2.4506999999999999</v>
      </c>
      <c r="J190" s="150">
        <v>13.667299999999999</v>
      </c>
      <c r="K190" s="150">
        <v>18.983699999999999</v>
      </c>
      <c r="L190" s="150">
        <v>-13.6899</v>
      </c>
      <c r="M190" s="150">
        <v>-6.9789000000000003</v>
      </c>
      <c r="N190" s="150">
        <v>-11.131600000000001</v>
      </c>
      <c r="O190" s="150">
        <v>-1.4056999999999999</v>
      </c>
      <c r="P190" s="150">
        <v>3.3767</v>
      </c>
      <c r="Q190" s="150">
        <v>3.6566000000000001</v>
      </c>
      <c r="R190" s="150">
        <v>-4.9981999999999998</v>
      </c>
    </row>
    <row r="191" spans="1:18" x14ac:dyDescent="0.3">
      <c r="A191" s="146" t="s">
        <v>370</v>
      </c>
      <c r="B191" s="146" t="s">
        <v>215</v>
      </c>
      <c r="C191" s="146">
        <v>135682</v>
      </c>
      <c r="D191" s="149">
        <v>44004</v>
      </c>
      <c r="E191" s="150">
        <v>13.5495</v>
      </c>
      <c r="F191" s="150">
        <v>0.98909999999999998</v>
      </c>
      <c r="G191" s="150">
        <v>0.98909999999999998</v>
      </c>
      <c r="H191" s="150">
        <v>5.2355999999999998</v>
      </c>
      <c r="I191" s="150">
        <v>2.3778000000000001</v>
      </c>
      <c r="J191" s="150">
        <v>13.586399999999999</v>
      </c>
      <c r="K191" s="150">
        <v>19.287400000000002</v>
      </c>
      <c r="L191" s="150">
        <v>-12.903</v>
      </c>
      <c r="M191" s="150">
        <v>-5.5237999999999996</v>
      </c>
      <c r="N191" s="150">
        <v>-9.6464999999999996</v>
      </c>
      <c r="O191" s="150">
        <v>0.37940000000000002</v>
      </c>
      <c r="P191" s="150"/>
      <c r="Q191" s="150">
        <v>7.3954000000000004</v>
      </c>
      <c r="R191" s="150">
        <v>-3.5962000000000001</v>
      </c>
    </row>
    <row r="192" spans="1:18" x14ac:dyDescent="0.3">
      <c r="A192" s="146" t="s">
        <v>370</v>
      </c>
      <c r="B192" s="146" t="s">
        <v>319</v>
      </c>
      <c r="C192" s="146">
        <v>135684</v>
      </c>
      <c r="D192" s="149">
        <v>44004</v>
      </c>
      <c r="E192" s="150">
        <v>13.2751</v>
      </c>
      <c r="F192" s="150">
        <v>0.98819999999999997</v>
      </c>
      <c r="G192" s="150">
        <v>0.98819999999999997</v>
      </c>
      <c r="H192" s="150">
        <v>5.2335000000000003</v>
      </c>
      <c r="I192" s="150">
        <v>2.3721000000000001</v>
      </c>
      <c r="J192" s="150">
        <v>13.571099999999999</v>
      </c>
      <c r="K192" s="150">
        <v>19.2271</v>
      </c>
      <c r="L192" s="150">
        <v>-13.0061</v>
      </c>
      <c r="M192" s="150">
        <v>-5.6985000000000001</v>
      </c>
      <c r="N192" s="150">
        <v>-9.8704000000000001</v>
      </c>
      <c r="O192" s="150">
        <v>-0.15529999999999999</v>
      </c>
      <c r="P192" s="150"/>
      <c r="Q192" s="150">
        <v>6.8806000000000003</v>
      </c>
      <c r="R192" s="150">
        <v>-4.0232000000000001</v>
      </c>
    </row>
    <row r="193" spans="1:18" x14ac:dyDescent="0.3">
      <c r="A193" s="146" t="s">
        <v>370</v>
      </c>
      <c r="B193" s="146" t="s">
        <v>216</v>
      </c>
      <c r="C193" s="146">
        <v>142153</v>
      </c>
      <c r="D193" s="149">
        <v>44004</v>
      </c>
      <c r="E193" s="150">
        <v>6.4181999999999997</v>
      </c>
      <c r="F193" s="150">
        <v>1.2271000000000001</v>
      </c>
      <c r="G193" s="150">
        <v>1.2271000000000001</v>
      </c>
      <c r="H193" s="150">
        <v>4.9858000000000002</v>
      </c>
      <c r="I193" s="150">
        <v>2.0706000000000002</v>
      </c>
      <c r="J193" s="150">
        <v>16.284400000000002</v>
      </c>
      <c r="K193" s="150">
        <v>10.3561</v>
      </c>
      <c r="L193" s="150">
        <v>-17.401900000000001</v>
      </c>
      <c r="M193" s="150">
        <v>-18.192599999999999</v>
      </c>
      <c r="N193" s="150">
        <v>-24.534400000000002</v>
      </c>
      <c r="O193" s="150"/>
      <c r="P193" s="150"/>
      <c r="Q193" s="150">
        <v>-17.972300000000001</v>
      </c>
      <c r="R193" s="150">
        <v>-18.216100000000001</v>
      </c>
    </row>
    <row r="194" spans="1:18" x14ac:dyDescent="0.3">
      <c r="A194" s="146" t="s">
        <v>370</v>
      </c>
      <c r="B194" s="146" t="s">
        <v>318</v>
      </c>
      <c r="C194" s="146">
        <v>142151</v>
      </c>
      <c r="D194" s="149">
        <v>44004</v>
      </c>
      <c r="E194" s="150">
        <v>6.2888999999999999</v>
      </c>
      <c r="F194" s="150">
        <v>1.2264999999999999</v>
      </c>
      <c r="G194" s="150">
        <v>1.2264999999999999</v>
      </c>
      <c r="H194" s="150">
        <v>4.9829999999999997</v>
      </c>
      <c r="I194" s="150">
        <v>2.0627</v>
      </c>
      <c r="J194" s="150">
        <v>16.2652</v>
      </c>
      <c r="K194" s="150">
        <v>10.2967</v>
      </c>
      <c r="L194" s="150">
        <v>-17.489100000000001</v>
      </c>
      <c r="M194" s="150">
        <v>-18.322800000000001</v>
      </c>
      <c r="N194" s="150">
        <v>-24.6938</v>
      </c>
      <c r="O194" s="150"/>
      <c r="P194" s="150"/>
      <c r="Q194" s="150">
        <v>-18.714700000000001</v>
      </c>
      <c r="R194" s="150">
        <v>-18.873100000000001</v>
      </c>
    </row>
    <row r="195" spans="1:18" x14ac:dyDescent="0.3">
      <c r="A195" s="146" t="s">
        <v>370</v>
      </c>
      <c r="B195" s="146" t="s">
        <v>217</v>
      </c>
      <c r="C195" s="146">
        <v>143079</v>
      </c>
      <c r="D195" s="149">
        <v>44004</v>
      </c>
      <c r="E195" s="150">
        <v>7.6806999999999999</v>
      </c>
      <c r="F195" s="150">
        <v>1.3084</v>
      </c>
      <c r="G195" s="150">
        <v>1.3084</v>
      </c>
      <c r="H195" s="150">
        <v>4.6444999999999999</v>
      </c>
      <c r="I195" s="150">
        <v>2.1627999999999998</v>
      </c>
      <c r="J195" s="150">
        <v>14.541600000000001</v>
      </c>
      <c r="K195" s="150">
        <v>13.421799999999999</v>
      </c>
      <c r="L195" s="150">
        <v>-14.1015</v>
      </c>
      <c r="M195" s="150">
        <v>-14.3028</v>
      </c>
      <c r="N195" s="150">
        <v>-21.034099999999999</v>
      </c>
      <c r="O195" s="150"/>
      <c r="P195" s="150"/>
      <c r="Q195" s="150">
        <v>-12.456200000000001</v>
      </c>
      <c r="R195" s="150"/>
    </row>
    <row r="196" spans="1:18" x14ac:dyDescent="0.3">
      <c r="A196" s="146" t="s">
        <v>370</v>
      </c>
      <c r="B196" s="146" t="s">
        <v>321</v>
      </c>
      <c r="C196" s="146">
        <v>143077</v>
      </c>
      <c r="D196" s="149">
        <v>44004</v>
      </c>
      <c r="E196" s="150">
        <v>7.62</v>
      </c>
      <c r="F196" s="150">
        <v>1.3055000000000001</v>
      </c>
      <c r="G196" s="150">
        <v>1.3055000000000001</v>
      </c>
      <c r="H196" s="150">
        <v>4.6387</v>
      </c>
      <c r="I196" s="150">
        <v>2.1516000000000002</v>
      </c>
      <c r="J196" s="150">
        <v>14.5124</v>
      </c>
      <c r="K196" s="150">
        <v>13.337199999999999</v>
      </c>
      <c r="L196" s="150">
        <v>-14.2278</v>
      </c>
      <c r="M196" s="150">
        <v>-14.489599999999999</v>
      </c>
      <c r="N196" s="150">
        <v>-21.263100000000001</v>
      </c>
      <c r="O196" s="150"/>
      <c r="P196" s="150"/>
      <c r="Q196" s="150">
        <v>-12.8056</v>
      </c>
      <c r="R196" s="150"/>
    </row>
    <row r="197" spans="1:18" x14ac:dyDescent="0.3">
      <c r="A197" s="146" t="s">
        <v>370</v>
      </c>
      <c r="B197" s="146" t="s">
        <v>373</v>
      </c>
      <c r="C197" s="146"/>
      <c r="D197" s="149"/>
      <c r="E197" s="150"/>
      <c r="F197" s="150"/>
      <c r="G197" s="150"/>
      <c r="H197" s="150"/>
      <c r="I197" s="150"/>
      <c r="J197" s="150"/>
      <c r="K197" s="150"/>
      <c r="L197" s="150"/>
      <c r="M197" s="150"/>
      <c r="N197" s="150"/>
      <c r="O197" s="150"/>
      <c r="P197" s="150"/>
      <c r="Q197" s="150"/>
      <c r="R197" s="150"/>
    </row>
    <row r="198" spans="1:18" x14ac:dyDescent="0.3">
      <c r="A198" s="146" t="s">
        <v>370</v>
      </c>
      <c r="B198" s="146" t="s">
        <v>377</v>
      </c>
      <c r="C198" s="146"/>
      <c r="D198" s="149"/>
      <c r="E198" s="150"/>
      <c r="F198" s="150"/>
      <c r="G198" s="150"/>
      <c r="H198" s="150"/>
      <c r="I198" s="150"/>
      <c r="J198" s="150"/>
      <c r="K198" s="150"/>
      <c r="L198" s="150"/>
      <c r="M198" s="150"/>
      <c r="N198" s="150"/>
      <c r="O198" s="150"/>
      <c r="P198" s="150"/>
      <c r="Q198" s="150"/>
      <c r="R198" s="150"/>
    </row>
    <row r="199" spans="1:18" x14ac:dyDescent="0.3">
      <c r="A199" s="146" t="s">
        <v>370</v>
      </c>
      <c r="B199" s="146" t="s">
        <v>374</v>
      </c>
      <c r="C199" s="146"/>
      <c r="D199" s="149"/>
      <c r="E199" s="150"/>
      <c r="F199" s="150"/>
      <c r="G199" s="150"/>
      <c r="H199" s="150"/>
      <c r="I199" s="150"/>
      <c r="J199" s="150"/>
      <c r="K199" s="150"/>
      <c r="L199" s="150"/>
      <c r="M199" s="150"/>
      <c r="N199" s="150"/>
      <c r="O199" s="150"/>
      <c r="P199" s="150"/>
      <c r="Q199" s="150"/>
      <c r="R199" s="150"/>
    </row>
    <row r="200" spans="1:18" x14ac:dyDescent="0.3">
      <c r="A200" s="146" t="s">
        <v>370</v>
      </c>
      <c r="B200" s="146" t="s">
        <v>376</v>
      </c>
      <c r="C200" s="146"/>
      <c r="D200" s="149"/>
      <c r="E200" s="150"/>
      <c r="F200" s="150"/>
      <c r="G200" s="150"/>
      <c r="H200" s="150"/>
      <c r="I200" s="150"/>
      <c r="J200" s="150"/>
      <c r="K200" s="150"/>
      <c r="L200" s="150"/>
      <c r="M200" s="150"/>
      <c r="N200" s="150"/>
      <c r="O200" s="150"/>
      <c r="P200" s="150"/>
      <c r="Q200" s="150"/>
      <c r="R200" s="150"/>
    </row>
    <row r="201" spans="1:18" x14ac:dyDescent="0.3">
      <c r="A201" s="146" t="s">
        <v>370</v>
      </c>
      <c r="B201" s="146" t="s">
        <v>218</v>
      </c>
      <c r="C201" s="146">
        <v>132756</v>
      </c>
      <c r="D201" s="149">
        <v>44004</v>
      </c>
      <c r="E201" s="150">
        <v>17.554400000000001</v>
      </c>
      <c r="F201" s="150">
        <v>0.63170000000000004</v>
      </c>
      <c r="G201" s="150">
        <v>0.63170000000000004</v>
      </c>
      <c r="H201" s="150">
        <v>4.7342000000000004</v>
      </c>
      <c r="I201" s="150">
        <v>1.7085999999999999</v>
      </c>
      <c r="J201" s="150">
        <v>13.7216</v>
      </c>
      <c r="K201" s="150">
        <v>14.428000000000001</v>
      </c>
      <c r="L201" s="150">
        <v>-14.9924</v>
      </c>
      <c r="M201" s="150">
        <v>-8.6953999999999994</v>
      </c>
      <c r="N201" s="150">
        <v>-10.938800000000001</v>
      </c>
      <c r="O201" s="150">
        <v>2.3445</v>
      </c>
      <c r="P201" s="150">
        <v>8.3648000000000007</v>
      </c>
      <c r="Q201" s="150">
        <v>10.383900000000001</v>
      </c>
      <c r="R201" s="150">
        <v>-1.4399</v>
      </c>
    </row>
    <row r="202" spans="1:18" x14ac:dyDescent="0.3">
      <c r="A202" s="146" t="s">
        <v>370</v>
      </c>
      <c r="B202" s="146" t="s">
        <v>322</v>
      </c>
      <c r="C202" s="146">
        <v>132757</v>
      </c>
      <c r="D202" s="149">
        <v>44004</v>
      </c>
      <c r="E202" s="150">
        <v>16.299900000000001</v>
      </c>
      <c r="F202" s="150">
        <v>0.62039999999999995</v>
      </c>
      <c r="G202" s="150">
        <v>0.62039999999999995</v>
      </c>
      <c r="H202" s="150">
        <v>4.7039999999999997</v>
      </c>
      <c r="I202" s="150">
        <v>1.6526000000000001</v>
      </c>
      <c r="J202" s="150">
        <v>13.587400000000001</v>
      </c>
      <c r="K202" s="150">
        <v>13.9893</v>
      </c>
      <c r="L202" s="150">
        <v>-15.658200000000001</v>
      </c>
      <c r="M202" s="150">
        <v>-9.7547999999999995</v>
      </c>
      <c r="N202" s="150">
        <v>-12.296799999999999</v>
      </c>
      <c r="O202" s="150">
        <v>0.95599999999999996</v>
      </c>
      <c r="P202" s="150">
        <v>7.0144000000000002</v>
      </c>
      <c r="Q202" s="150">
        <v>8.9563000000000006</v>
      </c>
      <c r="R202" s="150">
        <v>-2.8513000000000002</v>
      </c>
    </row>
    <row r="203" spans="1:18" x14ac:dyDescent="0.3">
      <c r="A203" s="146" t="s">
        <v>370</v>
      </c>
      <c r="B203" s="146" t="s">
        <v>219</v>
      </c>
      <c r="C203" s="146">
        <v>118866</v>
      </c>
      <c r="D203" s="149">
        <v>44004</v>
      </c>
      <c r="E203" s="150">
        <v>74.78</v>
      </c>
      <c r="F203" s="150">
        <v>0.44330000000000003</v>
      </c>
      <c r="G203" s="150">
        <v>0.44330000000000003</v>
      </c>
      <c r="H203" s="150">
        <v>3.6882999999999999</v>
      </c>
      <c r="I203" s="150">
        <v>1.3829</v>
      </c>
      <c r="J203" s="150">
        <v>9.6803000000000008</v>
      </c>
      <c r="K203" s="150">
        <v>13.9765</v>
      </c>
      <c r="L203" s="150">
        <v>-12.985799999999999</v>
      </c>
      <c r="M203" s="150">
        <v>-6.1142000000000003</v>
      </c>
      <c r="N203" s="150">
        <v>-8.9603000000000002</v>
      </c>
      <c r="O203" s="150">
        <v>2.1029</v>
      </c>
      <c r="P203" s="150">
        <v>6.3259999999999996</v>
      </c>
      <c r="Q203" s="150">
        <v>9.2136999999999993</v>
      </c>
      <c r="R203" s="150">
        <v>-3.5714999999999999</v>
      </c>
    </row>
    <row r="204" spans="1:18" x14ac:dyDescent="0.3">
      <c r="A204" s="146" t="s">
        <v>370</v>
      </c>
      <c r="B204" s="146" t="s">
        <v>323</v>
      </c>
      <c r="C204" s="146">
        <v>100480</v>
      </c>
      <c r="D204" s="149">
        <v>44004</v>
      </c>
      <c r="E204" s="150">
        <v>107.668998361908</v>
      </c>
      <c r="F204" s="150">
        <v>0.4249</v>
      </c>
      <c r="G204" s="150">
        <v>0.4249</v>
      </c>
      <c r="H204" s="150">
        <v>3.6549999999999998</v>
      </c>
      <c r="I204" s="150">
        <v>1.3147</v>
      </c>
      <c r="J204" s="150">
        <v>9.5488</v>
      </c>
      <c r="K204" s="150">
        <v>13.5672</v>
      </c>
      <c r="L204" s="150">
        <v>-13.4521</v>
      </c>
      <c r="M204" s="150">
        <v>-6.7351000000000001</v>
      </c>
      <c r="N204" s="150">
        <v>-9.6929999999999996</v>
      </c>
      <c r="O204" s="150">
        <v>1.4105000000000001</v>
      </c>
      <c r="P204" s="150">
        <v>5.3692000000000002</v>
      </c>
      <c r="Q204" s="150">
        <v>10.2989</v>
      </c>
      <c r="R204" s="150">
        <v>-4.2853000000000003</v>
      </c>
    </row>
    <row r="205" spans="1:18" x14ac:dyDescent="0.3">
      <c r="A205" s="146" t="s">
        <v>370</v>
      </c>
      <c r="B205" s="146" t="s">
        <v>324</v>
      </c>
      <c r="C205" s="146">
        <v>116051</v>
      </c>
      <c r="D205" s="149">
        <v>44004</v>
      </c>
      <c r="E205" s="150">
        <v>23.07</v>
      </c>
      <c r="F205" s="150">
        <v>0.43540000000000001</v>
      </c>
      <c r="G205" s="150">
        <v>0.43540000000000001</v>
      </c>
      <c r="H205" s="150">
        <v>4.4363999999999999</v>
      </c>
      <c r="I205" s="150">
        <v>1.9442999999999999</v>
      </c>
      <c r="J205" s="150">
        <v>12.2628</v>
      </c>
      <c r="K205" s="150">
        <v>17.464400000000001</v>
      </c>
      <c r="L205" s="150">
        <v>-10.512</v>
      </c>
      <c r="M205" s="150">
        <v>-4.0349000000000004</v>
      </c>
      <c r="N205" s="150">
        <v>-5.7983000000000002</v>
      </c>
      <c r="O205" s="150">
        <v>1.1217999999999999</v>
      </c>
      <c r="P205" s="150">
        <v>2.0712999999999999</v>
      </c>
      <c r="Q205" s="150">
        <v>10.3293</v>
      </c>
      <c r="R205" s="150">
        <v>-0.7913</v>
      </c>
    </row>
    <row r="206" spans="1:18" x14ac:dyDescent="0.3">
      <c r="A206" s="146" t="s">
        <v>370</v>
      </c>
      <c r="B206" s="146" t="s">
        <v>220</v>
      </c>
      <c r="C206" s="146">
        <v>119307</v>
      </c>
      <c r="D206" s="149">
        <v>44004</v>
      </c>
      <c r="E206" s="150">
        <v>24.06</v>
      </c>
      <c r="F206" s="150">
        <v>0.45929999999999999</v>
      </c>
      <c r="G206" s="150">
        <v>0.45929999999999999</v>
      </c>
      <c r="H206" s="150">
        <v>4.4271000000000003</v>
      </c>
      <c r="I206" s="150">
        <v>1.9923999999999999</v>
      </c>
      <c r="J206" s="150">
        <v>12.3249</v>
      </c>
      <c r="K206" s="150">
        <v>17.595300000000002</v>
      </c>
      <c r="L206" s="150">
        <v>-10.324299999999999</v>
      </c>
      <c r="M206" s="150">
        <v>-3.7214999999999998</v>
      </c>
      <c r="N206" s="150">
        <v>-5.4245000000000001</v>
      </c>
      <c r="O206" s="150">
        <v>1.6296999999999999</v>
      </c>
      <c r="P206" s="150">
        <v>2.794</v>
      </c>
      <c r="Q206" s="150">
        <v>8.4375999999999998</v>
      </c>
      <c r="R206" s="150">
        <v>-0.3715</v>
      </c>
    </row>
    <row r="207" spans="1:18" x14ac:dyDescent="0.3">
      <c r="A207" s="146" t="s">
        <v>370</v>
      </c>
      <c r="B207" s="146" t="s">
        <v>325</v>
      </c>
      <c r="C207" s="146">
        <v>135964</v>
      </c>
      <c r="D207" s="149">
        <v>44004</v>
      </c>
      <c r="E207" s="150">
        <v>11.681100000000001</v>
      </c>
      <c r="F207" s="150">
        <v>0.80079999999999996</v>
      </c>
      <c r="G207" s="150">
        <v>0.80079999999999996</v>
      </c>
      <c r="H207" s="150">
        <v>5.3329000000000004</v>
      </c>
      <c r="I207" s="150">
        <v>2.0914999999999999</v>
      </c>
      <c r="J207" s="150">
        <v>14.942</v>
      </c>
      <c r="K207" s="150">
        <v>22.41</v>
      </c>
      <c r="L207" s="150">
        <v>-13.2768</v>
      </c>
      <c r="M207" s="150">
        <v>-8.3705999999999996</v>
      </c>
      <c r="N207" s="150">
        <v>-13.744199999999999</v>
      </c>
      <c r="O207" s="150">
        <v>-4.1604999999999999</v>
      </c>
      <c r="P207" s="150"/>
      <c r="Q207" s="150">
        <v>3.7170999999999998</v>
      </c>
      <c r="R207" s="150">
        <v>-7.3879999999999999</v>
      </c>
    </row>
    <row r="208" spans="1:18" x14ac:dyDescent="0.3">
      <c r="A208" s="146" t="s">
        <v>370</v>
      </c>
      <c r="B208" s="146" t="s">
        <v>221</v>
      </c>
      <c r="C208" s="146">
        <v>135962</v>
      </c>
      <c r="D208" s="149">
        <v>44004</v>
      </c>
      <c r="E208" s="150">
        <v>12.298999999999999</v>
      </c>
      <c r="F208" s="150">
        <v>0.8024</v>
      </c>
      <c r="G208" s="150">
        <v>0.8024</v>
      </c>
      <c r="H208" s="150">
        <v>5.3357000000000001</v>
      </c>
      <c r="I208" s="150">
        <v>2.0977000000000001</v>
      </c>
      <c r="J208" s="150">
        <v>14.956799999999999</v>
      </c>
      <c r="K208" s="150">
        <v>22.4573</v>
      </c>
      <c r="L208" s="150">
        <v>-13.210100000000001</v>
      </c>
      <c r="M208" s="150">
        <v>-8.2637</v>
      </c>
      <c r="N208" s="150">
        <v>-13.6136</v>
      </c>
      <c r="O208" s="150">
        <v>-3.3946000000000001</v>
      </c>
      <c r="P208" s="150"/>
      <c r="Q208" s="150">
        <v>4.9804000000000004</v>
      </c>
      <c r="R208" s="150">
        <v>-6.9474999999999998</v>
      </c>
    </row>
    <row r="209" spans="1:18" x14ac:dyDescent="0.3">
      <c r="A209" s="146" t="s">
        <v>370</v>
      </c>
      <c r="B209" s="146" t="s">
        <v>326</v>
      </c>
      <c r="C209" s="146">
        <v>140045</v>
      </c>
      <c r="D209" s="149">
        <v>44004</v>
      </c>
      <c r="E209" s="150">
        <v>8.5572999999999997</v>
      </c>
      <c r="F209" s="150">
        <v>0.92700000000000005</v>
      </c>
      <c r="G209" s="150">
        <v>0.92700000000000005</v>
      </c>
      <c r="H209" s="150">
        <v>5.4984999999999999</v>
      </c>
      <c r="I209" s="150">
        <v>1.8956999999999999</v>
      </c>
      <c r="J209" s="150">
        <v>15.118</v>
      </c>
      <c r="K209" s="150">
        <v>18.123000000000001</v>
      </c>
      <c r="L209" s="150">
        <v>-16.264199999999999</v>
      </c>
      <c r="M209" s="150">
        <v>-12.8203</v>
      </c>
      <c r="N209" s="150">
        <v>-18.891200000000001</v>
      </c>
      <c r="O209" s="150">
        <v>-8.2304999999999993</v>
      </c>
      <c r="P209" s="150"/>
      <c r="Q209" s="150">
        <v>-4.4683999999999999</v>
      </c>
      <c r="R209" s="150">
        <v>-9.3294999999999995</v>
      </c>
    </row>
    <row r="210" spans="1:18" x14ac:dyDescent="0.3">
      <c r="A210" s="146" t="s">
        <v>370</v>
      </c>
      <c r="B210" s="146" t="s">
        <v>222</v>
      </c>
      <c r="C210" s="146">
        <v>140046</v>
      </c>
      <c r="D210" s="149">
        <v>44004</v>
      </c>
      <c r="E210" s="150">
        <v>8.9643999999999995</v>
      </c>
      <c r="F210" s="150">
        <v>0.93</v>
      </c>
      <c r="G210" s="150">
        <v>0.93</v>
      </c>
      <c r="H210" s="150">
        <v>5.5045000000000002</v>
      </c>
      <c r="I210" s="150">
        <v>1.9087000000000001</v>
      </c>
      <c r="J210" s="150">
        <v>15.1496</v>
      </c>
      <c r="K210" s="150">
        <v>18.223299999999998</v>
      </c>
      <c r="L210" s="150">
        <v>-16.117100000000001</v>
      </c>
      <c r="M210" s="150">
        <v>-12.5885</v>
      </c>
      <c r="N210" s="150">
        <v>-18.602399999999999</v>
      </c>
      <c r="O210" s="150">
        <v>-7.0933999999999999</v>
      </c>
      <c r="P210" s="150"/>
      <c r="Q210" s="150">
        <v>-3.1568000000000001</v>
      </c>
      <c r="R210" s="150">
        <v>-8.6150000000000002</v>
      </c>
    </row>
    <row r="211" spans="1:18" x14ac:dyDescent="0.3">
      <c r="A211" s="146" t="s">
        <v>370</v>
      </c>
      <c r="B211" s="146" t="s">
        <v>327</v>
      </c>
      <c r="C211" s="146">
        <v>140455</v>
      </c>
      <c r="D211" s="149">
        <v>44004</v>
      </c>
      <c r="E211" s="150">
        <v>8.0739999999999998</v>
      </c>
      <c r="F211" s="150">
        <v>0.94899999999999995</v>
      </c>
      <c r="G211" s="150">
        <v>0.94899999999999995</v>
      </c>
      <c r="H211" s="150">
        <v>5.2618</v>
      </c>
      <c r="I211" s="150">
        <v>2.0798000000000001</v>
      </c>
      <c r="J211" s="150">
        <v>13.9655</v>
      </c>
      <c r="K211" s="150">
        <v>18.684699999999999</v>
      </c>
      <c r="L211" s="150">
        <v>-14.2296</v>
      </c>
      <c r="M211" s="150">
        <v>-10.365600000000001</v>
      </c>
      <c r="N211" s="150">
        <v>-16.9299</v>
      </c>
      <c r="O211" s="150">
        <v>-6.5662000000000003</v>
      </c>
      <c r="P211" s="150"/>
      <c r="Q211" s="150">
        <v>-6.3981000000000003</v>
      </c>
      <c r="R211" s="150">
        <v>-7.8155000000000001</v>
      </c>
    </row>
    <row r="212" spans="1:18" x14ac:dyDescent="0.3">
      <c r="A212" s="146" t="s">
        <v>370</v>
      </c>
      <c r="B212" s="146" t="s">
        <v>223</v>
      </c>
      <c r="C212" s="146">
        <v>140454</v>
      </c>
      <c r="D212" s="149">
        <v>44004</v>
      </c>
      <c r="E212" s="150">
        <v>8.4625000000000004</v>
      </c>
      <c r="F212" s="150">
        <v>0.95079999999999998</v>
      </c>
      <c r="G212" s="150">
        <v>0.95079999999999998</v>
      </c>
      <c r="H212" s="150">
        <v>5.2667999999999999</v>
      </c>
      <c r="I212" s="150">
        <v>2.0907</v>
      </c>
      <c r="J212" s="150">
        <v>13.993</v>
      </c>
      <c r="K212" s="150">
        <v>18.773599999999998</v>
      </c>
      <c r="L212" s="150">
        <v>-14.1046</v>
      </c>
      <c r="M212" s="150">
        <v>-10.1684</v>
      </c>
      <c r="N212" s="150">
        <v>-16.6478</v>
      </c>
      <c r="O212" s="150">
        <v>-5.2653999999999996</v>
      </c>
      <c r="P212" s="150"/>
      <c r="Q212" s="150">
        <v>-5.0286</v>
      </c>
      <c r="R212" s="150">
        <v>-6.8910999999999998</v>
      </c>
    </row>
    <row r="213" spans="1:18" x14ac:dyDescent="0.3">
      <c r="A213" s="146" t="s">
        <v>370</v>
      </c>
      <c r="B213" s="146" t="s">
        <v>328</v>
      </c>
      <c r="C213" s="146">
        <v>141893</v>
      </c>
      <c r="D213" s="149">
        <v>44004</v>
      </c>
      <c r="E213" s="150">
        <v>7.5869</v>
      </c>
      <c r="F213" s="150">
        <v>1.0132000000000001</v>
      </c>
      <c r="G213" s="150">
        <v>1.0132000000000001</v>
      </c>
      <c r="H213" s="150">
        <v>4.0456000000000003</v>
      </c>
      <c r="I213" s="150">
        <v>2.8201999999999998</v>
      </c>
      <c r="J213" s="150">
        <v>11.537599999999999</v>
      </c>
      <c r="K213" s="150">
        <v>22.054400000000001</v>
      </c>
      <c r="L213" s="150">
        <v>-5.8464</v>
      </c>
      <c r="M213" s="150">
        <v>-3.7989000000000002</v>
      </c>
      <c r="N213" s="150">
        <v>-8.9895999999999994</v>
      </c>
      <c r="O213" s="150"/>
      <c r="P213" s="150"/>
      <c r="Q213" s="150">
        <v>-10.7536</v>
      </c>
      <c r="R213" s="150">
        <v>-10.972300000000001</v>
      </c>
    </row>
    <row r="214" spans="1:18" x14ac:dyDescent="0.3">
      <c r="A214" s="146" t="s">
        <v>370</v>
      </c>
      <c r="B214" s="146" t="s">
        <v>224</v>
      </c>
      <c r="C214" s="146">
        <v>141892</v>
      </c>
      <c r="D214" s="149">
        <v>44004</v>
      </c>
      <c r="E214" s="150">
        <v>7.8475000000000001</v>
      </c>
      <c r="F214" s="150">
        <v>1.0168999999999999</v>
      </c>
      <c r="G214" s="150">
        <v>1.0168999999999999</v>
      </c>
      <c r="H214" s="150">
        <v>4.0548000000000002</v>
      </c>
      <c r="I214" s="150">
        <v>2.8384999999999998</v>
      </c>
      <c r="J214" s="150">
        <v>11.579499999999999</v>
      </c>
      <c r="K214" s="150">
        <v>22.191400000000002</v>
      </c>
      <c r="L214" s="150">
        <v>-5.6349</v>
      </c>
      <c r="M214" s="150">
        <v>-3.476</v>
      </c>
      <c r="N214" s="150">
        <v>-8.4968000000000004</v>
      </c>
      <c r="O214" s="150"/>
      <c r="P214" s="150"/>
      <c r="Q214" s="150">
        <v>-9.5031999999999996</v>
      </c>
      <c r="R214" s="150">
        <v>-9.8817000000000004</v>
      </c>
    </row>
    <row r="215" spans="1:18" x14ac:dyDescent="0.3">
      <c r="A215" s="146" t="s">
        <v>370</v>
      </c>
      <c r="B215" s="146" t="s">
        <v>329</v>
      </c>
      <c r="C215" s="146">
        <v>142169</v>
      </c>
      <c r="D215" s="149">
        <v>44004</v>
      </c>
      <c r="E215" s="150">
        <v>7.9691999999999998</v>
      </c>
      <c r="F215" s="150">
        <v>1.0076000000000001</v>
      </c>
      <c r="G215" s="150">
        <v>1.0076000000000001</v>
      </c>
      <c r="H215" s="150">
        <v>4.0378999999999996</v>
      </c>
      <c r="I215" s="150">
        <v>2.8628999999999998</v>
      </c>
      <c r="J215" s="150">
        <v>11.2271</v>
      </c>
      <c r="K215" s="150">
        <v>22.0716</v>
      </c>
      <c r="L215" s="150">
        <v>-5.5457000000000001</v>
      </c>
      <c r="M215" s="150">
        <v>-2.6246</v>
      </c>
      <c r="N215" s="150">
        <v>-7.2420999999999998</v>
      </c>
      <c r="O215" s="150"/>
      <c r="P215" s="150"/>
      <c r="Q215" s="150">
        <v>-9.6328999999999994</v>
      </c>
      <c r="R215" s="150">
        <v>-9.3880999999999997</v>
      </c>
    </row>
    <row r="216" spans="1:18" x14ac:dyDescent="0.3">
      <c r="A216" s="146" t="s">
        <v>370</v>
      </c>
      <c r="B216" s="146" t="s">
        <v>225</v>
      </c>
      <c r="C216" s="146">
        <v>142172</v>
      </c>
      <c r="D216" s="149">
        <v>44004</v>
      </c>
      <c r="E216" s="150">
        <v>8.2128999999999994</v>
      </c>
      <c r="F216" s="150">
        <v>1.0097</v>
      </c>
      <c r="G216" s="150">
        <v>1.0097</v>
      </c>
      <c r="H216" s="150">
        <v>4.0449999999999999</v>
      </c>
      <c r="I216" s="150">
        <v>2.8759999999999999</v>
      </c>
      <c r="J216" s="150">
        <v>11.260300000000001</v>
      </c>
      <c r="K216" s="150">
        <v>22.1812</v>
      </c>
      <c r="L216" s="150">
        <v>-5.3758999999999997</v>
      </c>
      <c r="M216" s="150">
        <v>-2.3622000000000001</v>
      </c>
      <c r="N216" s="150">
        <v>-6.8673999999999999</v>
      </c>
      <c r="O216" s="150"/>
      <c r="P216" s="150"/>
      <c r="Q216" s="150">
        <v>-8.4100999999999999</v>
      </c>
      <c r="R216" s="150">
        <v>-8.2739999999999991</v>
      </c>
    </row>
    <row r="217" spans="1:18" x14ac:dyDescent="0.3">
      <c r="A217" s="146" t="s">
        <v>370</v>
      </c>
      <c r="B217" s="146" t="s">
        <v>226</v>
      </c>
      <c r="C217" s="146">
        <v>120715</v>
      </c>
      <c r="D217" s="149">
        <v>44004</v>
      </c>
      <c r="E217" s="150">
        <v>86.173699999999997</v>
      </c>
      <c r="F217" s="150">
        <v>0.57969999999999999</v>
      </c>
      <c r="G217" s="150">
        <v>0.57969999999999999</v>
      </c>
      <c r="H217" s="150">
        <v>4.3197000000000001</v>
      </c>
      <c r="I217" s="150">
        <v>1.1107</v>
      </c>
      <c r="J217" s="150">
        <v>12.6143</v>
      </c>
      <c r="K217" s="150">
        <v>14.048999999999999</v>
      </c>
      <c r="L217" s="150">
        <v>-11.262700000000001</v>
      </c>
      <c r="M217" s="150">
        <v>-3.3649</v>
      </c>
      <c r="N217" s="150">
        <v>-5.0885999999999996</v>
      </c>
      <c r="O217" s="150">
        <v>1.6122000000000001</v>
      </c>
      <c r="P217" s="150">
        <v>5.4743000000000004</v>
      </c>
      <c r="Q217" s="150">
        <v>9.9261999999999997</v>
      </c>
      <c r="R217" s="150">
        <v>-1.3069</v>
      </c>
    </row>
    <row r="218" spans="1:18" x14ac:dyDescent="0.3">
      <c r="A218" s="146" t="s">
        <v>370</v>
      </c>
      <c r="B218" s="146" t="s">
        <v>330</v>
      </c>
      <c r="C218" s="146">
        <v>100821</v>
      </c>
      <c r="D218" s="149">
        <v>44004</v>
      </c>
      <c r="E218" s="150">
        <v>80.952500000000001</v>
      </c>
      <c r="F218" s="150">
        <v>0.57199999999999995</v>
      </c>
      <c r="G218" s="150">
        <v>0.57199999999999995</v>
      </c>
      <c r="H218" s="150">
        <v>4.3010000000000002</v>
      </c>
      <c r="I218" s="150">
        <v>1.0736000000000001</v>
      </c>
      <c r="J218" s="150">
        <v>12.527200000000001</v>
      </c>
      <c r="K218" s="150">
        <v>13.7814</v>
      </c>
      <c r="L218" s="150">
        <v>-11.6822</v>
      </c>
      <c r="M218" s="150">
        <v>-4.0308000000000002</v>
      </c>
      <c r="N218" s="150">
        <v>-5.9805000000000001</v>
      </c>
      <c r="O218" s="150">
        <v>0.71970000000000001</v>
      </c>
      <c r="P218" s="150">
        <v>4.4988000000000001</v>
      </c>
      <c r="Q218" s="150">
        <v>9.3666999999999998</v>
      </c>
      <c r="R218" s="150">
        <v>-2.1989999999999998</v>
      </c>
    </row>
    <row r="219" spans="1:18" x14ac:dyDescent="0.3">
      <c r="A219" s="146" t="s">
        <v>370</v>
      </c>
      <c r="B219" s="146" t="s">
        <v>331</v>
      </c>
      <c r="C219" s="146">
        <v>101834</v>
      </c>
      <c r="D219" s="149">
        <v>44004</v>
      </c>
      <c r="E219" s="150">
        <v>133.17736261996399</v>
      </c>
      <c r="F219" s="150">
        <v>0.9143</v>
      </c>
      <c r="G219" s="150">
        <v>0.9143</v>
      </c>
      <c r="H219" s="150">
        <v>4.8136000000000001</v>
      </c>
      <c r="I219" s="150">
        <v>1.2745</v>
      </c>
      <c r="J219" s="150">
        <v>12.5754</v>
      </c>
      <c r="K219" s="150">
        <v>14.132400000000001</v>
      </c>
      <c r="L219" s="150">
        <v>-16.462299999999999</v>
      </c>
      <c r="M219" s="150">
        <v>-10.7056</v>
      </c>
      <c r="N219" s="150">
        <v>-14.3672</v>
      </c>
      <c r="O219" s="150">
        <v>-1.0188999999999999</v>
      </c>
      <c r="P219" s="150">
        <v>4.1722000000000001</v>
      </c>
      <c r="Q219" s="150">
        <v>16.194900000000001</v>
      </c>
      <c r="R219" s="150">
        <v>-5.3288000000000002</v>
      </c>
    </row>
    <row r="220" spans="1:18" x14ac:dyDescent="0.3">
      <c r="A220" s="151" t="s">
        <v>27</v>
      </c>
      <c r="B220" s="146"/>
      <c r="C220" s="146"/>
      <c r="D220" s="146"/>
      <c r="E220" s="146"/>
      <c r="F220" s="152">
        <v>0.97953787878787879</v>
      </c>
      <c r="G220" s="152">
        <v>0.97953787878787879</v>
      </c>
      <c r="H220" s="152">
        <v>4.5946272727272728</v>
      </c>
      <c r="I220" s="152">
        <v>1.8975651515151517</v>
      </c>
      <c r="J220" s="152">
        <v>12.936654545454545</v>
      </c>
      <c r="K220" s="152">
        <v>15.310553787878792</v>
      </c>
      <c r="L220" s="152">
        <v>-12.73088712121212</v>
      </c>
      <c r="M220" s="152">
        <v>-7.5834869230769222</v>
      </c>
      <c r="N220" s="152">
        <v>-10.461428125000001</v>
      </c>
      <c r="O220" s="152">
        <v>-0.52145784313725496</v>
      </c>
      <c r="P220" s="152">
        <v>5.1469217948717967</v>
      </c>
      <c r="Q220" s="152">
        <v>5.5174719696969721</v>
      </c>
      <c r="R220" s="152">
        <v>-5.3000458333333347</v>
      </c>
    </row>
    <row r="221" spans="1:18" x14ac:dyDescent="0.3">
      <c r="A221" s="151" t="s">
        <v>411</v>
      </c>
      <c r="B221" s="146"/>
      <c r="C221" s="146"/>
      <c r="D221" s="146"/>
      <c r="E221" s="146"/>
      <c r="F221" s="152">
        <v>0.98060000000000003</v>
      </c>
      <c r="G221" s="152">
        <v>0.98060000000000003</v>
      </c>
      <c r="H221" s="152">
        <v>4.5584500000000006</v>
      </c>
      <c r="I221" s="152">
        <v>1.9083999999999999</v>
      </c>
      <c r="J221" s="152">
        <v>13.172799999999999</v>
      </c>
      <c r="K221" s="152">
        <v>14.910350000000001</v>
      </c>
      <c r="L221" s="152">
        <v>-13.183450000000001</v>
      </c>
      <c r="M221" s="152">
        <v>-7.5515999999999996</v>
      </c>
      <c r="N221" s="152">
        <v>-10.101050000000001</v>
      </c>
      <c r="O221" s="152">
        <v>-0.21959999999999999</v>
      </c>
      <c r="P221" s="152">
        <v>5.335</v>
      </c>
      <c r="Q221" s="152">
        <v>8.5097500000000004</v>
      </c>
      <c r="R221" s="152">
        <v>-4.3349500000000001</v>
      </c>
    </row>
    <row r="222" spans="1:18" x14ac:dyDescent="0.3">
      <c r="A222" s="115"/>
      <c r="B222" s="103"/>
      <c r="C222" s="103"/>
      <c r="D222" s="104"/>
      <c r="E222" s="105"/>
      <c r="F222" s="105"/>
      <c r="G222" s="105"/>
      <c r="H222" s="105"/>
      <c r="I222" s="105"/>
      <c r="J222" s="105"/>
      <c r="K222" s="105"/>
      <c r="L222" s="105"/>
      <c r="M222" s="105"/>
      <c r="N222" s="105"/>
      <c r="O222" s="105"/>
      <c r="P222" s="105"/>
      <c r="Q222" s="105"/>
      <c r="R222" s="115"/>
    </row>
    <row r="223" spans="1:18" x14ac:dyDescent="0.3">
      <c r="A223" s="148" t="s">
        <v>387</v>
      </c>
      <c r="B223" s="148"/>
      <c r="C223" s="148"/>
      <c r="D223" s="148"/>
      <c r="E223" s="148"/>
      <c r="F223" s="148"/>
      <c r="G223" s="148"/>
      <c r="H223" s="148"/>
      <c r="I223" s="148"/>
      <c r="J223" s="148"/>
      <c r="K223" s="148"/>
      <c r="L223" s="148"/>
      <c r="M223" s="148"/>
      <c r="N223" s="148"/>
      <c r="O223" s="148"/>
      <c r="P223" s="148"/>
      <c r="Q223" s="148"/>
      <c r="R223" s="148"/>
    </row>
    <row r="224" spans="1:18" x14ac:dyDescent="0.3">
      <c r="A224" s="146" t="s">
        <v>378</v>
      </c>
      <c r="B224" s="146" t="s">
        <v>413</v>
      </c>
      <c r="C224" s="146">
        <v>112014</v>
      </c>
      <c r="D224" s="149">
        <v>44004</v>
      </c>
      <c r="E224" s="150">
        <v>216.318265436366</v>
      </c>
      <c r="F224" s="150">
        <v>5.3845999999999998</v>
      </c>
      <c r="G224" s="150">
        <v>4.3558000000000003</v>
      </c>
      <c r="H224" s="150">
        <v>4.3964999999999996</v>
      </c>
      <c r="I224" s="150">
        <v>4.7293000000000003</v>
      </c>
      <c r="J224" s="150">
        <v>3.5308000000000002</v>
      </c>
      <c r="K224" s="150">
        <v>5.6597999999999997</v>
      </c>
      <c r="L224" s="150">
        <v>5.3074000000000003</v>
      </c>
      <c r="M224" s="150">
        <v>5.3507999999999996</v>
      </c>
      <c r="N224" s="150">
        <v>5.6138000000000003</v>
      </c>
      <c r="O224" s="150">
        <v>6.7766999999999999</v>
      </c>
      <c r="P224" s="150">
        <v>7.1242000000000001</v>
      </c>
      <c r="Q224" s="150">
        <v>7.2614000000000001</v>
      </c>
      <c r="R224" s="150">
        <v>6.6809000000000003</v>
      </c>
    </row>
    <row r="225" spans="1:18" x14ac:dyDescent="0.3">
      <c r="A225" s="146" t="s">
        <v>378</v>
      </c>
      <c r="B225" s="146" t="s">
        <v>227</v>
      </c>
      <c r="C225" s="146">
        <v>100047</v>
      </c>
      <c r="D225" s="149">
        <v>44004</v>
      </c>
      <c r="E225" s="150">
        <v>321.33569999999997</v>
      </c>
      <c r="F225" s="150">
        <v>4.9303999999999997</v>
      </c>
      <c r="G225" s="150">
        <v>4.0260999999999996</v>
      </c>
      <c r="H225" s="150">
        <v>4.4028</v>
      </c>
      <c r="I225" s="150">
        <v>4.7248999999999999</v>
      </c>
      <c r="J225" s="150">
        <v>3.9672999999999998</v>
      </c>
      <c r="K225" s="150">
        <v>5.8719000000000001</v>
      </c>
      <c r="L225" s="150">
        <v>5.3314000000000004</v>
      </c>
      <c r="M225" s="150">
        <v>5.4039000000000001</v>
      </c>
      <c r="N225" s="150">
        <v>5.7332000000000001</v>
      </c>
      <c r="O225" s="150">
        <v>6.7134999999999998</v>
      </c>
      <c r="P225" s="150">
        <v>7.0369000000000002</v>
      </c>
      <c r="Q225" s="150">
        <v>7.4512</v>
      </c>
      <c r="R225" s="150">
        <v>6.6135000000000002</v>
      </c>
    </row>
    <row r="226" spans="1:18" x14ac:dyDescent="0.3">
      <c r="A226" s="146" t="s">
        <v>378</v>
      </c>
      <c r="B226" s="146" t="s">
        <v>118</v>
      </c>
      <c r="C226" s="146">
        <v>119568</v>
      </c>
      <c r="D226" s="149">
        <v>44004</v>
      </c>
      <c r="E226" s="150">
        <v>323.23579999999998</v>
      </c>
      <c r="F226" s="150">
        <v>5.0144000000000002</v>
      </c>
      <c r="G226" s="150">
        <v>4.1154999999999999</v>
      </c>
      <c r="H226" s="150">
        <v>4.4932999999999996</v>
      </c>
      <c r="I226" s="150">
        <v>4.8152999999999997</v>
      </c>
      <c r="J226" s="150">
        <v>4.0571999999999999</v>
      </c>
      <c r="K226" s="150">
        <v>5.9626999999999999</v>
      </c>
      <c r="L226" s="150">
        <v>5.4265999999999996</v>
      </c>
      <c r="M226" s="150">
        <v>5.4993999999999996</v>
      </c>
      <c r="N226" s="150">
        <v>5.8296999999999999</v>
      </c>
      <c r="O226" s="150">
        <v>6.8089000000000004</v>
      </c>
      <c r="P226" s="150">
        <v>7.1288</v>
      </c>
      <c r="Q226" s="150">
        <v>7.8266</v>
      </c>
      <c r="R226" s="150">
        <v>6.7102000000000004</v>
      </c>
    </row>
    <row r="227" spans="1:18" x14ac:dyDescent="0.3">
      <c r="A227" s="146" t="s">
        <v>378</v>
      </c>
      <c r="B227" s="146" t="s">
        <v>414</v>
      </c>
      <c r="C227" s="146">
        <v>100043</v>
      </c>
      <c r="D227" s="149">
        <v>44004</v>
      </c>
      <c r="E227" s="150">
        <v>535.12450000000001</v>
      </c>
      <c r="F227" s="150">
        <v>4.9321000000000002</v>
      </c>
      <c r="G227" s="150">
        <v>4.0278999999999998</v>
      </c>
      <c r="H227" s="150">
        <v>4.4040999999999997</v>
      </c>
      <c r="I227" s="150">
        <v>4.7256</v>
      </c>
      <c r="J227" s="150">
        <v>3.9670000000000001</v>
      </c>
      <c r="K227" s="150">
        <v>5.8718000000000004</v>
      </c>
      <c r="L227" s="150">
        <v>5.3314000000000004</v>
      </c>
      <c r="M227" s="150">
        <v>5.4039000000000001</v>
      </c>
      <c r="N227" s="150">
        <v>5.7332000000000001</v>
      </c>
      <c r="O227" s="150">
        <v>6.7138999999999998</v>
      </c>
      <c r="P227" s="150">
        <v>7.0372000000000003</v>
      </c>
      <c r="Q227" s="150">
        <v>7.1463999999999999</v>
      </c>
      <c r="R227" s="150">
        <v>6.6138000000000003</v>
      </c>
    </row>
    <row r="228" spans="1:18" x14ac:dyDescent="0.3">
      <c r="A228" s="146" t="s">
        <v>378</v>
      </c>
      <c r="B228" s="146" t="s">
        <v>415</v>
      </c>
      <c r="C228" s="146">
        <v>100042</v>
      </c>
      <c r="D228" s="149">
        <v>44004</v>
      </c>
      <c r="E228" s="150">
        <v>521.4588</v>
      </c>
      <c r="F228" s="150">
        <v>4.9283999999999999</v>
      </c>
      <c r="G228" s="150">
        <v>4.0260999999999996</v>
      </c>
      <c r="H228" s="150">
        <v>4.4035000000000002</v>
      </c>
      <c r="I228" s="150">
        <v>4.7257999999999996</v>
      </c>
      <c r="J228" s="150">
        <v>3.9670000000000001</v>
      </c>
      <c r="K228" s="150">
        <v>5.8716999999999997</v>
      </c>
      <c r="L228" s="150">
        <v>5.3312999999999997</v>
      </c>
      <c r="M228" s="150">
        <v>5.4039000000000001</v>
      </c>
      <c r="N228" s="150">
        <v>5.7332000000000001</v>
      </c>
      <c r="O228" s="150">
        <v>6.7138999999999998</v>
      </c>
      <c r="P228" s="150">
        <v>7.0370999999999997</v>
      </c>
      <c r="Q228" s="150">
        <v>7.4333</v>
      </c>
      <c r="R228" s="150">
        <v>6.6138000000000003</v>
      </c>
    </row>
    <row r="229" spans="1:18" x14ac:dyDescent="0.3">
      <c r="A229" s="146" t="s">
        <v>378</v>
      </c>
      <c r="B229" s="146" t="s">
        <v>119</v>
      </c>
      <c r="C229" s="146">
        <v>120389</v>
      </c>
      <c r="D229" s="149">
        <v>44004</v>
      </c>
      <c r="E229" s="150">
        <v>2228.5171</v>
      </c>
      <c r="F229" s="150">
        <v>4.1721000000000004</v>
      </c>
      <c r="G229" s="150">
        <v>3.5596000000000001</v>
      </c>
      <c r="H229" s="150">
        <v>4.0571000000000002</v>
      </c>
      <c r="I229" s="150">
        <v>4.2454999999999998</v>
      </c>
      <c r="J229" s="150">
        <v>3.6556999999999999</v>
      </c>
      <c r="K229" s="150">
        <v>5.7595999999999998</v>
      </c>
      <c r="L229" s="150">
        <v>5.4019000000000004</v>
      </c>
      <c r="M229" s="150">
        <v>5.4878</v>
      </c>
      <c r="N229" s="150">
        <v>5.7404000000000002</v>
      </c>
      <c r="O229" s="150">
        <v>6.7747000000000002</v>
      </c>
      <c r="P229" s="150">
        <v>7.0991</v>
      </c>
      <c r="Q229" s="150">
        <v>7.7744</v>
      </c>
      <c r="R229" s="150">
        <v>6.6593</v>
      </c>
    </row>
    <row r="230" spans="1:18" x14ac:dyDescent="0.3">
      <c r="A230" s="146" t="s">
        <v>378</v>
      </c>
      <c r="B230" s="146" t="s">
        <v>228</v>
      </c>
      <c r="C230" s="146">
        <v>112210</v>
      </c>
      <c r="D230" s="149">
        <v>44004</v>
      </c>
      <c r="E230" s="150">
        <v>2217.9715999999999</v>
      </c>
      <c r="F230" s="150">
        <v>4.1013999999999999</v>
      </c>
      <c r="G230" s="150">
        <v>3.4881000000000002</v>
      </c>
      <c r="H230" s="150">
        <v>3.9857</v>
      </c>
      <c r="I230" s="150">
        <v>4.1740000000000004</v>
      </c>
      <c r="J230" s="150">
        <v>3.5880000000000001</v>
      </c>
      <c r="K230" s="150">
        <v>5.7008000000000001</v>
      </c>
      <c r="L230" s="150">
        <v>5.3445999999999998</v>
      </c>
      <c r="M230" s="150">
        <v>5.4302000000000001</v>
      </c>
      <c r="N230" s="150">
        <v>5.6822999999999997</v>
      </c>
      <c r="O230" s="150">
        <v>6.7157999999999998</v>
      </c>
      <c r="P230" s="150">
        <v>7.0316000000000001</v>
      </c>
      <c r="Q230" s="150">
        <v>7.7217000000000002</v>
      </c>
      <c r="R230" s="150">
        <v>6.6017000000000001</v>
      </c>
    </row>
    <row r="231" spans="1:18" x14ac:dyDescent="0.3">
      <c r="A231" s="146" t="s">
        <v>378</v>
      </c>
      <c r="B231" s="146" t="s">
        <v>416</v>
      </c>
      <c r="C231" s="146">
        <v>112713</v>
      </c>
      <c r="D231" s="149">
        <v>44004</v>
      </c>
      <c r="E231" s="150">
        <v>2082.6071999999999</v>
      </c>
      <c r="F231" s="150">
        <v>3.6019999999999999</v>
      </c>
      <c r="G231" s="150">
        <v>2.9878</v>
      </c>
      <c r="H231" s="150">
        <v>3.4853000000000001</v>
      </c>
      <c r="I231" s="150">
        <v>3.6732999999999998</v>
      </c>
      <c r="J231" s="150">
        <v>3.0865999999999998</v>
      </c>
      <c r="K231" s="150">
        <v>5.8498000000000001</v>
      </c>
      <c r="L231" s="150">
        <v>4.9295999999999998</v>
      </c>
      <c r="M231" s="150">
        <v>4.9813999999999998</v>
      </c>
      <c r="N231" s="150">
        <v>5.2121000000000004</v>
      </c>
      <c r="O231" s="150">
        <v>6.1635999999999997</v>
      </c>
      <c r="P231" s="150">
        <v>6.4756999999999998</v>
      </c>
      <c r="Q231" s="150">
        <v>7.3691000000000004</v>
      </c>
      <c r="R231" s="150">
        <v>6.0819999999999999</v>
      </c>
    </row>
    <row r="232" spans="1:18" x14ac:dyDescent="0.3">
      <c r="A232" s="146" t="s">
        <v>378</v>
      </c>
      <c r="B232" s="146" t="s">
        <v>229</v>
      </c>
      <c r="C232" s="146">
        <v>111704</v>
      </c>
      <c r="D232" s="149">
        <v>44004</v>
      </c>
      <c r="E232" s="150">
        <v>2294.3555999999999</v>
      </c>
      <c r="F232" s="150">
        <v>4.1875999999999998</v>
      </c>
      <c r="G232" s="150">
        <v>3.3163</v>
      </c>
      <c r="H232" s="150">
        <v>3.3193000000000001</v>
      </c>
      <c r="I232" s="150">
        <v>3.3740000000000001</v>
      </c>
      <c r="J232" s="150">
        <v>3.0173000000000001</v>
      </c>
      <c r="K232" s="150">
        <v>5.4161999999999999</v>
      </c>
      <c r="L232" s="150">
        <v>5.1157000000000004</v>
      </c>
      <c r="M232" s="150">
        <v>5.3014000000000001</v>
      </c>
      <c r="N232" s="150">
        <v>5.5639000000000003</v>
      </c>
      <c r="O232" s="150">
        <v>6.6656000000000004</v>
      </c>
      <c r="P232" s="150">
        <v>7.0308000000000002</v>
      </c>
      <c r="Q232" s="150">
        <v>7.5678999999999998</v>
      </c>
      <c r="R232" s="150">
        <v>6.5362999999999998</v>
      </c>
    </row>
    <row r="233" spans="1:18" x14ac:dyDescent="0.3">
      <c r="A233" s="146" t="s">
        <v>378</v>
      </c>
      <c r="B233" s="146" t="s">
        <v>120</v>
      </c>
      <c r="C233" s="146">
        <v>119415</v>
      </c>
      <c r="D233" s="149">
        <v>44004</v>
      </c>
      <c r="E233" s="150">
        <v>2310.7664</v>
      </c>
      <c r="F233" s="150">
        <v>4.2858999999999998</v>
      </c>
      <c r="G233" s="150">
        <v>3.4154</v>
      </c>
      <c r="H233" s="150">
        <v>3.4190999999999998</v>
      </c>
      <c r="I233" s="150">
        <v>3.4741</v>
      </c>
      <c r="J233" s="150">
        <v>3.1175000000000002</v>
      </c>
      <c r="K233" s="150">
        <v>5.5175999999999998</v>
      </c>
      <c r="L233" s="150">
        <v>5.2182000000000004</v>
      </c>
      <c r="M233" s="150">
        <v>5.4051999999999998</v>
      </c>
      <c r="N233" s="150">
        <v>5.6692999999999998</v>
      </c>
      <c r="O233" s="150">
        <v>6.7716000000000003</v>
      </c>
      <c r="P233" s="150">
        <v>7.1394000000000002</v>
      </c>
      <c r="Q233" s="150">
        <v>7.8155999999999999</v>
      </c>
      <c r="R233" s="150">
        <v>6.6406999999999998</v>
      </c>
    </row>
    <row r="234" spans="1:18" x14ac:dyDescent="0.3">
      <c r="A234" s="146" t="s">
        <v>378</v>
      </c>
      <c r="B234" s="146" t="s">
        <v>417</v>
      </c>
      <c r="C234" s="146">
        <v>101408</v>
      </c>
      <c r="D234" s="149">
        <v>44004</v>
      </c>
      <c r="E234" s="150">
        <v>3376.1345999999999</v>
      </c>
      <c r="F234" s="150">
        <v>4.1866000000000003</v>
      </c>
      <c r="G234" s="150">
        <v>3.3159999999999998</v>
      </c>
      <c r="H234" s="150">
        <v>3.319</v>
      </c>
      <c r="I234" s="150">
        <v>3.3738999999999999</v>
      </c>
      <c r="J234" s="150">
        <v>3.0171999999999999</v>
      </c>
      <c r="K234" s="150">
        <v>5.4161999999999999</v>
      </c>
      <c r="L234" s="150">
        <v>5.1157000000000004</v>
      </c>
      <c r="M234" s="150">
        <v>5.3014000000000001</v>
      </c>
      <c r="N234" s="150">
        <v>5.5639000000000003</v>
      </c>
      <c r="O234" s="150">
        <v>6.6656000000000004</v>
      </c>
      <c r="P234" s="150">
        <v>6.7282000000000002</v>
      </c>
      <c r="Q234" s="150">
        <v>6.8563000000000001</v>
      </c>
      <c r="R234" s="150">
        <v>6.5362999999999998</v>
      </c>
    </row>
    <row r="235" spans="1:18" x14ac:dyDescent="0.3">
      <c r="A235" s="146" t="s">
        <v>378</v>
      </c>
      <c r="B235" s="146" t="s">
        <v>230</v>
      </c>
      <c r="C235" s="146">
        <v>130472</v>
      </c>
      <c r="D235" s="149">
        <v>44004</v>
      </c>
      <c r="E235" s="150">
        <v>3065.3</v>
      </c>
      <c r="F235" s="150">
        <v>3.1819999999999999</v>
      </c>
      <c r="G235" s="150">
        <v>3.0546000000000002</v>
      </c>
      <c r="H235" s="150">
        <v>3.3077999999999999</v>
      </c>
      <c r="I235" s="150">
        <v>3.6190000000000002</v>
      </c>
      <c r="J235" s="150">
        <v>3.4453</v>
      </c>
      <c r="K235" s="150">
        <v>5.4118000000000004</v>
      </c>
      <c r="L235" s="150">
        <v>5.1123000000000003</v>
      </c>
      <c r="M235" s="150">
        <v>5.3121</v>
      </c>
      <c r="N235" s="150">
        <v>5.6082000000000001</v>
      </c>
      <c r="O235" s="150">
        <v>6.6359000000000004</v>
      </c>
      <c r="P235" s="150">
        <v>6.9504000000000001</v>
      </c>
      <c r="Q235" s="150">
        <v>7.3403</v>
      </c>
      <c r="R235" s="150">
        <v>6.5519999999999996</v>
      </c>
    </row>
    <row r="236" spans="1:18" x14ac:dyDescent="0.3">
      <c r="A236" s="146" t="s">
        <v>378</v>
      </c>
      <c r="B236" s="146" t="s">
        <v>121</v>
      </c>
      <c r="C236" s="146">
        <v>130479</v>
      </c>
      <c r="D236" s="149">
        <v>44004</v>
      </c>
      <c r="E236" s="150">
        <v>3087.857</v>
      </c>
      <c r="F236" s="150">
        <v>3.2827999999999999</v>
      </c>
      <c r="G236" s="150">
        <v>3.1549</v>
      </c>
      <c r="H236" s="150">
        <v>3.4079000000000002</v>
      </c>
      <c r="I236" s="150">
        <v>3.7197</v>
      </c>
      <c r="J236" s="150">
        <v>3.5459000000000001</v>
      </c>
      <c r="K236" s="150">
        <v>5.5134999999999996</v>
      </c>
      <c r="L236" s="150">
        <v>5.2198000000000002</v>
      </c>
      <c r="M236" s="150">
        <v>5.4284999999999997</v>
      </c>
      <c r="N236" s="150">
        <v>5.7302999999999997</v>
      </c>
      <c r="O236" s="150">
        <v>6.7771999999999997</v>
      </c>
      <c r="P236" s="150">
        <v>7.0593000000000004</v>
      </c>
      <c r="Q236" s="150">
        <v>7.7462999999999997</v>
      </c>
      <c r="R236" s="150">
        <v>6.6841999999999997</v>
      </c>
    </row>
    <row r="237" spans="1:18" x14ac:dyDescent="0.3">
      <c r="A237" s="146" t="s">
        <v>378</v>
      </c>
      <c r="B237" s="146" t="s">
        <v>418</v>
      </c>
      <c r="C237" s="146">
        <v>130459</v>
      </c>
      <c r="D237" s="149">
        <v>44004</v>
      </c>
      <c r="E237" s="150">
        <v>2898.1264000000001</v>
      </c>
      <c r="F237" s="150">
        <v>3.1476000000000002</v>
      </c>
      <c r="G237" s="150">
        <v>3.0196000000000001</v>
      </c>
      <c r="H237" s="150">
        <v>3.2723</v>
      </c>
      <c r="I237" s="150">
        <v>3.5834999999999999</v>
      </c>
      <c r="J237" s="150">
        <v>3.4097</v>
      </c>
      <c r="K237" s="150">
        <v>5.3761000000000001</v>
      </c>
      <c r="L237" s="150">
        <v>5.0810000000000004</v>
      </c>
      <c r="M237" s="150">
        <v>5.2877999999999998</v>
      </c>
      <c r="N237" s="150">
        <v>5.5875000000000004</v>
      </c>
      <c r="O237" s="150">
        <v>6.5885999999999996</v>
      </c>
      <c r="P237" s="150">
        <v>6.8989000000000003</v>
      </c>
      <c r="Q237" s="150">
        <v>6.9603000000000002</v>
      </c>
      <c r="R237" s="150">
        <v>6.5109000000000004</v>
      </c>
    </row>
    <row r="238" spans="1:18" x14ac:dyDescent="0.3">
      <c r="A238" s="146" t="s">
        <v>378</v>
      </c>
      <c r="B238" s="146" t="s">
        <v>122</v>
      </c>
      <c r="C238" s="146">
        <v>119369</v>
      </c>
      <c r="D238" s="149">
        <v>44004</v>
      </c>
      <c r="E238" s="150">
        <v>2309.7600000000002</v>
      </c>
      <c r="F238" s="150">
        <v>3.6301999999999999</v>
      </c>
      <c r="G238" s="150">
        <v>3.4327000000000001</v>
      </c>
      <c r="H238" s="150">
        <v>3.8711000000000002</v>
      </c>
      <c r="I238" s="150">
        <v>4.1501000000000001</v>
      </c>
      <c r="J238" s="150">
        <v>3.4954000000000001</v>
      </c>
      <c r="K238" s="150">
        <v>5.7960000000000003</v>
      </c>
      <c r="L238" s="150">
        <v>5.1685999999999996</v>
      </c>
      <c r="M238" s="150">
        <v>5.2670000000000003</v>
      </c>
      <c r="N238" s="150">
        <v>5.5092999999999996</v>
      </c>
      <c r="O238" s="150">
        <v>6.6867000000000001</v>
      </c>
      <c r="P238" s="150">
        <v>7.0441000000000003</v>
      </c>
      <c r="Q238" s="150">
        <v>7.7446999999999999</v>
      </c>
      <c r="R238" s="150">
        <v>6.5038</v>
      </c>
    </row>
    <row r="239" spans="1:18" x14ac:dyDescent="0.3">
      <c r="A239" s="146" t="s">
        <v>378</v>
      </c>
      <c r="B239" s="146" t="s">
        <v>231</v>
      </c>
      <c r="C239" s="146">
        <v>109254</v>
      </c>
      <c r="D239" s="149">
        <v>44004</v>
      </c>
      <c r="E239" s="150">
        <v>2293.4167000000002</v>
      </c>
      <c r="F239" s="150">
        <v>3.5493999999999999</v>
      </c>
      <c r="G239" s="150">
        <v>3.35</v>
      </c>
      <c r="H239" s="150">
        <v>3.7879999999999998</v>
      </c>
      <c r="I239" s="150">
        <v>4.0670000000000002</v>
      </c>
      <c r="J239" s="150">
        <v>3.4119999999999999</v>
      </c>
      <c r="K239" s="150">
        <v>5.7118000000000002</v>
      </c>
      <c r="L239" s="150">
        <v>5.0834999999999999</v>
      </c>
      <c r="M239" s="150">
        <v>5.1807999999999996</v>
      </c>
      <c r="N239" s="150">
        <v>5.4218999999999999</v>
      </c>
      <c r="O239" s="150">
        <v>6.593</v>
      </c>
      <c r="P239" s="150">
        <v>6.9438000000000004</v>
      </c>
      <c r="Q239" s="150">
        <v>7.1976000000000004</v>
      </c>
      <c r="R239" s="150">
        <v>6.4131</v>
      </c>
    </row>
    <row r="240" spans="1:18" x14ac:dyDescent="0.3">
      <c r="A240" s="146" t="s">
        <v>378</v>
      </c>
      <c r="B240" s="146" t="s">
        <v>123</v>
      </c>
      <c r="C240" s="146">
        <v>118305</v>
      </c>
      <c r="D240" s="149">
        <v>44004</v>
      </c>
      <c r="E240" s="150">
        <v>2408.6961000000001</v>
      </c>
      <c r="F240" s="150">
        <v>3.4735</v>
      </c>
      <c r="G240" s="150">
        <v>3.2128999999999999</v>
      </c>
      <c r="H240" s="150">
        <v>3.2084000000000001</v>
      </c>
      <c r="I240" s="150">
        <v>3.2978000000000001</v>
      </c>
      <c r="J240" s="150">
        <v>3.0215999999999998</v>
      </c>
      <c r="K240" s="150">
        <v>3.484</v>
      </c>
      <c r="L240" s="150">
        <v>4.3109999999999999</v>
      </c>
      <c r="M240" s="150">
        <v>4.6444000000000001</v>
      </c>
      <c r="N240" s="150">
        <v>4.9942000000000002</v>
      </c>
      <c r="O240" s="150">
        <v>6.4127999999999998</v>
      </c>
      <c r="P240" s="150">
        <v>6.8000999999999996</v>
      </c>
      <c r="Q240" s="150">
        <v>7.5571000000000002</v>
      </c>
      <c r="R240" s="150">
        <v>6.1882000000000001</v>
      </c>
    </row>
    <row r="241" spans="1:18" x14ac:dyDescent="0.3">
      <c r="A241" s="146" t="s">
        <v>378</v>
      </c>
      <c r="B241" s="146" t="s">
        <v>232</v>
      </c>
      <c r="C241" s="146">
        <v>109353</v>
      </c>
      <c r="D241" s="149">
        <v>44004</v>
      </c>
      <c r="E241" s="150">
        <v>2401.7179999999998</v>
      </c>
      <c r="F241" s="150">
        <v>3.4531999999999998</v>
      </c>
      <c r="G241" s="150">
        <v>3.1932999999999998</v>
      </c>
      <c r="H241" s="150">
        <v>3.1888999999999998</v>
      </c>
      <c r="I241" s="150">
        <v>3.2778999999999998</v>
      </c>
      <c r="J241" s="150">
        <v>3.0015999999999998</v>
      </c>
      <c r="K241" s="150">
        <v>3.4689000000000001</v>
      </c>
      <c r="L241" s="150">
        <v>4.2934000000000001</v>
      </c>
      <c r="M241" s="150">
        <v>4.6250999999999998</v>
      </c>
      <c r="N241" s="150">
        <v>4.9729000000000001</v>
      </c>
      <c r="O241" s="150">
        <v>6.3769</v>
      </c>
      <c r="P241" s="150">
        <v>6.7659000000000002</v>
      </c>
      <c r="Q241" s="150">
        <v>7.5716000000000001</v>
      </c>
      <c r="R241" s="150">
        <v>6.1567999999999996</v>
      </c>
    </row>
    <row r="242" spans="1:18" x14ac:dyDescent="0.3">
      <c r="A242" s="146" t="s">
        <v>378</v>
      </c>
      <c r="B242" s="146" t="s">
        <v>124</v>
      </c>
      <c r="C242" s="146">
        <v>119125</v>
      </c>
      <c r="D242" s="149">
        <v>44004</v>
      </c>
      <c r="E242" s="150">
        <v>2869.4052000000001</v>
      </c>
      <c r="F242" s="150">
        <v>4.0938999999999997</v>
      </c>
      <c r="G242" s="150">
        <v>3.4765999999999999</v>
      </c>
      <c r="H242" s="150">
        <v>3.7774000000000001</v>
      </c>
      <c r="I242" s="150">
        <v>3.8692000000000002</v>
      </c>
      <c r="J242" s="150">
        <v>3.4331999999999998</v>
      </c>
      <c r="K242" s="150">
        <v>5.5031999999999996</v>
      </c>
      <c r="L242" s="150">
        <v>5.2751000000000001</v>
      </c>
      <c r="M242" s="150">
        <v>5.3428000000000004</v>
      </c>
      <c r="N242" s="150">
        <v>5.6275000000000004</v>
      </c>
      <c r="O242" s="150">
        <v>6.7175000000000002</v>
      </c>
      <c r="P242" s="150">
        <v>7.0537000000000001</v>
      </c>
      <c r="Q242" s="150">
        <v>7.7340999999999998</v>
      </c>
      <c r="R242" s="150">
        <v>6.5856000000000003</v>
      </c>
    </row>
    <row r="243" spans="1:18" x14ac:dyDescent="0.3">
      <c r="A243" s="146" t="s">
        <v>378</v>
      </c>
      <c r="B243" s="146" t="s">
        <v>233</v>
      </c>
      <c r="C243" s="146">
        <v>103347</v>
      </c>
      <c r="D243" s="149">
        <v>44004</v>
      </c>
      <c r="E243" s="150">
        <v>2850.14</v>
      </c>
      <c r="F243" s="150">
        <v>4.0152000000000001</v>
      </c>
      <c r="G243" s="150">
        <v>3.3967999999999998</v>
      </c>
      <c r="H243" s="150">
        <v>3.6974</v>
      </c>
      <c r="I243" s="150">
        <v>3.7890999999999999</v>
      </c>
      <c r="J243" s="150">
        <v>3.3531</v>
      </c>
      <c r="K243" s="150">
        <v>5.4210000000000003</v>
      </c>
      <c r="L243" s="150">
        <v>5.1824000000000003</v>
      </c>
      <c r="M243" s="150">
        <v>5.2454999999999998</v>
      </c>
      <c r="N243" s="150">
        <v>5.5270999999999999</v>
      </c>
      <c r="O243" s="150">
        <v>6.6083999999999996</v>
      </c>
      <c r="P243" s="150">
        <v>6.9406999999999996</v>
      </c>
      <c r="Q243" s="150">
        <v>7.4417</v>
      </c>
      <c r="R243" s="150">
        <v>6.4824000000000002</v>
      </c>
    </row>
    <row r="244" spans="1:18" x14ac:dyDescent="0.3">
      <c r="A244" s="146" t="s">
        <v>378</v>
      </c>
      <c r="B244" s="146" t="s">
        <v>125</v>
      </c>
      <c r="C244" s="146">
        <v>140196</v>
      </c>
      <c r="D244" s="149">
        <v>44004</v>
      </c>
      <c r="E244" s="150">
        <v>2586.8051</v>
      </c>
      <c r="F244" s="150">
        <v>3.6196000000000002</v>
      </c>
      <c r="G244" s="150">
        <v>3.3195999999999999</v>
      </c>
      <c r="H244" s="150">
        <v>3.4742000000000002</v>
      </c>
      <c r="I244" s="150">
        <v>3.8622999999999998</v>
      </c>
      <c r="J244" s="150">
        <v>3.5600999999999998</v>
      </c>
      <c r="K244" s="150">
        <v>5.9950999999999999</v>
      </c>
      <c r="L244" s="150">
        <v>5.452</v>
      </c>
      <c r="M244" s="150">
        <v>5.5941999999999998</v>
      </c>
      <c r="N244" s="150">
        <v>5.8757000000000001</v>
      </c>
      <c r="O244" s="150">
        <v>6.8335999999999997</v>
      </c>
      <c r="P244" s="150">
        <v>6.9149000000000003</v>
      </c>
      <c r="Q244" s="150">
        <v>7.6637000000000004</v>
      </c>
      <c r="R244" s="150">
        <v>6.7375999999999996</v>
      </c>
    </row>
    <row r="245" spans="1:18" x14ac:dyDescent="0.3">
      <c r="A245" s="146" t="s">
        <v>378</v>
      </c>
      <c r="B245" s="146" t="s">
        <v>234</v>
      </c>
      <c r="C245" s="146">
        <v>140182</v>
      </c>
      <c r="D245" s="149">
        <v>44004</v>
      </c>
      <c r="E245" s="150">
        <v>2562.3067000000001</v>
      </c>
      <c r="F245" s="150">
        <v>3.3706999999999998</v>
      </c>
      <c r="G245" s="150">
        <v>3.0695999999999999</v>
      </c>
      <c r="H245" s="150">
        <v>3.2242000000000002</v>
      </c>
      <c r="I245" s="150">
        <v>3.6120000000000001</v>
      </c>
      <c r="J245" s="150">
        <v>3.3094999999999999</v>
      </c>
      <c r="K245" s="150">
        <v>5.7340999999999998</v>
      </c>
      <c r="L245" s="150">
        <v>5.1840000000000002</v>
      </c>
      <c r="M245" s="150">
        <v>5.3230000000000004</v>
      </c>
      <c r="N245" s="150">
        <v>5.6006</v>
      </c>
      <c r="O245" s="150">
        <v>6.6615000000000002</v>
      </c>
      <c r="P245" s="150">
        <v>6.7759999999999998</v>
      </c>
      <c r="Q245" s="150">
        <v>7.5846</v>
      </c>
      <c r="R245" s="150">
        <v>6.5435999999999996</v>
      </c>
    </row>
    <row r="246" spans="1:18" x14ac:dyDescent="0.3">
      <c r="A246" s="146" t="s">
        <v>378</v>
      </c>
      <c r="B246" s="146" t="s">
        <v>419</v>
      </c>
      <c r="C246" s="146">
        <v>140176</v>
      </c>
      <c r="D246" s="149">
        <v>44004</v>
      </c>
      <c r="E246" s="150">
        <v>2330.2294999999999</v>
      </c>
      <c r="F246" s="150">
        <v>3.3711000000000002</v>
      </c>
      <c r="G246" s="150">
        <v>3.0693000000000001</v>
      </c>
      <c r="H246" s="150">
        <v>3.2244999999999999</v>
      </c>
      <c r="I246" s="150">
        <v>3.6124999999999998</v>
      </c>
      <c r="J246" s="150">
        <v>3.3098999999999998</v>
      </c>
      <c r="K246" s="150">
        <v>5.7343000000000002</v>
      </c>
      <c r="L246" s="150">
        <v>5.1825000000000001</v>
      </c>
      <c r="M246" s="150">
        <v>5.3220999999999998</v>
      </c>
      <c r="N246" s="150">
        <v>5.5998999999999999</v>
      </c>
      <c r="O246" s="150">
        <v>6.6525999999999996</v>
      </c>
      <c r="P246" s="150">
        <v>6.7496999999999998</v>
      </c>
      <c r="Q246" s="150">
        <v>6.8536000000000001</v>
      </c>
      <c r="R246" s="150">
        <v>6.5433000000000003</v>
      </c>
    </row>
    <row r="247" spans="1:18" x14ac:dyDescent="0.3">
      <c r="A247" s="146" t="s">
        <v>378</v>
      </c>
      <c r="B247" s="146" t="s">
        <v>126</v>
      </c>
      <c r="C247" s="146">
        <v>119164</v>
      </c>
      <c r="D247" s="149">
        <v>44004</v>
      </c>
      <c r="E247" s="150">
        <v>2196.971</v>
      </c>
      <c r="F247" s="150">
        <v>4.0857999999999999</v>
      </c>
      <c r="G247" s="150">
        <v>3.3702000000000001</v>
      </c>
      <c r="H247" s="150">
        <v>3.4443999999999999</v>
      </c>
      <c r="I247" s="150">
        <v>3.4220999999999999</v>
      </c>
      <c r="J247" s="150">
        <v>3.0068999999999999</v>
      </c>
      <c r="K247" s="150">
        <v>4.3833000000000002</v>
      </c>
      <c r="L247" s="150">
        <v>4.46</v>
      </c>
      <c r="M247" s="150">
        <v>4.6189999999999998</v>
      </c>
      <c r="N247" s="150">
        <v>4.9627999999999997</v>
      </c>
      <c r="O247" s="150">
        <v>6.5128000000000004</v>
      </c>
      <c r="P247" s="150">
        <v>6.9999000000000002</v>
      </c>
      <c r="Q247" s="150">
        <v>7.7584</v>
      </c>
      <c r="R247" s="150">
        <v>6.2481999999999998</v>
      </c>
    </row>
    <row r="248" spans="1:18" x14ac:dyDescent="0.3">
      <c r="A248" s="146" t="s">
        <v>378</v>
      </c>
      <c r="B248" s="146" t="s">
        <v>235</v>
      </c>
      <c r="C248" s="146">
        <v>112636</v>
      </c>
      <c r="D248" s="149">
        <v>44004</v>
      </c>
      <c r="E248" s="150">
        <v>2182.6700999999998</v>
      </c>
      <c r="F248" s="150">
        <v>4.0355999999999996</v>
      </c>
      <c r="G248" s="150">
        <v>3.3203</v>
      </c>
      <c r="H248" s="150">
        <v>3.3952</v>
      </c>
      <c r="I248" s="150">
        <v>3.3736000000000002</v>
      </c>
      <c r="J248" s="150">
        <v>2.9578000000000002</v>
      </c>
      <c r="K248" s="150">
        <v>4.3331999999999997</v>
      </c>
      <c r="L248" s="150">
        <v>4.4088000000000003</v>
      </c>
      <c r="M248" s="150">
        <v>4.5608000000000004</v>
      </c>
      <c r="N248" s="150">
        <v>4.8887</v>
      </c>
      <c r="O248" s="150">
        <v>6.4093</v>
      </c>
      <c r="P248" s="150">
        <v>6.8921999999999999</v>
      </c>
      <c r="Q248" s="150">
        <v>7.8369999999999997</v>
      </c>
      <c r="R248" s="150">
        <v>6.1520000000000001</v>
      </c>
    </row>
    <row r="249" spans="1:18" x14ac:dyDescent="0.3">
      <c r="A249" s="146" t="s">
        <v>378</v>
      </c>
      <c r="B249" s="146" t="s">
        <v>420</v>
      </c>
      <c r="C249" s="146">
        <v>102441</v>
      </c>
      <c r="D249" s="149">
        <v>44004</v>
      </c>
      <c r="E249" s="150">
        <v>3037.5576999999998</v>
      </c>
      <c r="F249" s="150">
        <v>3.0571999999999999</v>
      </c>
      <c r="G249" s="150">
        <v>3.1141999999999999</v>
      </c>
      <c r="H249" s="150">
        <v>3.5316999999999998</v>
      </c>
      <c r="I249" s="150">
        <v>3.6421000000000001</v>
      </c>
      <c r="J249" s="150">
        <v>3.4948999999999999</v>
      </c>
      <c r="K249" s="150">
        <v>5.5636000000000001</v>
      </c>
      <c r="L249" s="150">
        <v>5.1256000000000004</v>
      </c>
      <c r="M249" s="150">
        <v>5.2712000000000003</v>
      </c>
      <c r="N249" s="150">
        <v>5.5214999999999996</v>
      </c>
      <c r="O249" s="150">
        <v>6.3750999999999998</v>
      </c>
      <c r="P249" s="150">
        <v>6.6821000000000002</v>
      </c>
      <c r="Q249" s="150">
        <v>7.1858000000000004</v>
      </c>
      <c r="R249" s="150">
        <v>6.3478000000000003</v>
      </c>
    </row>
    <row r="250" spans="1:18" x14ac:dyDescent="0.3">
      <c r="A250" s="146" t="s">
        <v>378</v>
      </c>
      <c r="B250" s="146" t="s">
        <v>421</v>
      </c>
      <c r="C250" s="146">
        <v>100538</v>
      </c>
      <c r="D250" s="149">
        <v>44004</v>
      </c>
      <c r="E250" s="150">
        <v>4670.4843000000001</v>
      </c>
      <c r="F250" s="150">
        <v>2.8081999999999998</v>
      </c>
      <c r="G250" s="150">
        <v>2.8641000000000001</v>
      </c>
      <c r="H250" s="150">
        <v>3.2816000000000001</v>
      </c>
      <c r="I250" s="150">
        <v>3.3917000000000002</v>
      </c>
      <c r="J250" s="150">
        <v>3.2441</v>
      </c>
      <c r="K250" s="150">
        <v>5.3102</v>
      </c>
      <c r="L250" s="150">
        <v>4.8696999999999999</v>
      </c>
      <c r="M250" s="150">
        <v>5.0119999999999996</v>
      </c>
      <c r="N250" s="150">
        <v>5.2584999999999997</v>
      </c>
      <c r="O250" s="150">
        <v>6.1097999999999999</v>
      </c>
      <c r="P250" s="150">
        <v>6.4162999999999997</v>
      </c>
      <c r="Q250" s="150">
        <v>7.2012999999999998</v>
      </c>
      <c r="R250" s="150">
        <v>6.0827</v>
      </c>
    </row>
    <row r="251" spans="1:18" x14ac:dyDescent="0.3">
      <c r="A251" s="146" t="s">
        <v>378</v>
      </c>
      <c r="B251" s="146" t="s">
        <v>422</v>
      </c>
      <c r="C251" s="146">
        <v>100546</v>
      </c>
      <c r="D251" s="149">
        <v>44004</v>
      </c>
      <c r="E251" s="150">
        <v>3003.3989000000001</v>
      </c>
      <c r="F251" s="150">
        <v>3.4773000000000001</v>
      </c>
      <c r="G251" s="150">
        <v>3.5339</v>
      </c>
      <c r="H251" s="150">
        <v>3.952</v>
      </c>
      <c r="I251" s="150">
        <v>4.0625</v>
      </c>
      <c r="J251" s="150">
        <v>3.9161000000000001</v>
      </c>
      <c r="K251" s="150">
        <v>5.9896000000000003</v>
      </c>
      <c r="L251" s="150">
        <v>5.5629999999999997</v>
      </c>
      <c r="M251" s="150">
        <v>5.7131999999999996</v>
      </c>
      <c r="N251" s="150">
        <v>5.9724000000000004</v>
      </c>
      <c r="O251" s="150">
        <v>6.8314000000000004</v>
      </c>
      <c r="P251" s="150">
        <v>7.1338999999999997</v>
      </c>
      <c r="Q251" s="150">
        <v>7.7062999999999997</v>
      </c>
      <c r="R251" s="150">
        <v>6.8071000000000002</v>
      </c>
    </row>
    <row r="252" spans="1:18" x14ac:dyDescent="0.3">
      <c r="A252" s="146" t="s">
        <v>378</v>
      </c>
      <c r="B252" s="146" t="s">
        <v>127</v>
      </c>
      <c r="C252" s="146">
        <v>118577</v>
      </c>
      <c r="D252" s="149">
        <v>44004</v>
      </c>
      <c r="E252" s="150">
        <v>3017.0124999999998</v>
      </c>
      <c r="F252" s="150">
        <v>3.5619999999999998</v>
      </c>
      <c r="G252" s="150">
        <v>3.6175999999999999</v>
      </c>
      <c r="H252" s="150">
        <v>4.0354000000000001</v>
      </c>
      <c r="I252" s="150">
        <v>4.1464999999999996</v>
      </c>
      <c r="J252" s="150">
        <v>4.0010000000000003</v>
      </c>
      <c r="K252" s="150">
        <v>6.0724999999999998</v>
      </c>
      <c r="L252" s="150">
        <v>5.6367000000000003</v>
      </c>
      <c r="M252" s="150">
        <v>5.7870999999999997</v>
      </c>
      <c r="N252" s="150">
        <v>6.0453999999999999</v>
      </c>
      <c r="O252" s="150">
        <v>6.8975999999999997</v>
      </c>
      <c r="P252" s="150">
        <v>7.2023000000000001</v>
      </c>
      <c r="Q252" s="150">
        <v>7.8906999999999998</v>
      </c>
      <c r="R252" s="150">
        <v>6.8739999999999997</v>
      </c>
    </row>
    <row r="253" spans="1:18" x14ac:dyDescent="0.3">
      <c r="A253" s="146" t="s">
        <v>378</v>
      </c>
      <c r="B253" s="146" t="s">
        <v>236</v>
      </c>
      <c r="C253" s="146">
        <v>100868</v>
      </c>
      <c r="D253" s="149">
        <v>44004</v>
      </c>
      <c r="E253" s="150">
        <v>3923.8688999999999</v>
      </c>
      <c r="F253" s="150">
        <v>3.7845</v>
      </c>
      <c r="G253" s="150">
        <v>3.4091999999999998</v>
      </c>
      <c r="H253" s="150">
        <v>3.8473999999999999</v>
      </c>
      <c r="I253" s="150">
        <v>3.9820000000000002</v>
      </c>
      <c r="J253" s="150">
        <v>3.2292999999999998</v>
      </c>
      <c r="K253" s="150">
        <v>5.5289000000000001</v>
      </c>
      <c r="L253" s="150">
        <v>5.0995999999999997</v>
      </c>
      <c r="M253" s="150">
        <v>5.2019000000000002</v>
      </c>
      <c r="N253" s="150">
        <v>5.4873000000000003</v>
      </c>
      <c r="O253" s="150">
        <v>6.5182000000000002</v>
      </c>
      <c r="P253" s="150">
        <v>6.8925000000000001</v>
      </c>
      <c r="Q253" s="150">
        <v>7.1885000000000003</v>
      </c>
      <c r="R253" s="150">
        <v>6.4252000000000002</v>
      </c>
    </row>
    <row r="254" spans="1:18" x14ac:dyDescent="0.3">
      <c r="A254" s="146" t="s">
        <v>378</v>
      </c>
      <c r="B254" s="146" t="s">
        <v>128</v>
      </c>
      <c r="C254" s="146">
        <v>119091</v>
      </c>
      <c r="D254" s="149">
        <v>44004</v>
      </c>
      <c r="E254" s="150">
        <v>3948.0104999999999</v>
      </c>
      <c r="F254" s="150">
        <v>3.8852000000000002</v>
      </c>
      <c r="G254" s="150">
        <v>3.5091999999999999</v>
      </c>
      <c r="H254" s="150">
        <v>3.9478</v>
      </c>
      <c r="I254" s="150">
        <v>4.0823999999999998</v>
      </c>
      <c r="J254" s="150">
        <v>3.3317000000000001</v>
      </c>
      <c r="K254" s="150">
        <v>5.6318999999999999</v>
      </c>
      <c r="L254" s="150">
        <v>5.2027999999999999</v>
      </c>
      <c r="M254" s="150">
        <v>5.3063000000000002</v>
      </c>
      <c r="N254" s="150">
        <v>5.5932000000000004</v>
      </c>
      <c r="O254" s="150">
        <v>6.625</v>
      </c>
      <c r="P254" s="150">
        <v>6.9926000000000004</v>
      </c>
      <c r="Q254" s="150">
        <v>7.7106000000000003</v>
      </c>
      <c r="R254" s="150">
        <v>6.5319000000000003</v>
      </c>
    </row>
    <row r="255" spans="1:18" x14ac:dyDescent="0.3">
      <c r="A255" s="146" t="s">
        <v>378</v>
      </c>
      <c r="B255" s="146" t="s">
        <v>237</v>
      </c>
      <c r="C255" s="146">
        <v>118902</v>
      </c>
      <c r="D255" s="149">
        <v>44004</v>
      </c>
      <c r="E255" s="150">
        <v>1990.1953000000001</v>
      </c>
      <c r="F255" s="150">
        <v>3.8188</v>
      </c>
      <c r="G255" s="150">
        <v>3.3969</v>
      </c>
      <c r="H255" s="150">
        <v>4.1169000000000002</v>
      </c>
      <c r="I255" s="150">
        <v>4.2687999999999997</v>
      </c>
      <c r="J255" s="150">
        <v>3.5758999999999999</v>
      </c>
      <c r="K255" s="150">
        <v>5.4924999999999997</v>
      </c>
      <c r="L255" s="150">
        <v>4.8967000000000001</v>
      </c>
      <c r="M255" s="150">
        <v>5.1445999999999996</v>
      </c>
      <c r="N255" s="150">
        <v>5.4820000000000002</v>
      </c>
      <c r="O255" s="150">
        <v>6.6379999999999999</v>
      </c>
      <c r="P255" s="150">
        <v>6.9595000000000002</v>
      </c>
      <c r="Q255" s="150">
        <v>4.3761999999999999</v>
      </c>
      <c r="R255" s="150">
        <v>6.4988000000000001</v>
      </c>
    </row>
    <row r="256" spans="1:18" x14ac:dyDescent="0.3">
      <c r="A256" s="146" t="s">
        <v>378</v>
      </c>
      <c r="B256" s="146" t="s">
        <v>129</v>
      </c>
      <c r="C256" s="146">
        <v>120038</v>
      </c>
      <c r="D256" s="149">
        <v>44004</v>
      </c>
      <c r="E256" s="150">
        <v>1998.8072999999999</v>
      </c>
      <c r="F256" s="150">
        <v>3.9156</v>
      </c>
      <c r="G256" s="150">
        <v>3.4948999999999999</v>
      </c>
      <c r="H256" s="150">
        <v>4.2153999999999998</v>
      </c>
      <c r="I256" s="150">
        <v>4.3674999999999997</v>
      </c>
      <c r="J256" s="150">
        <v>3.6747000000000001</v>
      </c>
      <c r="K256" s="150">
        <v>5.5938999999999997</v>
      </c>
      <c r="L256" s="150">
        <v>5.0015000000000001</v>
      </c>
      <c r="M256" s="150">
        <v>5.2496</v>
      </c>
      <c r="N256" s="150">
        <v>5.5880000000000001</v>
      </c>
      <c r="O256" s="150">
        <v>6.7161999999999997</v>
      </c>
      <c r="P256" s="150">
        <v>7.0308999999999999</v>
      </c>
      <c r="Q256" s="150">
        <v>7.7274000000000003</v>
      </c>
      <c r="R256" s="150">
        <v>6.5838999999999999</v>
      </c>
    </row>
    <row r="257" spans="1:18" x14ac:dyDescent="0.3">
      <c r="A257" s="146" t="s">
        <v>378</v>
      </c>
      <c r="B257" s="146" t="s">
        <v>423</v>
      </c>
      <c r="C257" s="146">
        <v>118907</v>
      </c>
      <c r="D257" s="149">
        <v>44004</v>
      </c>
      <c r="E257" s="150">
        <v>2926.6408999999999</v>
      </c>
      <c r="F257" s="150">
        <v>3.0259</v>
      </c>
      <c r="G257" s="150">
        <v>2.6038000000000001</v>
      </c>
      <c r="H257" s="150">
        <v>3.3237000000000001</v>
      </c>
      <c r="I257" s="150">
        <v>3.4748999999999999</v>
      </c>
      <c r="J257" s="150">
        <v>2.7810000000000001</v>
      </c>
      <c r="K257" s="150">
        <v>4.6905000000000001</v>
      </c>
      <c r="L257" s="150">
        <v>4.0900999999999996</v>
      </c>
      <c r="M257" s="150">
        <v>4.3270999999999997</v>
      </c>
      <c r="N257" s="150">
        <v>4.6520000000000001</v>
      </c>
      <c r="O257" s="150">
        <v>5.7493999999999996</v>
      </c>
      <c r="P257" s="150">
        <v>6.0488999999999997</v>
      </c>
      <c r="Q257" s="150">
        <v>6.3056000000000001</v>
      </c>
      <c r="R257" s="150">
        <v>5.6253000000000002</v>
      </c>
    </row>
    <row r="258" spans="1:18" x14ac:dyDescent="0.3">
      <c r="A258" s="146" t="s">
        <v>378</v>
      </c>
      <c r="B258" s="146" t="s">
        <v>238</v>
      </c>
      <c r="C258" s="146">
        <v>103340</v>
      </c>
      <c r="D258" s="149">
        <v>44004</v>
      </c>
      <c r="E258" s="150">
        <v>295.7672</v>
      </c>
      <c r="F258" s="150">
        <v>3.8260000000000001</v>
      </c>
      <c r="G258" s="150">
        <v>3.5510999999999999</v>
      </c>
      <c r="H258" s="150">
        <v>4.3510999999999997</v>
      </c>
      <c r="I258" s="150">
        <v>4.5590999999999999</v>
      </c>
      <c r="J258" s="150">
        <v>3.8300999999999998</v>
      </c>
      <c r="K258" s="150">
        <v>5.9375</v>
      </c>
      <c r="L258" s="150">
        <v>5.3409000000000004</v>
      </c>
      <c r="M258" s="150">
        <v>5.4092000000000002</v>
      </c>
      <c r="N258" s="150">
        <v>5.6623999999999999</v>
      </c>
      <c r="O258" s="150">
        <v>6.6612</v>
      </c>
      <c r="P258" s="150">
        <v>6.9972000000000003</v>
      </c>
      <c r="Q258" s="150">
        <v>7.7072000000000003</v>
      </c>
      <c r="R258" s="150">
        <v>6.5576999999999996</v>
      </c>
    </row>
    <row r="259" spans="1:18" x14ac:dyDescent="0.3">
      <c r="A259" s="146" t="s">
        <v>378</v>
      </c>
      <c r="B259" s="146" t="s">
        <v>130</v>
      </c>
      <c r="C259" s="146">
        <v>120197</v>
      </c>
      <c r="D259" s="149">
        <v>44004</v>
      </c>
      <c r="E259" s="150">
        <v>297.14409999999998</v>
      </c>
      <c r="F259" s="150">
        <v>3.9557000000000002</v>
      </c>
      <c r="G259" s="150">
        <v>3.6739000000000002</v>
      </c>
      <c r="H259" s="150">
        <v>4.4715999999999996</v>
      </c>
      <c r="I259" s="150">
        <v>4.6797000000000004</v>
      </c>
      <c r="J259" s="150">
        <v>3.9506999999999999</v>
      </c>
      <c r="K259" s="150">
        <v>6.0583</v>
      </c>
      <c r="L259" s="150">
        <v>5.4471999999999996</v>
      </c>
      <c r="M259" s="150">
        <v>5.5053999999999998</v>
      </c>
      <c r="N259" s="150">
        <v>5.7541000000000002</v>
      </c>
      <c r="O259" s="150">
        <v>6.7401999999999997</v>
      </c>
      <c r="P259" s="150">
        <v>7.0667999999999997</v>
      </c>
      <c r="Q259" s="150">
        <v>7.7632000000000003</v>
      </c>
      <c r="R259" s="150">
        <v>6.6413000000000002</v>
      </c>
    </row>
    <row r="260" spans="1:18" x14ac:dyDescent="0.3">
      <c r="A260" s="146" t="s">
        <v>378</v>
      </c>
      <c r="B260" s="146" t="s">
        <v>239</v>
      </c>
      <c r="C260" s="146">
        <v>113096</v>
      </c>
      <c r="D260" s="149">
        <v>44004</v>
      </c>
      <c r="E260" s="150">
        <v>2139.5652</v>
      </c>
      <c r="F260" s="150">
        <v>3.7176999999999998</v>
      </c>
      <c r="G260" s="150">
        <v>3.8083</v>
      </c>
      <c r="H260" s="150">
        <v>4.3178999999999998</v>
      </c>
      <c r="I260" s="150">
        <v>4.4329000000000001</v>
      </c>
      <c r="J260" s="150">
        <v>4.0476000000000001</v>
      </c>
      <c r="K260" s="150">
        <v>6.1261999999999999</v>
      </c>
      <c r="L260" s="150">
        <v>5.5439999999999996</v>
      </c>
      <c r="M260" s="150">
        <v>5.6280999999999999</v>
      </c>
      <c r="N260" s="150">
        <v>5.8399000000000001</v>
      </c>
      <c r="O260" s="150">
        <v>6.7378999999999998</v>
      </c>
      <c r="P260" s="150">
        <v>7.0011999999999999</v>
      </c>
      <c r="Q260" s="150">
        <v>7.9344000000000001</v>
      </c>
      <c r="R260" s="150">
        <v>6.6638000000000002</v>
      </c>
    </row>
    <row r="261" spans="1:18" x14ac:dyDescent="0.3">
      <c r="A261" s="146" t="s">
        <v>378</v>
      </c>
      <c r="B261" s="146" t="s">
        <v>131</v>
      </c>
      <c r="C261" s="146">
        <v>118345</v>
      </c>
      <c r="D261" s="149">
        <v>44004</v>
      </c>
      <c r="E261" s="150">
        <v>2155.4720000000002</v>
      </c>
      <c r="F261" s="150">
        <v>3.758</v>
      </c>
      <c r="G261" s="150">
        <v>3.8479999999999999</v>
      </c>
      <c r="H261" s="150">
        <v>4.3579999999999997</v>
      </c>
      <c r="I261" s="150">
        <v>4.4729000000000001</v>
      </c>
      <c r="J261" s="150">
        <v>4.0877999999999997</v>
      </c>
      <c r="K261" s="150">
        <v>6.1668000000000003</v>
      </c>
      <c r="L261" s="150">
        <v>5.5860000000000003</v>
      </c>
      <c r="M261" s="150">
        <v>5.6772</v>
      </c>
      <c r="N261" s="150">
        <v>5.9074</v>
      </c>
      <c r="O261" s="150">
        <v>6.8456999999999999</v>
      </c>
      <c r="P261" s="150">
        <v>7.1093999999999999</v>
      </c>
      <c r="Q261" s="150">
        <v>7.7573999999999996</v>
      </c>
      <c r="R261" s="150">
        <v>6.7582000000000004</v>
      </c>
    </row>
    <row r="262" spans="1:18" x14ac:dyDescent="0.3">
      <c r="A262" s="146" t="s">
        <v>378</v>
      </c>
      <c r="B262" s="146" t="s">
        <v>132</v>
      </c>
      <c r="C262" s="146">
        <v>118364</v>
      </c>
      <c r="D262" s="149">
        <v>44004</v>
      </c>
      <c r="E262" s="150">
        <v>2426.5533</v>
      </c>
      <c r="F262" s="150">
        <v>3.6225000000000001</v>
      </c>
      <c r="G262" s="150">
        <v>3.3487</v>
      </c>
      <c r="H262" s="150">
        <v>3.7652999999999999</v>
      </c>
      <c r="I262" s="150">
        <v>4.0015000000000001</v>
      </c>
      <c r="J262" s="150">
        <v>3.4392</v>
      </c>
      <c r="K262" s="150">
        <v>5.4960000000000004</v>
      </c>
      <c r="L262" s="150">
        <v>5.0205000000000002</v>
      </c>
      <c r="M262" s="150">
        <v>5.1243999999999996</v>
      </c>
      <c r="N262" s="150">
        <v>5.391</v>
      </c>
      <c r="O262" s="150">
        <v>6.5621999999999998</v>
      </c>
      <c r="P262" s="150">
        <v>6.9508000000000001</v>
      </c>
      <c r="Q262" s="150">
        <v>7.6665000000000001</v>
      </c>
      <c r="R262" s="150">
        <v>6.3773</v>
      </c>
    </row>
    <row r="263" spans="1:18" x14ac:dyDescent="0.3">
      <c r="A263" s="146" t="s">
        <v>378</v>
      </c>
      <c r="B263" s="146" t="s">
        <v>240</v>
      </c>
      <c r="C263" s="146">
        <v>108690</v>
      </c>
      <c r="D263" s="149">
        <v>44004</v>
      </c>
      <c r="E263" s="150">
        <v>2415.2750000000001</v>
      </c>
      <c r="F263" s="150">
        <v>3.5729000000000002</v>
      </c>
      <c r="G263" s="150">
        <v>3.2989000000000002</v>
      </c>
      <c r="H263" s="150">
        <v>3.7153</v>
      </c>
      <c r="I263" s="150">
        <v>3.9512999999999998</v>
      </c>
      <c r="J263" s="150">
        <v>3.3868999999999998</v>
      </c>
      <c r="K263" s="150">
        <v>5.4428000000000001</v>
      </c>
      <c r="L263" s="150">
        <v>4.9665999999999997</v>
      </c>
      <c r="M263" s="150">
        <v>5.0697999999999999</v>
      </c>
      <c r="N263" s="150">
        <v>5.3356000000000003</v>
      </c>
      <c r="O263" s="150">
        <v>6.4897</v>
      </c>
      <c r="P263" s="150">
        <v>6.8737000000000004</v>
      </c>
      <c r="Q263" s="150">
        <v>5.5816999999999997</v>
      </c>
      <c r="R263" s="150">
        <v>6.3095999999999997</v>
      </c>
    </row>
    <row r="264" spans="1:18" x14ac:dyDescent="0.3">
      <c r="A264" s="146" t="s">
        <v>378</v>
      </c>
      <c r="B264" s="146" t="s">
        <v>133</v>
      </c>
      <c r="C264" s="146">
        <v>125345</v>
      </c>
      <c r="D264" s="149">
        <v>44004</v>
      </c>
      <c r="E264" s="150">
        <v>1555.6383000000001</v>
      </c>
      <c r="F264" s="150">
        <v>3.1044</v>
      </c>
      <c r="G264" s="150">
        <v>3.0430999999999999</v>
      </c>
      <c r="H264" s="150">
        <v>3.1364999999999998</v>
      </c>
      <c r="I264" s="150">
        <v>3.3902999999999999</v>
      </c>
      <c r="J264" s="150">
        <v>3.0472999999999999</v>
      </c>
      <c r="K264" s="150">
        <v>3.7021999999999999</v>
      </c>
      <c r="L264" s="150">
        <v>4.1125999999999996</v>
      </c>
      <c r="M264" s="150">
        <v>4.4108999999999998</v>
      </c>
      <c r="N264" s="150">
        <v>4.7862</v>
      </c>
      <c r="O264" s="150">
        <v>6.0259</v>
      </c>
      <c r="P264" s="150">
        <v>6.4497</v>
      </c>
      <c r="Q264" s="150">
        <v>6.9088000000000003</v>
      </c>
      <c r="R264" s="150">
        <v>5.7903000000000002</v>
      </c>
    </row>
    <row r="265" spans="1:18" x14ac:dyDescent="0.3">
      <c r="A265" s="146" t="s">
        <v>378</v>
      </c>
      <c r="B265" s="146" t="s">
        <v>241</v>
      </c>
      <c r="C265" s="146">
        <v>125259</v>
      </c>
      <c r="D265" s="149">
        <v>44004</v>
      </c>
      <c r="E265" s="150">
        <v>1550.4983</v>
      </c>
      <c r="F265" s="150">
        <v>3.0535000000000001</v>
      </c>
      <c r="G265" s="150">
        <v>2.9927999999999999</v>
      </c>
      <c r="H265" s="150">
        <v>3.0863</v>
      </c>
      <c r="I265" s="150">
        <v>3.3401999999999998</v>
      </c>
      <c r="J265" s="150">
        <v>2.9971999999999999</v>
      </c>
      <c r="K265" s="150">
        <v>3.6520000000000001</v>
      </c>
      <c r="L265" s="150">
        <v>4.0617999999999999</v>
      </c>
      <c r="M265" s="150">
        <v>4.3593999999999999</v>
      </c>
      <c r="N265" s="150">
        <v>4.7339000000000002</v>
      </c>
      <c r="O265" s="150">
        <v>5.9729000000000001</v>
      </c>
      <c r="P265" s="150">
        <v>6.3964999999999996</v>
      </c>
      <c r="Q265" s="150">
        <v>6.8554000000000004</v>
      </c>
      <c r="R265" s="150">
        <v>5.7374999999999998</v>
      </c>
    </row>
    <row r="266" spans="1:18" x14ac:dyDescent="0.3">
      <c r="A266" s="146" t="s">
        <v>378</v>
      </c>
      <c r="B266" s="146" t="s">
        <v>242</v>
      </c>
      <c r="C266" s="146">
        <v>115991</v>
      </c>
      <c r="D266" s="149">
        <v>44004</v>
      </c>
      <c r="E266" s="150">
        <v>1942.402</v>
      </c>
      <c r="F266" s="150">
        <v>3.1309</v>
      </c>
      <c r="G266" s="150">
        <v>2.9691000000000001</v>
      </c>
      <c r="H266" s="150">
        <v>3.0152999999999999</v>
      </c>
      <c r="I266" s="150">
        <v>3.2229000000000001</v>
      </c>
      <c r="J266" s="150">
        <v>2.8904000000000001</v>
      </c>
      <c r="K266" s="150">
        <v>4.3564999999999996</v>
      </c>
      <c r="L266" s="150">
        <v>4.7788000000000004</v>
      </c>
      <c r="M266" s="150">
        <v>5.024</v>
      </c>
      <c r="N266" s="150">
        <v>5.3422999999999998</v>
      </c>
      <c r="O266" s="150">
        <v>6.5392999999999999</v>
      </c>
      <c r="P266" s="150">
        <v>6.9901999999999997</v>
      </c>
      <c r="Q266" s="150">
        <v>7.9626000000000001</v>
      </c>
      <c r="R266" s="150">
        <v>6.3590999999999998</v>
      </c>
    </row>
    <row r="267" spans="1:18" x14ac:dyDescent="0.3">
      <c r="A267" s="146" t="s">
        <v>378</v>
      </c>
      <c r="B267" s="146" t="s">
        <v>134</v>
      </c>
      <c r="C267" s="146">
        <v>119135</v>
      </c>
      <c r="D267" s="149">
        <v>44004</v>
      </c>
      <c r="E267" s="150">
        <v>1956.6342</v>
      </c>
      <c r="F267" s="150">
        <v>3.2311999999999999</v>
      </c>
      <c r="G267" s="150">
        <v>3.0688</v>
      </c>
      <c r="H267" s="150">
        <v>3.1153</v>
      </c>
      <c r="I267" s="150">
        <v>3.3224999999999998</v>
      </c>
      <c r="J267" s="150">
        <v>2.9904000000000002</v>
      </c>
      <c r="K267" s="150">
        <v>4.4573999999999998</v>
      </c>
      <c r="L267" s="150">
        <v>4.8807</v>
      </c>
      <c r="M267" s="150">
        <v>5.1276000000000002</v>
      </c>
      <c r="N267" s="150">
        <v>5.4474</v>
      </c>
      <c r="O267" s="150">
        <v>6.6459999999999999</v>
      </c>
      <c r="P267" s="150">
        <v>7.0975999999999999</v>
      </c>
      <c r="Q267" s="150">
        <v>7.7812999999999999</v>
      </c>
      <c r="R267" s="150">
        <v>6.4654999999999996</v>
      </c>
    </row>
    <row r="268" spans="1:18" x14ac:dyDescent="0.3">
      <c r="A268" s="146" t="s">
        <v>378</v>
      </c>
      <c r="B268" s="146" t="s">
        <v>135</v>
      </c>
      <c r="C268" s="146">
        <v>147938</v>
      </c>
      <c r="D268" s="149">
        <v>44004</v>
      </c>
      <c r="E268" s="150">
        <v>1955.6391000000001</v>
      </c>
      <c r="F268" s="150">
        <v>2.8073000000000001</v>
      </c>
      <c r="G268" s="150">
        <v>3.7433000000000001</v>
      </c>
      <c r="H268" s="150">
        <v>3.6110000000000002</v>
      </c>
      <c r="I268" s="150">
        <v>3.4125000000000001</v>
      </c>
      <c r="J268" s="150">
        <v>3.2227999999999999</v>
      </c>
      <c r="K268" s="150">
        <v>4.3642000000000003</v>
      </c>
      <c r="L268" s="150"/>
      <c r="M268" s="150"/>
      <c r="N268" s="150"/>
      <c r="O268" s="150"/>
      <c r="P268" s="150"/>
      <c r="Q268" s="150">
        <v>4.6520999999999999</v>
      </c>
      <c r="R268" s="150"/>
    </row>
    <row r="269" spans="1:18" x14ac:dyDescent="0.3">
      <c r="A269" s="146" t="s">
        <v>378</v>
      </c>
      <c r="B269" s="146" t="s">
        <v>136</v>
      </c>
      <c r="C269" s="146">
        <v>147940</v>
      </c>
      <c r="D269" s="149">
        <v>44004</v>
      </c>
      <c r="E269" s="150">
        <v>1957.3015</v>
      </c>
      <c r="F269" s="150">
        <v>3.1387</v>
      </c>
      <c r="G269" s="150">
        <v>3.0547</v>
      </c>
      <c r="H269" s="150">
        <v>3.1032999999999999</v>
      </c>
      <c r="I269" s="150">
        <v>3.3208000000000002</v>
      </c>
      <c r="J269" s="150">
        <v>2.9992000000000001</v>
      </c>
      <c r="K269" s="150">
        <v>4.4805000000000001</v>
      </c>
      <c r="L269" s="150"/>
      <c r="M269" s="150"/>
      <c r="N269" s="150"/>
      <c r="O269" s="150"/>
      <c r="P269" s="150"/>
      <c r="Q269" s="150">
        <v>4.8177000000000003</v>
      </c>
      <c r="R269" s="150"/>
    </row>
    <row r="270" spans="1:18" x14ac:dyDescent="0.3">
      <c r="A270" s="146" t="s">
        <v>378</v>
      </c>
      <c r="B270" s="146" t="s">
        <v>137</v>
      </c>
      <c r="C270" s="146">
        <v>147937</v>
      </c>
      <c r="D270" s="149">
        <v>44004</v>
      </c>
      <c r="E270" s="150">
        <v>1956.9946</v>
      </c>
      <c r="F270" s="150">
        <v>3.3052999999999999</v>
      </c>
      <c r="G270" s="150">
        <v>3.0975000000000001</v>
      </c>
      <c r="H270" s="150">
        <v>3.1280999999999999</v>
      </c>
      <c r="I270" s="150">
        <v>3.3222</v>
      </c>
      <c r="J270" s="150">
        <v>2.9922</v>
      </c>
      <c r="K270" s="150">
        <v>4.4568000000000003</v>
      </c>
      <c r="L270" s="150"/>
      <c r="M270" s="150"/>
      <c r="N270" s="150"/>
      <c r="O270" s="150"/>
      <c r="P270" s="150"/>
      <c r="Q270" s="150">
        <v>4.7843</v>
      </c>
      <c r="R270" s="150"/>
    </row>
    <row r="271" spans="1:18" x14ac:dyDescent="0.3">
      <c r="A271" s="146" t="s">
        <v>378</v>
      </c>
      <c r="B271" s="146" t="s">
        <v>138</v>
      </c>
      <c r="C271" s="146">
        <v>147939</v>
      </c>
      <c r="D271" s="149">
        <v>44004</v>
      </c>
      <c r="E271" s="150">
        <v>1957.1464000000001</v>
      </c>
      <c r="F271" s="150">
        <v>3.4131999999999998</v>
      </c>
      <c r="G271" s="150">
        <v>3.2073</v>
      </c>
      <c r="H271" s="150">
        <v>3.1492</v>
      </c>
      <c r="I271" s="150">
        <v>3.3068</v>
      </c>
      <c r="J271" s="150">
        <v>3.0156999999999998</v>
      </c>
      <c r="K271" s="150">
        <v>4.4476000000000004</v>
      </c>
      <c r="L271" s="150"/>
      <c r="M271" s="150"/>
      <c r="N271" s="150"/>
      <c r="O271" s="150"/>
      <c r="P271" s="150"/>
      <c r="Q271" s="150">
        <v>4.7950999999999997</v>
      </c>
      <c r="R271" s="150"/>
    </row>
    <row r="272" spans="1:18" x14ac:dyDescent="0.3">
      <c r="A272" s="146" t="s">
        <v>378</v>
      </c>
      <c r="B272" s="146" t="s">
        <v>243</v>
      </c>
      <c r="C272" s="146">
        <v>104486</v>
      </c>
      <c r="D272" s="149">
        <v>44004</v>
      </c>
      <c r="E272" s="150">
        <v>2743.2999</v>
      </c>
      <c r="F272" s="150">
        <v>4.1157000000000004</v>
      </c>
      <c r="G272" s="150">
        <v>3.4967000000000001</v>
      </c>
      <c r="H272" s="150">
        <v>3.9552</v>
      </c>
      <c r="I272" s="150">
        <v>4.0871000000000004</v>
      </c>
      <c r="J272" s="150">
        <v>3.2684000000000002</v>
      </c>
      <c r="K272" s="150">
        <v>5.3909000000000002</v>
      </c>
      <c r="L272" s="150">
        <v>5.0039999999999996</v>
      </c>
      <c r="M272" s="150">
        <v>5.1417000000000002</v>
      </c>
      <c r="N272" s="150">
        <v>5.3944999999999999</v>
      </c>
      <c r="O272" s="150">
        <v>6.5792999999999999</v>
      </c>
      <c r="P272" s="150">
        <v>6.9564000000000004</v>
      </c>
      <c r="Q272" s="150">
        <v>7.6993</v>
      </c>
      <c r="R272" s="150">
        <v>6.4234</v>
      </c>
    </row>
    <row r="273" spans="1:18" x14ac:dyDescent="0.3">
      <c r="A273" s="146" t="s">
        <v>378</v>
      </c>
      <c r="B273" s="146" t="s">
        <v>139</v>
      </c>
      <c r="C273" s="146">
        <v>120537</v>
      </c>
      <c r="D273" s="149">
        <v>44004</v>
      </c>
      <c r="E273" s="150">
        <v>2757.2523999999999</v>
      </c>
      <c r="F273" s="150">
        <v>4.1863000000000001</v>
      </c>
      <c r="G273" s="150">
        <v>3.5669</v>
      </c>
      <c r="H273" s="150">
        <v>4.0255000000000001</v>
      </c>
      <c r="I273" s="150">
        <v>4.1574999999999998</v>
      </c>
      <c r="J273" s="150">
        <v>3.3389000000000002</v>
      </c>
      <c r="K273" s="150">
        <v>5.4623999999999997</v>
      </c>
      <c r="L273" s="150">
        <v>5.0761000000000003</v>
      </c>
      <c r="M273" s="150">
        <v>5.2145000000000001</v>
      </c>
      <c r="N273" s="150">
        <v>5.4683000000000002</v>
      </c>
      <c r="O273" s="150">
        <v>6.6539999999999999</v>
      </c>
      <c r="P273" s="150">
        <v>7.0312999999999999</v>
      </c>
      <c r="Q273" s="150">
        <v>7.7366999999999999</v>
      </c>
      <c r="R273" s="150">
        <v>6.4980000000000002</v>
      </c>
    </row>
    <row r="274" spans="1:18" x14ac:dyDescent="0.3">
      <c r="A274" s="146" t="s">
        <v>378</v>
      </c>
      <c r="B274" s="146" t="s">
        <v>424</v>
      </c>
      <c r="C274" s="146">
        <v>104488</v>
      </c>
      <c r="D274" s="149">
        <v>44004</v>
      </c>
      <c r="E274" s="150">
        <v>2494.7723999999998</v>
      </c>
      <c r="F274" s="150">
        <v>3.5848</v>
      </c>
      <c r="G274" s="150">
        <v>2.9662999999999999</v>
      </c>
      <c r="H274" s="150">
        <v>3.4247999999999998</v>
      </c>
      <c r="I274" s="150">
        <v>3.5564</v>
      </c>
      <c r="J274" s="150">
        <v>2.7372000000000001</v>
      </c>
      <c r="K274" s="150">
        <v>4.8545999999999996</v>
      </c>
      <c r="L274" s="150">
        <v>4.4648000000000003</v>
      </c>
      <c r="M274" s="150">
        <v>4.5993000000000004</v>
      </c>
      <c r="N274" s="150">
        <v>4.8429000000000002</v>
      </c>
      <c r="O274" s="150">
        <v>6.0004</v>
      </c>
      <c r="P274" s="150">
        <v>6.3478000000000003</v>
      </c>
      <c r="Q274" s="150">
        <v>6.9501999999999997</v>
      </c>
      <c r="R274" s="150">
        <v>5.8639000000000001</v>
      </c>
    </row>
    <row r="275" spans="1:18" x14ac:dyDescent="0.3">
      <c r="A275" s="146" t="s">
        <v>378</v>
      </c>
      <c r="B275" s="146" t="s">
        <v>140</v>
      </c>
      <c r="C275" s="146">
        <v>147157</v>
      </c>
      <c r="D275" s="149">
        <v>44004</v>
      </c>
      <c r="E275" s="150">
        <v>1055.7737</v>
      </c>
      <c r="F275" s="150">
        <v>2.8973</v>
      </c>
      <c r="G275" s="150">
        <v>2.8401999999999998</v>
      </c>
      <c r="H275" s="150">
        <v>2.7894999999999999</v>
      </c>
      <c r="I275" s="150">
        <v>2.8127</v>
      </c>
      <c r="J275" s="150">
        <v>2.8386</v>
      </c>
      <c r="K275" s="150">
        <v>2.6263000000000001</v>
      </c>
      <c r="L275" s="150">
        <v>3.7227999999999999</v>
      </c>
      <c r="M275" s="150">
        <v>4.133</v>
      </c>
      <c r="N275" s="150">
        <v>4.4782000000000002</v>
      </c>
      <c r="O275" s="150"/>
      <c r="P275" s="150"/>
      <c r="Q275" s="150">
        <v>4.7637</v>
      </c>
      <c r="R275" s="150"/>
    </row>
    <row r="276" spans="1:18" x14ac:dyDescent="0.3">
      <c r="A276" s="146" t="s">
        <v>378</v>
      </c>
      <c r="B276" s="146" t="s">
        <v>244</v>
      </c>
      <c r="C276" s="146">
        <v>147153</v>
      </c>
      <c r="D276" s="149">
        <v>44004</v>
      </c>
      <c r="E276" s="150">
        <v>1054.4229</v>
      </c>
      <c r="F276" s="150">
        <v>2.7902999999999998</v>
      </c>
      <c r="G276" s="150">
        <v>2.7317999999999998</v>
      </c>
      <c r="H276" s="150">
        <v>2.6797</v>
      </c>
      <c r="I276" s="150">
        <v>2.7029000000000001</v>
      </c>
      <c r="J276" s="150">
        <v>2.7284999999999999</v>
      </c>
      <c r="K276" s="150">
        <v>2.5156999999999998</v>
      </c>
      <c r="L276" s="150">
        <v>3.6112000000000002</v>
      </c>
      <c r="M276" s="150">
        <v>4.0201000000000002</v>
      </c>
      <c r="N276" s="150">
        <v>4.3635999999999999</v>
      </c>
      <c r="O276" s="150"/>
      <c r="P276" s="150"/>
      <c r="Q276" s="150">
        <v>4.6487999999999996</v>
      </c>
      <c r="R276" s="150"/>
    </row>
    <row r="277" spans="1:18" x14ac:dyDescent="0.3">
      <c r="A277" s="146" t="s">
        <v>378</v>
      </c>
      <c r="B277" s="146" t="s">
        <v>245</v>
      </c>
      <c r="C277" s="146">
        <v>100234</v>
      </c>
      <c r="D277" s="149">
        <v>44004</v>
      </c>
      <c r="E277" s="150">
        <v>54.549700000000001</v>
      </c>
      <c r="F277" s="150">
        <v>4.2159000000000004</v>
      </c>
      <c r="G277" s="150">
        <v>3.5472999999999999</v>
      </c>
      <c r="H277" s="150">
        <v>3.6636000000000002</v>
      </c>
      <c r="I277" s="150">
        <v>3.8338999999999999</v>
      </c>
      <c r="J277" s="150">
        <v>3.5266000000000002</v>
      </c>
      <c r="K277" s="150">
        <v>4.6847000000000003</v>
      </c>
      <c r="L277" s="150">
        <v>4.8151999999999999</v>
      </c>
      <c r="M277" s="150">
        <v>5.0263</v>
      </c>
      <c r="N277" s="150">
        <v>5.3632</v>
      </c>
      <c r="O277" s="150">
        <v>6.5941999999999998</v>
      </c>
      <c r="P277" s="150">
        <v>6.9936999999999996</v>
      </c>
      <c r="Q277" s="150">
        <v>7.8350999999999997</v>
      </c>
      <c r="R277" s="150">
        <v>6.4474999999999998</v>
      </c>
    </row>
    <row r="278" spans="1:18" x14ac:dyDescent="0.3">
      <c r="A278" s="146" t="s">
        <v>378</v>
      </c>
      <c r="B278" s="146" t="s">
        <v>141</v>
      </c>
      <c r="C278" s="146">
        <v>120406</v>
      </c>
      <c r="D278" s="149">
        <v>44004</v>
      </c>
      <c r="E278" s="150">
        <v>54.873800000000003</v>
      </c>
      <c r="F278" s="150">
        <v>4.2575000000000003</v>
      </c>
      <c r="G278" s="150">
        <v>3.6373000000000002</v>
      </c>
      <c r="H278" s="150">
        <v>3.7465999999999999</v>
      </c>
      <c r="I278" s="150">
        <v>3.9161000000000001</v>
      </c>
      <c r="J278" s="150">
        <v>3.6072000000000002</v>
      </c>
      <c r="K278" s="150">
        <v>4.7662000000000004</v>
      </c>
      <c r="L278" s="150">
        <v>4.8971</v>
      </c>
      <c r="M278" s="150">
        <v>5.1092000000000004</v>
      </c>
      <c r="N278" s="150">
        <v>5.4473000000000003</v>
      </c>
      <c r="O278" s="150">
        <v>6.6787000000000001</v>
      </c>
      <c r="P278" s="150">
        <v>7.0773000000000001</v>
      </c>
      <c r="Q278" s="150">
        <v>7.7888999999999999</v>
      </c>
      <c r="R278" s="150">
        <v>6.5326000000000004</v>
      </c>
    </row>
    <row r="279" spans="1:18" x14ac:dyDescent="0.3">
      <c r="A279" s="146" t="s">
        <v>378</v>
      </c>
      <c r="B279" s="146" t="s">
        <v>425</v>
      </c>
      <c r="C279" s="146">
        <v>100247</v>
      </c>
      <c r="D279" s="149">
        <v>44004</v>
      </c>
      <c r="E279" s="150">
        <v>31.3673</v>
      </c>
      <c r="F279" s="150">
        <v>4.1896000000000004</v>
      </c>
      <c r="G279" s="150">
        <v>3.5695000000000001</v>
      </c>
      <c r="H279" s="150">
        <v>3.6762999999999999</v>
      </c>
      <c r="I279" s="150">
        <v>3.8290000000000002</v>
      </c>
      <c r="J279" s="150">
        <v>3.5238999999999998</v>
      </c>
      <c r="K279" s="150">
        <v>4.6852</v>
      </c>
      <c r="L279" s="150">
        <v>4.8158000000000003</v>
      </c>
      <c r="M279" s="150">
        <v>5.0266999999999999</v>
      </c>
      <c r="N279" s="150">
        <v>5.3635000000000002</v>
      </c>
      <c r="O279" s="150">
        <v>6.5942999999999996</v>
      </c>
      <c r="P279" s="150">
        <v>6.9936999999999996</v>
      </c>
      <c r="Q279" s="150">
        <v>7.3567</v>
      </c>
      <c r="R279" s="150">
        <v>6.4474999999999998</v>
      </c>
    </row>
    <row r="280" spans="1:18" x14ac:dyDescent="0.3">
      <c r="A280" s="146" t="s">
        <v>378</v>
      </c>
      <c r="B280" s="146" t="s">
        <v>142</v>
      </c>
      <c r="C280" s="146">
        <v>119766</v>
      </c>
      <c r="D280" s="149">
        <v>44004</v>
      </c>
      <c r="E280" s="150">
        <v>4057.3105</v>
      </c>
      <c r="F280" s="150">
        <v>4.6318000000000001</v>
      </c>
      <c r="G280" s="150">
        <v>3.8334999999999999</v>
      </c>
      <c r="H280" s="150">
        <v>4.367</v>
      </c>
      <c r="I280" s="150">
        <v>4.7050000000000001</v>
      </c>
      <c r="J280" s="150">
        <v>3.6978</v>
      </c>
      <c r="K280" s="150">
        <v>5.6273999999999997</v>
      </c>
      <c r="L280" s="150">
        <v>5.1176000000000004</v>
      </c>
      <c r="M280" s="150">
        <v>5.2533000000000003</v>
      </c>
      <c r="N280" s="150">
        <v>5.5236000000000001</v>
      </c>
      <c r="O280" s="150">
        <v>6.6246999999999998</v>
      </c>
      <c r="P280" s="150">
        <v>6.9848999999999997</v>
      </c>
      <c r="Q280" s="150">
        <v>7.6978</v>
      </c>
      <c r="R280" s="150">
        <v>6.4782000000000002</v>
      </c>
    </row>
    <row r="281" spans="1:18" x14ac:dyDescent="0.3">
      <c r="A281" s="146" t="s">
        <v>378</v>
      </c>
      <c r="B281" s="146" t="s">
        <v>246</v>
      </c>
      <c r="C281" s="146">
        <v>100835</v>
      </c>
      <c r="D281" s="149">
        <v>44004</v>
      </c>
      <c r="E281" s="150">
        <v>4042.2873</v>
      </c>
      <c r="F281" s="150">
        <v>4.5983999999999998</v>
      </c>
      <c r="G281" s="150">
        <v>3.7879</v>
      </c>
      <c r="H281" s="150">
        <v>4.3181000000000003</v>
      </c>
      <c r="I281" s="150">
        <v>4.6543000000000001</v>
      </c>
      <c r="J281" s="150">
        <v>3.6461000000000001</v>
      </c>
      <c r="K281" s="150">
        <v>5.5743999999999998</v>
      </c>
      <c r="L281" s="150">
        <v>5.0643000000000002</v>
      </c>
      <c r="M281" s="150">
        <v>5.1996000000000002</v>
      </c>
      <c r="N281" s="150">
        <v>5.4692999999999996</v>
      </c>
      <c r="O281" s="150">
        <v>6.5707000000000004</v>
      </c>
      <c r="P281" s="150">
        <v>6.9316000000000004</v>
      </c>
      <c r="Q281" s="150">
        <v>7.3173000000000004</v>
      </c>
      <c r="R281" s="150">
        <v>6.4241000000000001</v>
      </c>
    </row>
    <row r="282" spans="1:18" x14ac:dyDescent="0.3">
      <c r="A282" s="146" t="s">
        <v>378</v>
      </c>
      <c r="B282" s="146" t="s">
        <v>247</v>
      </c>
      <c r="C282" s="146">
        <v>112457</v>
      </c>
      <c r="D282" s="149">
        <v>44004</v>
      </c>
      <c r="E282" s="150">
        <v>2739.1041</v>
      </c>
      <c r="F282" s="150">
        <v>4.3659999999999997</v>
      </c>
      <c r="G282" s="150">
        <v>3.6278000000000001</v>
      </c>
      <c r="H282" s="150">
        <v>3.9973000000000001</v>
      </c>
      <c r="I282" s="150">
        <v>4.4100999999999999</v>
      </c>
      <c r="J282" s="150">
        <v>3.5869</v>
      </c>
      <c r="K282" s="150">
        <v>5.7521000000000004</v>
      </c>
      <c r="L282" s="150">
        <v>5.2359</v>
      </c>
      <c r="M282" s="150">
        <v>5.3464</v>
      </c>
      <c r="N282" s="150">
        <v>5.5696000000000003</v>
      </c>
      <c r="O282" s="150">
        <v>6.6493000000000002</v>
      </c>
      <c r="P282" s="150">
        <v>6.9871999999999996</v>
      </c>
      <c r="Q282" s="150">
        <v>7.6155999999999997</v>
      </c>
      <c r="R282" s="150">
        <v>6.5080999999999998</v>
      </c>
    </row>
    <row r="283" spans="1:18" x14ac:dyDescent="0.3">
      <c r="A283" s="146" t="s">
        <v>378</v>
      </c>
      <c r="B283" s="146" t="s">
        <v>143</v>
      </c>
      <c r="C283" s="146">
        <v>119790</v>
      </c>
      <c r="D283" s="149">
        <v>44004</v>
      </c>
      <c r="E283" s="150">
        <v>2750.4389999999999</v>
      </c>
      <c r="F283" s="150">
        <v>4.4142999999999999</v>
      </c>
      <c r="G283" s="150">
        <v>3.6779999999999999</v>
      </c>
      <c r="H283" s="150">
        <v>4.0475000000000003</v>
      </c>
      <c r="I283" s="150">
        <v>4.4602000000000004</v>
      </c>
      <c r="J283" s="150">
        <v>3.637</v>
      </c>
      <c r="K283" s="150">
        <v>5.8028000000000004</v>
      </c>
      <c r="L283" s="150">
        <v>5.2870999999999997</v>
      </c>
      <c r="M283" s="150">
        <v>5.3982999999999999</v>
      </c>
      <c r="N283" s="150">
        <v>5.6223000000000001</v>
      </c>
      <c r="O283" s="150">
        <v>6.7070999999999996</v>
      </c>
      <c r="P283" s="150">
        <v>7.0509000000000004</v>
      </c>
      <c r="Q283" s="150">
        <v>7.7331000000000003</v>
      </c>
      <c r="R283" s="150">
        <v>6.5628000000000002</v>
      </c>
    </row>
    <row r="284" spans="1:18" x14ac:dyDescent="0.3">
      <c r="A284" s="146" t="s">
        <v>378</v>
      </c>
      <c r="B284" s="146" t="s">
        <v>248</v>
      </c>
      <c r="C284" s="146">
        <v>101185</v>
      </c>
      <c r="D284" s="149">
        <v>44004</v>
      </c>
      <c r="E284" s="150">
        <v>3613.7696000000001</v>
      </c>
      <c r="F284" s="150">
        <v>3.8860000000000001</v>
      </c>
      <c r="G284" s="150">
        <v>3.4969999999999999</v>
      </c>
      <c r="H284" s="150">
        <v>4.0087999999999999</v>
      </c>
      <c r="I284" s="150">
        <v>4.3026999999999997</v>
      </c>
      <c r="J284" s="150">
        <v>3.8424</v>
      </c>
      <c r="K284" s="150">
        <v>5.8921999999999999</v>
      </c>
      <c r="L284" s="150">
        <v>5.3630000000000004</v>
      </c>
      <c r="M284" s="150">
        <v>5.4233000000000002</v>
      </c>
      <c r="N284" s="150">
        <v>5.6432000000000002</v>
      </c>
      <c r="O284" s="150">
        <v>6.6146000000000003</v>
      </c>
      <c r="P284" s="150">
        <v>6.9503000000000004</v>
      </c>
      <c r="Q284" s="150">
        <v>7.2767999999999997</v>
      </c>
      <c r="R284" s="150">
        <v>6.5014000000000003</v>
      </c>
    </row>
    <row r="285" spans="1:18" x14ac:dyDescent="0.3">
      <c r="A285" s="146" t="s">
        <v>378</v>
      </c>
      <c r="B285" s="146" t="s">
        <v>144</v>
      </c>
      <c r="C285" s="146">
        <v>120249</v>
      </c>
      <c r="D285" s="149">
        <v>44004</v>
      </c>
      <c r="E285" s="150">
        <v>3643.0536000000002</v>
      </c>
      <c r="F285" s="150">
        <v>4.0260999999999996</v>
      </c>
      <c r="G285" s="150">
        <v>3.637</v>
      </c>
      <c r="H285" s="150">
        <v>4.1489000000000003</v>
      </c>
      <c r="I285" s="150">
        <v>4.4429999999999996</v>
      </c>
      <c r="J285" s="150">
        <v>3.9828999999999999</v>
      </c>
      <c r="K285" s="150">
        <v>6.0343</v>
      </c>
      <c r="L285" s="150">
        <v>5.5065999999999997</v>
      </c>
      <c r="M285" s="150">
        <v>5.5614999999999997</v>
      </c>
      <c r="N285" s="150">
        <v>5.7853000000000003</v>
      </c>
      <c r="O285" s="150">
        <v>6.7619999999999996</v>
      </c>
      <c r="P285" s="150">
        <v>7.0942999999999996</v>
      </c>
      <c r="Q285" s="150">
        <v>7.7474999999999996</v>
      </c>
      <c r="R285" s="150">
        <v>6.6475999999999997</v>
      </c>
    </row>
    <row r="286" spans="1:18" x14ac:dyDescent="0.3">
      <c r="A286" s="146" t="s">
        <v>378</v>
      </c>
      <c r="B286" s="146" t="s">
        <v>439</v>
      </c>
      <c r="C286" s="146">
        <v>139538</v>
      </c>
      <c r="D286" s="149">
        <v>44004</v>
      </c>
      <c r="E286" s="150">
        <v>1302.9737</v>
      </c>
      <c r="F286" s="150">
        <v>4.8329000000000004</v>
      </c>
      <c r="G286" s="150">
        <v>3.8361999999999998</v>
      </c>
      <c r="H286" s="150">
        <v>4.1981000000000002</v>
      </c>
      <c r="I286" s="150">
        <v>4.3346</v>
      </c>
      <c r="J286" s="150">
        <v>4.0167999999999999</v>
      </c>
      <c r="K286" s="150">
        <v>5.8742000000000001</v>
      </c>
      <c r="L286" s="150">
        <v>5.3474000000000004</v>
      </c>
      <c r="M286" s="150">
        <v>5.5297000000000001</v>
      </c>
      <c r="N286" s="150">
        <v>5.8169000000000004</v>
      </c>
      <c r="O286" s="150">
        <v>6.8288000000000002</v>
      </c>
      <c r="P286" s="150"/>
      <c r="Q286" s="150">
        <v>6.8894000000000002</v>
      </c>
      <c r="R286" s="150">
        <v>6.7393999999999998</v>
      </c>
    </row>
    <row r="287" spans="1:18" x14ac:dyDescent="0.3">
      <c r="A287" s="146" t="s">
        <v>378</v>
      </c>
      <c r="B287" s="146" t="s">
        <v>440</v>
      </c>
      <c r="C287" s="146">
        <v>139537</v>
      </c>
      <c r="D287" s="149">
        <v>44004</v>
      </c>
      <c r="E287" s="150">
        <v>1296.3345999999999</v>
      </c>
      <c r="F287" s="150">
        <v>4.7195999999999998</v>
      </c>
      <c r="G287" s="150">
        <v>3.7252999999999998</v>
      </c>
      <c r="H287" s="150">
        <v>4.0875000000000004</v>
      </c>
      <c r="I287" s="150">
        <v>4.2241999999999997</v>
      </c>
      <c r="J287" s="150">
        <v>3.9062999999999999</v>
      </c>
      <c r="K287" s="150">
        <v>5.7641</v>
      </c>
      <c r="L287" s="150">
        <v>5.2354000000000003</v>
      </c>
      <c r="M287" s="150">
        <v>5.4158999999999997</v>
      </c>
      <c r="N287" s="150">
        <v>5.7011000000000003</v>
      </c>
      <c r="O287" s="150">
        <v>6.6947000000000001</v>
      </c>
      <c r="P287" s="150"/>
      <c r="Q287" s="150">
        <v>6.7519</v>
      </c>
      <c r="R287" s="150">
        <v>6.6166</v>
      </c>
    </row>
    <row r="288" spans="1:18" x14ac:dyDescent="0.3">
      <c r="A288" s="146" t="s">
        <v>378</v>
      </c>
      <c r="B288" s="146" t="s">
        <v>146</v>
      </c>
      <c r="C288" s="146">
        <v>118859</v>
      </c>
      <c r="D288" s="149">
        <v>44004</v>
      </c>
      <c r="E288" s="150">
        <v>2116.4825999999998</v>
      </c>
      <c r="F288" s="150">
        <v>4.0273000000000003</v>
      </c>
      <c r="G288" s="150">
        <v>3.5571000000000002</v>
      </c>
      <c r="H288" s="150">
        <v>3.8005</v>
      </c>
      <c r="I288" s="150">
        <v>4.0199999999999996</v>
      </c>
      <c r="J288" s="150">
        <v>3.6084999999999998</v>
      </c>
      <c r="K288" s="150">
        <v>5.5160999999999998</v>
      </c>
      <c r="L288" s="150">
        <v>5.2203999999999997</v>
      </c>
      <c r="M288" s="150">
        <v>5.3525</v>
      </c>
      <c r="N288" s="150">
        <v>5.6283000000000003</v>
      </c>
      <c r="O288" s="150">
        <v>6.71</v>
      </c>
      <c r="P288" s="150">
        <v>6.952</v>
      </c>
      <c r="Q288" s="150">
        <v>7.5018000000000002</v>
      </c>
      <c r="R288" s="150">
        <v>6.5682999999999998</v>
      </c>
    </row>
    <row r="289" spans="1:18" x14ac:dyDescent="0.3">
      <c r="A289" s="146" t="s">
        <v>378</v>
      </c>
      <c r="B289" s="146" t="s">
        <v>250</v>
      </c>
      <c r="C289" s="146">
        <v>111646</v>
      </c>
      <c r="D289" s="149">
        <v>44004</v>
      </c>
      <c r="E289" s="150">
        <v>2091.1122</v>
      </c>
      <c r="F289" s="150">
        <v>3.9434999999999998</v>
      </c>
      <c r="G289" s="150">
        <v>3.4664000000000001</v>
      </c>
      <c r="H289" s="150">
        <v>3.7075</v>
      </c>
      <c r="I289" s="150">
        <v>3.9508000000000001</v>
      </c>
      <c r="J289" s="150">
        <v>3.5236999999999998</v>
      </c>
      <c r="K289" s="150">
        <v>5.4104999999999999</v>
      </c>
      <c r="L289" s="150">
        <v>5.1109</v>
      </c>
      <c r="M289" s="150">
        <v>5.2472000000000003</v>
      </c>
      <c r="N289" s="150">
        <v>5.5239000000000003</v>
      </c>
      <c r="O289" s="150">
        <v>6.6165000000000003</v>
      </c>
      <c r="P289" s="150">
        <v>6.7873000000000001</v>
      </c>
      <c r="Q289" s="150">
        <v>6.6551999999999998</v>
      </c>
      <c r="R289" s="150">
        <v>6.4832000000000001</v>
      </c>
    </row>
    <row r="290" spans="1:18" x14ac:dyDescent="0.3">
      <c r="A290" s="146" t="s">
        <v>378</v>
      </c>
      <c r="B290" s="146" t="s">
        <v>147</v>
      </c>
      <c r="C290" s="146">
        <v>145834</v>
      </c>
      <c r="D290" s="149">
        <v>44004</v>
      </c>
      <c r="E290" s="150">
        <v>10.789899999999999</v>
      </c>
      <c r="F290" s="150">
        <v>3.0448</v>
      </c>
      <c r="G290" s="150">
        <v>2.9325000000000001</v>
      </c>
      <c r="H290" s="150">
        <v>3.0947</v>
      </c>
      <c r="I290" s="150">
        <v>3.3872</v>
      </c>
      <c r="J290" s="150">
        <v>2.9426999999999999</v>
      </c>
      <c r="K290" s="150">
        <v>3.5017</v>
      </c>
      <c r="L290" s="150">
        <v>4.0917000000000003</v>
      </c>
      <c r="M290" s="150">
        <v>4.3815999999999997</v>
      </c>
      <c r="N290" s="150">
        <v>4.6839000000000004</v>
      </c>
      <c r="O290" s="150"/>
      <c r="P290" s="150"/>
      <c r="Q290" s="150">
        <v>5.1650999999999998</v>
      </c>
      <c r="R290" s="150"/>
    </row>
    <row r="291" spans="1:18" x14ac:dyDescent="0.3">
      <c r="A291" s="146" t="s">
        <v>378</v>
      </c>
      <c r="B291" s="146" t="s">
        <v>251</v>
      </c>
      <c r="C291" s="146">
        <v>145946</v>
      </c>
      <c r="D291" s="149">
        <v>44004</v>
      </c>
      <c r="E291" s="150">
        <v>10.765499999999999</v>
      </c>
      <c r="F291" s="150">
        <v>3.0516999999999999</v>
      </c>
      <c r="G291" s="150">
        <v>2.8260000000000001</v>
      </c>
      <c r="H291" s="150">
        <v>2.9561999999999999</v>
      </c>
      <c r="I291" s="150">
        <v>3.2248999999999999</v>
      </c>
      <c r="J291" s="150">
        <v>2.7955000000000001</v>
      </c>
      <c r="K291" s="150">
        <v>3.3485</v>
      </c>
      <c r="L291" s="150">
        <v>3.9392</v>
      </c>
      <c r="M291" s="150">
        <v>4.2270000000000003</v>
      </c>
      <c r="N291" s="150">
        <v>4.5270999999999999</v>
      </c>
      <c r="O291" s="150"/>
      <c r="P291" s="150"/>
      <c r="Q291" s="150">
        <v>5.0075000000000003</v>
      </c>
      <c r="R291" s="150"/>
    </row>
    <row r="292" spans="1:18" x14ac:dyDescent="0.3">
      <c r="A292" s="146" t="s">
        <v>378</v>
      </c>
      <c r="B292" s="146" t="s">
        <v>252</v>
      </c>
      <c r="C292" s="146">
        <v>100851</v>
      </c>
      <c r="D292" s="149">
        <v>44004</v>
      </c>
      <c r="E292" s="150">
        <v>4877.9777000000004</v>
      </c>
      <c r="F292" s="150">
        <v>3.8959000000000001</v>
      </c>
      <c r="G292" s="150">
        <v>3.5657999999999999</v>
      </c>
      <c r="H292" s="150">
        <v>4.5088999999999997</v>
      </c>
      <c r="I292" s="150">
        <v>4.5781999999999998</v>
      </c>
      <c r="J292" s="150">
        <v>3.7534999999999998</v>
      </c>
      <c r="K292" s="150">
        <v>5.8968999999999996</v>
      </c>
      <c r="L292" s="150">
        <v>5.3181000000000003</v>
      </c>
      <c r="M292" s="150">
        <v>5.4264999999999999</v>
      </c>
      <c r="N292" s="150">
        <v>5.6970999999999998</v>
      </c>
      <c r="O292" s="150">
        <v>6.7213000000000003</v>
      </c>
      <c r="P292" s="150">
        <v>7.0345000000000004</v>
      </c>
      <c r="Q292" s="150">
        <v>7.2987000000000002</v>
      </c>
      <c r="R292" s="150">
        <v>6.6318999999999999</v>
      </c>
    </row>
    <row r="293" spans="1:18" x14ac:dyDescent="0.3">
      <c r="A293" s="146" t="s">
        <v>378</v>
      </c>
      <c r="B293" s="146" t="s">
        <v>148</v>
      </c>
      <c r="C293" s="146">
        <v>118701</v>
      </c>
      <c r="D293" s="149">
        <v>44004</v>
      </c>
      <c r="E293" s="150">
        <v>4907.6949000000004</v>
      </c>
      <c r="F293" s="150">
        <v>3.9853000000000001</v>
      </c>
      <c r="G293" s="150">
        <v>3.6555</v>
      </c>
      <c r="H293" s="150">
        <v>4.5987</v>
      </c>
      <c r="I293" s="150">
        <v>4.6683000000000003</v>
      </c>
      <c r="J293" s="150">
        <v>3.8439000000000001</v>
      </c>
      <c r="K293" s="150">
        <v>6.0152000000000001</v>
      </c>
      <c r="L293" s="150">
        <v>5.4226000000000001</v>
      </c>
      <c r="M293" s="150">
        <v>5.5247999999999999</v>
      </c>
      <c r="N293" s="150">
        <v>5.7930999999999999</v>
      </c>
      <c r="O293" s="150">
        <v>6.8106</v>
      </c>
      <c r="P293" s="150">
        <v>7.1242999999999999</v>
      </c>
      <c r="Q293" s="150">
        <v>7.8040000000000003</v>
      </c>
      <c r="R293" s="150">
        <v>6.7228000000000003</v>
      </c>
    </row>
    <row r="294" spans="1:18" x14ac:dyDescent="0.3">
      <c r="A294" s="146" t="s">
        <v>378</v>
      </c>
      <c r="B294" s="146" t="s">
        <v>426</v>
      </c>
      <c r="C294" s="146">
        <v>100837</v>
      </c>
      <c r="D294" s="149">
        <v>44004</v>
      </c>
      <c r="E294" s="150">
        <v>4452.6553000000004</v>
      </c>
      <c r="F294" s="150">
        <v>3.2153</v>
      </c>
      <c r="G294" s="150">
        <v>2.8853</v>
      </c>
      <c r="H294" s="150">
        <v>3.8283999999999998</v>
      </c>
      <c r="I294" s="150">
        <v>3.8972000000000002</v>
      </c>
      <c r="J294" s="150">
        <v>3.0714999999999999</v>
      </c>
      <c r="K294" s="150">
        <v>5.2073</v>
      </c>
      <c r="L294" s="150">
        <v>4.6219000000000001</v>
      </c>
      <c r="M294" s="150">
        <v>4.7215999999999996</v>
      </c>
      <c r="N294" s="150">
        <v>4.9820000000000002</v>
      </c>
      <c r="O294" s="150">
        <v>5.8807</v>
      </c>
      <c r="P294" s="150">
        <v>6.1576000000000004</v>
      </c>
      <c r="Q294" s="150">
        <v>6.9333</v>
      </c>
      <c r="R294" s="150">
        <v>5.8277000000000001</v>
      </c>
    </row>
    <row r="295" spans="1:18" x14ac:dyDescent="0.3">
      <c r="A295" s="146" t="s">
        <v>378</v>
      </c>
      <c r="B295" s="146" t="s">
        <v>149</v>
      </c>
      <c r="C295" s="146">
        <v>143269</v>
      </c>
      <c r="D295" s="149">
        <v>44004</v>
      </c>
      <c r="E295" s="150">
        <v>1126.3667</v>
      </c>
      <c r="F295" s="150">
        <v>3.7237</v>
      </c>
      <c r="G295" s="150">
        <v>3.2662</v>
      </c>
      <c r="H295" s="150">
        <v>3.3889999999999998</v>
      </c>
      <c r="I295" s="150">
        <v>3.5813000000000001</v>
      </c>
      <c r="J295" s="150">
        <v>2.8264</v>
      </c>
      <c r="K295" s="150">
        <v>3.8753000000000002</v>
      </c>
      <c r="L295" s="150">
        <v>4.4114000000000004</v>
      </c>
      <c r="M295" s="150">
        <v>4.6596000000000002</v>
      </c>
      <c r="N295" s="150">
        <v>5.0297000000000001</v>
      </c>
      <c r="O295" s="150"/>
      <c r="P295" s="150"/>
      <c r="Q295" s="150">
        <v>5.7797000000000001</v>
      </c>
      <c r="R295" s="150">
        <v>5.7546999999999997</v>
      </c>
    </row>
    <row r="296" spans="1:18" x14ac:dyDescent="0.3">
      <c r="A296" s="146" t="s">
        <v>378</v>
      </c>
      <c r="B296" s="146" t="s">
        <v>253</v>
      </c>
      <c r="C296" s="146">
        <v>143260</v>
      </c>
      <c r="D296" s="149">
        <v>44004</v>
      </c>
      <c r="E296" s="150">
        <v>1123.8578</v>
      </c>
      <c r="F296" s="150">
        <v>3.6248</v>
      </c>
      <c r="G296" s="150">
        <v>3.1663000000000001</v>
      </c>
      <c r="H296" s="150">
        <v>3.2892999999999999</v>
      </c>
      <c r="I296" s="150">
        <v>3.4811000000000001</v>
      </c>
      <c r="J296" s="150">
        <v>2.7261000000000002</v>
      </c>
      <c r="K296" s="150">
        <v>3.7746</v>
      </c>
      <c r="L296" s="150">
        <v>4.3101000000000003</v>
      </c>
      <c r="M296" s="150">
        <v>4.5568</v>
      </c>
      <c r="N296" s="150">
        <v>4.9253</v>
      </c>
      <c r="O296" s="150"/>
      <c r="P296" s="150"/>
      <c r="Q296" s="150">
        <v>5.6684000000000001</v>
      </c>
      <c r="R296" s="150">
        <v>5.6445999999999996</v>
      </c>
    </row>
    <row r="297" spans="1:18" x14ac:dyDescent="0.3">
      <c r="A297" s="146" t="s">
        <v>378</v>
      </c>
      <c r="B297" s="146" t="s">
        <v>254</v>
      </c>
      <c r="C297" s="146">
        <v>138288</v>
      </c>
      <c r="D297" s="149">
        <v>44004</v>
      </c>
      <c r="E297" s="150">
        <v>259.9051</v>
      </c>
      <c r="F297" s="150">
        <v>4.0731000000000002</v>
      </c>
      <c r="G297" s="150">
        <v>3.6617999999999999</v>
      </c>
      <c r="H297" s="150">
        <v>4.2446000000000002</v>
      </c>
      <c r="I297" s="150">
        <v>4.5067000000000004</v>
      </c>
      <c r="J297" s="150">
        <v>4.0652999999999997</v>
      </c>
      <c r="K297" s="150">
        <v>5.6932</v>
      </c>
      <c r="L297" s="150">
        <v>5.2064000000000004</v>
      </c>
      <c r="M297" s="150">
        <v>5.3472</v>
      </c>
      <c r="N297" s="150">
        <v>5.6283000000000003</v>
      </c>
      <c r="O297" s="150">
        <v>6.7093999999999996</v>
      </c>
      <c r="P297" s="150">
        <v>7.0492999999999997</v>
      </c>
      <c r="Q297" s="150">
        <v>7.7423999999999999</v>
      </c>
      <c r="R297" s="150">
        <v>6.6132</v>
      </c>
    </row>
    <row r="298" spans="1:18" x14ac:dyDescent="0.3">
      <c r="A298" s="146" t="s">
        <v>378</v>
      </c>
      <c r="B298" s="146" t="s">
        <v>150</v>
      </c>
      <c r="C298" s="146">
        <v>138299</v>
      </c>
      <c r="D298" s="149">
        <v>44004</v>
      </c>
      <c r="E298" s="150">
        <v>261.37459999999999</v>
      </c>
      <c r="F298" s="150">
        <v>4.2876000000000003</v>
      </c>
      <c r="G298" s="150">
        <v>3.8786999999999998</v>
      </c>
      <c r="H298" s="150">
        <v>4.4625000000000004</v>
      </c>
      <c r="I298" s="150">
        <v>4.7236000000000002</v>
      </c>
      <c r="J298" s="150">
        <v>4.2824</v>
      </c>
      <c r="K298" s="150">
        <v>5.9021999999999997</v>
      </c>
      <c r="L298" s="150">
        <v>5.4145000000000003</v>
      </c>
      <c r="M298" s="150">
        <v>5.5381</v>
      </c>
      <c r="N298" s="150">
        <v>5.7820999999999998</v>
      </c>
      <c r="O298" s="150">
        <v>6.8</v>
      </c>
      <c r="P298" s="150">
        <v>7.1253000000000002</v>
      </c>
      <c r="Q298" s="150">
        <v>7.7779999999999996</v>
      </c>
      <c r="R298" s="150">
        <v>6.7195999999999998</v>
      </c>
    </row>
    <row r="299" spans="1:18" x14ac:dyDescent="0.3">
      <c r="A299" s="146" t="s">
        <v>378</v>
      </c>
      <c r="B299" s="146" t="s">
        <v>255</v>
      </c>
      <c r="C299" s="146">
        <v>100898</v>
      </c>
      <c r="D299" s="149">
        <v>44004</v>
      </c>
      <c r="E299" s="150">
        <v>2823.2827200000002</v>
      </c>
      <c r="F299" s="150">
        <v>2.9003000000000001</v>
      </c>
      <c r="G299" s="150">
        <v>2.9918</v>
      </c>
      <c r="H299" s="150">
        <v>3.1718000000000002</v>
      </c>
      <c r="I299" s="150">
        <v>3.37</v>
      </c>
      <c r="J299" s="150">
        <v>3.2827999999999999</v>
      </c>
      <c r="K299" s="150">
        <v>4.0995999999999997</v>
      </c>
      <c r="L299" s="150">
        <v>4.476</v>
      </c>
      <c r="M299" s="150">
        <v>4.7930999999999999</v>
      </c>
      <c r="N299" s="150">
        <v>5.0610999999999997</v>
      </c>
      <c r="O299" s="150">
        <v>3.2667999999999999</v>
      </c>
      <c r="P299" s="150">
        <v>4.9615999999999998</v>
      </c>
      <c r="Q299" s="150">
        <v>6.7797999999999998</v>
      </c>
      <c r="R299" s="150">
        <v>1.4739</v>
      </c>
    </row>
    <row r="300" spans="1:18" x14ac:dyDescent="0.3">
      <c r="A300" s="146" t="s">
        <v>378</v>
      </c>
      <c r="B300" s="146" t="s">
        <v>151</v>
      </c>
      <c r="C300" s="146">
        <v>119468</v>
      </c>
      <c r="D300" s="149">
        <v>44004</v>
      </c>
      <c r="E300" s="150">
        <v>2838.3984</v>
      </c>
      <c r="F300" s="150">
        <v>3.0001000000000002</v>
      </c>
      <c r="G300" s="150">
        <v>3.0918000000000001</v>
      </c>
      <c r="H300" s="150">
        <v>3.2717000000000001</v>
      </c>
      <c r="I300" s="150">
        <v>3.4702000000000002</v>
      </c>
      <c r="J300" s="150">
        <v>3.3833000000000002</v>
      </c>
      <c r="K300" s="150">
        <v>4.1971999999999996</v>
      </c>
      <c r="L300" s="150">
        <v>4.5549999999999997</v>
      </c>
      <c r="M300" s="150">
        <v>4.8451000000000004</v>
      </c>
      <c r="N300" s="150">
        <v>5.0923999999999996</v>
      </c>
      <c r="O300" s="150">
        <v>3.327</v>
      </c>
      <c r="P300" s="150">
        <v>5.0277000000000003</v>
      </c>
      <c r="Q300" s="150">
        <v>6.3832000000000004</v>
      </c>
      <c r="R300" s="150">
        <v>1.5287999999999999</v>
      </c>
    </row>
    <row r="301" spans="1:18" x14ac:dyDescent="0.3">
      <c r="A301" s="146" t="s">
        <v>378</v>
      </c>
      <c r="B301" s="146" t="s">
        <v>256</v>
      </c>
      <c r="C301" s="146">
        <v>103225</v>
      </c>
      <c r="D301" s="149">
        <v>44004</v>
      </c>
      <c r="E301" s="150">
        <v>31.370200000000001</v>
      </c>
      <c r="F301" s="150">
        <v>4.6547000000000001</v>
      </c>
      <c r="G301" s="150">
        <v>4.1901000000000002</v>
      </c>
      <c r="H301" s="150">
        <v>4.3418999999999999</v>
      </c>
      <c r="I301" s="150">
        <v>4.4288999999999996</v>
      </c>
      <c r="J301" s="150">
        <v>4.3586</v>
      </c>
      <c r="K301" s="150">
        <v>4.7469000000000001</v>
      </c>
      <c r="L301" s="150">
        <v>5.2858999999999998</v>
      </c>
      <c r="M301" s="150">
        <v>5.6643999999999997</v>
      </c>
      <c r="N301" s="150">
        <v>6.0568999999999997</v>
      </c>
      <c r="O301" s="150">
        <v>6.7366999999999999</v>
      </c>
      <c r="P301" s="150">
        <v>7.1898</v>
      </c>
      <c r="Q301" s="150">
        <v>8.0650999999999993</v>
      </c>
      <c r="R301" s="150">
        <v>6.8</v>
      </c>
    </row>
    <row r="302" spans="1:18" x14ac:dyDescent="0.3">
      <c r="A302" s="146" t="s">
        <v>378</v>
      </c>
      <c r="B302" s="146" t="s">
        <v>152</v>
      </c>
      <c r="C302" s="146">
        <v>120837</v>
      </c>
      <c r="D302" s="149">
        <v>44004</v>
      </c>
      <c r="E302" s="150">
        <v>31.744</v>
      </c>
      <c r="F302" s="150">
        <v>4.9448999999999996</v>
      </c>
      <c r="G302" s="150">
        <v>4.5243000000000002</v>
      </c>
      <c r="H302" s="150">
        <v>4.6856</v>
      </c>
      <c r="I302" s="150">
        <v>4.7805</v>
      </c>
      <c r="J302" s="150">
        <v>4.7107999999999999</v>
      </c>
      <c r="K302" s="150">
        <v>5.1002000000000001</v>
      </c>
      <c r="L302" s="150">
        <v>5.6456999999999997</v>
      </c>
      <c r="M302" s="150">
        <v>6.0286</v>
      </c>
      <c r="N302" s="150">
        <v>6.4264999999999999</v>
      </c>
      <c r="O302" s="150">
        <v>6.9964000000000004</v>
      </c>
      <c r="P302" s="150">
        <v>7.3460999999999999</v>
      </c>
      <c r="Q302" s="150">
        <v>8.1214999999999993</v>
      </c>
      <c r="R302" s="150">
        <v>7.1203000000000003</v>
      </c>
    </row>
    <row r="303" spans="1:18" x14ac:dyDescent="0.3">
      <c r="A303" s="146" t="s">
        <v>378</v>
      </c>
      <c r="B303" s="146" t="s">
        <v>153</v>
      </c>
      <c r="C303" s="146">
        <v>103734</v>
      </c>
      <c r="D303" s="149">
        <v>44004</v>
      </c>
      <c r="E303" s="150">
        <v>27.142199999999999</v>
      </c>
      <c r="F303" s="150">
        <v>3.6312000000000002</v>
      </c>
      <c r="G303" s="150">
        <v>3.2282999999999999</v>
      </c>
      <c r="H303" s="150">
        <v>3.4026000000000001</v>
      </c>
      <c r="I303" s="150">
        <v>3.5684999999999998</v>
      </c>
      <c r="J303" s="150">
        <v>2.9529000000000001</v>
      </c>
      <c r="K303" s="150">
        <v>3.7999000000000001</v>
      </c>
      <c r="L303" s="150">
        <v>4.3007</v>
      </c>
      <c r="M303" s="150">
        <v>4.5811999999999999</v>
      </c>
      <c r="N303" s="150">
        <v>4.9184000000000001</v>
      </c>
      <c r="O303" s="150">
        <v>5.9526000000000003</v>
      </c>
      <c r="P303" s="150">
        <v>6.2957999999999998</v>
      </c>
      <c r="Q303" s="150">
        <v>7.2747000000000002</v>
      </c>
      <c r="R303" s="150">
        <v>5.8475999999999999</v>
      </c>
    </row>
    <row r="304" spans="1:18" x14ac:dyDescent="0.3">
      <c r="A304" s="146" t="s">
        <v>378</v>
      </c>
      <c r="B304" s="146" t="s">
        <v>257</v>
      </c>
      <c r="C304" s="146">
        <v>141066</v>
      </c>
      <c r="D304" s="149">
        <v>44004</v>
      </c>
      <c r="E304" s="150">
        <v>27.0884</v>
      </c>
      <c r="F304" s="150">
        <v>3.5036999999999998</v>
      </c>
      <c r="G304" s="150">
        <v>3.0998999999999999</v>
      </c>
      <c r="H304" s="150">
        <v>3.3130000000000002</v>
      </c>
      <c r="I304" s="150">
        <v>3.4695</v>
      </c>
      <c r="J304" s="150">
        <v>2.8538999999999999</v>
      </c>
      <c r="K304" s="150">
        <v>3.7000999999999999</v>
      </c>
      <c r="L304" s="150">
        <v>4.2081</v>
      </c>
      <c r="M304" s="150">
        <v>4.4981</v>
      </c>
      <c r="N304" s="150">
        <v>4.8395000000000001</v>
      </c>
      <c r="O304" s="150">
        <v>5.8872</v>
      </c>
      <c r="P304" s="150">
        <v>6.2347999999999999</v>
      </c>
      <c r="Q304" s="150">
        <v>7.2183000000000002</v>
      </c>
      <c r="R304" s="150">
        <v>5.7770000000000001</v>
      </c>
    </row>
    <row r="305" spans="1:18" x14ac:dyDescent="0.3">
      <c r="A305" s="146" t="s">
        <v>378</v>
      </c>
      <c r="B305" s="146" t="s">
        <v>260</v>
      </c>
      <c r="C305" s="146">
        <v>105280</v>
      </c>
      <c r="D305" s="149">
        <v>44004</v>
      </c>
      <c r="E305" s="150">
        <v>3126.4578000000001</v>
      </c>
      <c r="F305" s="150">
        <v>4.3143000000000002</v>
      </c>
      <c r="G305" s="150">
        <v>3.6236999999999999</v>
      </c>
      <c r="H305" s="150">
        <v>4.0872999999999999</v>
      </c>
      <c r="I305" s="150">
        <v>4.4579000000000004</v>
      </c>
      <c r="J305" s="150">
        <v>3.6920999999999999</v>
      </c>
      <c r="K305" s="150">
        <v>5.4839000000000002</v>
      </c>
      <c r="L305" s="150">
        <v>5.1776</v>
      </c>
      <c r="M305" s="150">
        <v>5.2877999999999998</v>
      </c>
      <c r="N305" s="150">
        <v>5.5408999999999997</v>
      </c>
      <c r="O305" s="150">
        <v>6.5707000000000004</v>
      </c>
      <c r="P305" s="150">
        <v>6.9131</v>
      </c>
      <c r="Q305" s="150">
        <v>7.1993999999999998</v>
      </c>
      <c r="R305" s="150">
        <v>6.4558</v>
      </c>
    </row>
    <row r="306" spans="1:18" x14ac:dyDescent="0.3">
      <c r="A306" s="146" t="s">
        <v>378</v>
      </c>
      <c r="B306" s="146" t="s">
        <v>156</v>
      </c>
      <c r="C306" s="146">
        <v>119800</v>
      </c>
      <c r="D306" s="149">
        <v>44004</v>
      </c>
      <c r="E306" s="150">
        <v>3142.5987</v>
      </c>
      <c r="F306" s="150">
        <v>4.399</v>
      </c>
      <c r="G306" s="150">
        <v>3.7050000000000001</v>
      </c>
      <c r="H306" s="150">
        <v>4.1695000000000002</v>
      </c>
      <c r="I306" s="150">
        <v>4.5385</v>
      </c>
      <c r="J306" s="150">
        <v>3.7726000000000002</v>
      </c>
      <c r="K306" s="150">
        <v>5.5677000000000003</v>
      </c>
      <c r="L306" s="150">
        <v>5.2568999999999999</v>
      </c>
      <c r="M306" s="150">
        <v>5.3655999999999997</v>
      </c>
      <c r="N306" s="150">
        <v>5.6186999999999996</v>
      </c>
      <c r="O306" s="150">
        <v>6.6563999999999997</v>
      </c>
      <c r="P306" s="150">
        <v>6.9890999999999996</v>
      </c>
      <c r="Q306" s="150">
        <v>7.6913</v>
      </c>
      <c r="R306" s="150">
        <v>6.5449000000000002</v>
      </c>
    </row>
    <row r="307" spans="1:18" x14ac:dyDescent="0.3">
      <c r="A307" s="146" t="s">
        <v>378</v>
      </c>
      <c r="B307" s="146" t="s">
        <v>427</v>
      </c>
      <c r="C307" s="146">
        <v>105274</v>
      </c>
      <c r="D307" s="149">
        <v>44004</v>
      </c>
      <c r="E307" s="150">
        <v>3155.9816000000001</v>
      </c>
      <c r="F307" s="150">
        <v>4.3178999999999998</v>
      </c>
      <c r="G307" s="150">
        <v>3.6244999999999998</v>
      </c>
      <c r="H307" s="150">
        <v>4.0894000000000004</v>
      </c>
      <c r="I307" s="150">
        <v>4.4583000000000004</v>
      </c>
      <c r="J307" s="150">
        <v>3.6922999999999999</v>
      </c>
      <c r="K307" s="150">
        <v>5.4871999999999996</v>
      </c>
      <c r="L307" s="150">
        <v>5.1792999999999996</v>
      </c>
      <c r="M307" s="150">
        <v>5.2889999999999997</v>
      </c>
      <c r="N307" s="150">
        <v>5.5419</v>
      </c>
      <c r="O307" s="150">
        <v>6.5720999999999998</v>
      </c>
      <c r="P307" s="150">
        <v>6.9142999999999999</v>
      </c>
      <c r="Q307" s="150">
        <v>7.17</v>
      </c>
      <c r="R307" s="150">
        <v>6.4566999999999997</v>
      </c>
    </row>
    <row r="308" spans="1:18" x14ac:dyDescent="0.3">
      <c r="A308" s="146" t="s">
        <v>378</v>
      </c>
      <c r="B308" s="146" t="s">
        <v>157</v>
      </c>
      <c r="C308" s="146">
        <v>119686</v>
      </c>
      <c r="D308" s="149">
        <v>44004</v>
      </c>
      <c r="E308" s="150">
        <v>42.311900000000001</v>
      </c>
      <c r="F308" s="150">
        <v>4.2274000000000003</v>
      </c>
      <c r="G308" s="150">
        <v>3.5666000000000002</v>
      </c>
      <c r="H308" s="150">
        <v>3.9464999999999999</v>
      </c>
      <c r="I308" s="150">
        <v>4.1101999999999999</v>
      </c>
      <c r="J308" s="150">
        <v>3.5390999999999999</v>
      </c>
      <c r="K308" s="150">
        <v>5.3270999999999997</v>
      </c>
      <c r="L308" s="150">
        <v>5.1994999999999996</v>
      </c>
      <c r="M308" s="150">
        <v>5.3391000000000002</v>
      </c>
      <c r="N308" s="150">
        <v>5.6295999999999999</v>
      </c>
      <c r="O308" s="150">
        <v>6.7187000000000001</v>
      </c>
      <c r="P308" s="150">
        <v>7.0510999999999999</v>
      </c>
      <c r="Q308" s="150">
        <v>7.7454000000000001</v>
      </c>
      <c r="R308" s="150">
        <v>6.609</v>
      </c>
    </row>
    <row r="309" spans="1:18" x14ac:dyDescent="0.3">
      <c r="A309" s="146" t="s">
        <v>378</v>
      </c>
      <c r="B309" s="146" t="s">
        <v>261</v>
      </c>
      <c r="C309" s="146">
        <v>103397</v>
      </c>
      <c r="D309" s="149">
        <v>44004</v>
      </c>
      <c r="E309" s="150">
        <v>42.071399999999997</v>
      </c>
      <c r="F309" s="150">
        <v>4.0780000000000003</v>
      </c>
      <c r="G309" s="150">
        <v>3.4712999999999998</v>
      </c>
      <c r="H309" s="150">
        <v>3.8574000000000002</v>
      </c>
      <c r="I309" s="150">
        <v>4.0217999999999998</v>
      </c>
      <c r="J309" s="150">
        <v>3.4468000000000001</v>
      </c>
      <c r="K309" s="150">
        <v>5.2214</v>
      </c>
      <c r="L309" s="150">
        <v>5.1138000000000003</v>
      </c>
      <c r="M309" s="150">
        <v>5.2534000000000001</v>
      </c>
      <c r="N309" s="150">
        <v>5.5433000000000003</v>
      </c>
      <c r="O309" s="150">
        <v>6.6302000000000003</v>
      </c>
      <c r="P309" s="150">
        <v>6.9592999999999998</v>
      </c>
      <c r="Q309" s="150">
        <v>7.6062000000000003</v>
      </c>
      <c r="R309" s="150">
        <v>6.5273000000000003</v>
      </c>
    </row>
    <row r="310" spans="1:18" x14ac:dyDescent="0.3">
      <c r="A310" s="146" t="s">
        <v>378</v>
      </c>
      <c r="B310" s="146" t="s">
        <v>428</v>
      </c>
      <c r="C310" s="146">
        <v>100618</v>
      </c>
      <c r="D310" s="149">
        <v>44004</v>
      </c>
      <c r="E310" s="150">
        <v>39.318100000000001</v>
      </c>
      <c r="F310" s="150">
        <v>4.1779000000000002</v>
      </c>
      <c r="G310" s="150">
        <v>3.4977</v>
      </c>
      <c r="H310" s="150">
        <v>3.8620000000000001</v>
      </c>
      <c r="I310" s="150">
        <v>4.0244999999999997</v>
      </c>
      <c r="J310" s="150">
        <v>3.4479000000000002</v>
      </c>
      <c r="K310" s="150">
        <v>5.2252000000000001</v>
      </c>
      <c r="L310" s="150">
        <v>5.1150000000000002</v>
      </c>
      <c r="M310" s="150">
        <v>5.2544000000000004</v>
      </c>
      <c r="N310" s="150">
        <v>5.5441000000000003</v>
      </c>
      <c r="O310" s="150">
        <v>6.6314000000000002</v>
      </c>
      <c r="P310" s="150">
        <v>6.9602000000000004</v>
      </c>
      <c r="Q310" s="150">
        <v>6.9736000000000002</v>
      </c>
      <c r="R310" s="150">
        <v>6.5278</v>
      </c>
    </row>
    <row r="311" spans="1:18" x14ac:dyDescent="0.3">
      <c r="A311" s="146" t="s">
        <v>378</v>
      </c>
      <c r="B311" s="146" t="s">
        <v>158</v>
      </c>
      <c r="C311" s="146">
        <v>119861</v>
      </c>
      <c r="D311" s="149">
        <v>44004</v>
      </c>
      <c r="E311" s="150">
        <v>3167.6261</v>
      </c>
      <c r="F311" s="150">
        <v>4.2628000000000004</v>
      </c>
      <c r="G311" s="150">
        <v>3.6387999999999998</v>
      </c>
      <c r="H311" s="150">
        <v>4.2935999999999996</v>
      </c>
      <c r="I311" s="150">
        <v>4.4286000000000003</v>
      </c>
      <c r="J311" s="150">
        <v>3.6067999999999998</v>
      </c>
      <c r="K311" s="150">
        <v>6.2979000000000003</v>
      </c>
      <c r="L311" s="150">
        <v>5.5461</v>
      </c>
      <c r="M311" s="150">
        <v>5.5807000000000002</v>
      </c>
      <c r="N311" s="150">
        <v>5.8071999999999999</v>
      </c>
      <c r="O311" s="150">
        <v>6.7803000000000004</v>
      </c>
      <c r="P311" s="150">
        <v>7.0944000000000003</v>
      </c>
      <c r="Q311" s="150">
        <v>7.8060999999999998</v>
      </c>
      <c r="R311" s="150">
        <v>6.6863999999999999</v>
      </c>
    </row>
    <row r="312" spans="1:18" x14ac:dyDescent="0.3">
      <c r="A312" s="146" t="s">
        <v>378</v>
      </c>
      <c r="B312" s="146" t="s">
        <v>262</v>
      </c>
      <c r="C312" s="146">
        <v>102672</v>
      </c>
      <c r="D312" s="149">
        <v>44004</v>
      </c>
      <c r="E312" s="150">
        <v>3148.1496000000002</v>
      </c>
      <c r="F312" s="150">
        <v>4.1477000000000004</v>
      </c>
      <c r="G312" s="150">
        <v>3.5232999999999999</v>
      </c>
      <c r="H312" s="150">
        <v>4.1776999999999997</v>
      </c>
      <c r="I312" s="150">
        <v>4.3155000000000001</v>
      </c>
      <c r="J312" s="150">
        <v>3.4944000000000002</v>
      </c>
      <c r="K312" s="150">
        <v>6.1797000000000004</v>
      </c>
      <c r="L312" s="150">
        <v>5.4221000000000004</v>
      </c>
      <c r="M312" s="150">
        <v>5.452</v>
      </c>
      <c r="N312" s="150">
        <v>5.6772999999999998</v>
      </c>
      <c r="O312" s="150">
        <v>6.6936</v>
      </c>
      <c r="P312" s="150">
        <v>7.016</v>
      </c>
      <c r="Q312" s="150">
        <v>7.5201000000000002</v>
      </c>
      <c r="R312" s="150">
        <v>6.5871000000000004</v>
      </c>
    </row>
    <row r="313" spans="1:18" x14ac:dyDescent="0.3">
      <c r="A313" s="146" t="s">
        <v>378</v>
      </c>
      <c r="B313" s="146" t="s">
        <v>429</v>
      </c>
      <c r="C313" s="146">
        <v>111915</v>
      </c>
      <c r="D313" s="149">
        <v>44004</v>
      </c>
      <c r="E313" s="150">
        <v>1963.4019000000001</v>
      </c>
      <c r="F313" s="150">
        <v>2.6808999999999998</v>
      </c>
      <c r="G313" s="150">
        <v>2.7408000000000001</v>
      </c>
      <c r="H313" s="150">
        <v>5.4215</v>
      </c>
      <c r="I313" s="150">
        <v>4.0423</v>
      </c>
      <c r="J313" s="150">
        <v>3.2894000000000001</v>
      </c>
      <c r="K313" s="150">
        <v>2.5043000000000002</v>
      </c>
      <c r="L313" s="150">
        <v>3.4418000000000002</v>
      </c>
      <c r="M313" s="150">
        <v>3.7881999999999998</v>
      </c>
      <c r="N313" s="150">
        <v>4.1184000000000003</v>
      </c>
      <c r="O313" s="150">
        <v>5.9077999999999999</v>
      </c>
      <c r="P313" s="150">
        <v>4.9440999999999997</v>
      </c>
      <c r="Q313" s="150">
        <v>6.2106000000000003</v>
      </c>
      <c r="R313" s="150">
        <v>4.99</v>
      </c>
    </row>
    <row r="314" spans="1:18" x14ac:dyDescent="0.3">
      <c r="A314" s="146" t="s">
        <v>378</v>
      </c>
      <c r="B314" s="146" t="s">
        <v>159</v>
      </c>
      <c r="C314" s="146">
        <v>118893</v>
      </c>
      <c r="D314" s="149">
        <v>44004</v>
      </c>
      <c r="E314" s="150">
        <v>1971.7596000000001</v>
      </c>
      <c r="F314" s="150">
        <v>2.7214</v>
      </c>
      <c r="G314" s="150">
        <v>2.7804000000000002</v>
      </c>
      <c r="H314" s="150">
        <v>2.7347999999999999</v>
      </c>
      <c r="I314" s="150">
        <v>2.7181999999999999</v>
      </c>
      <c r="J314" s="150">
        <v>2.7126000000000001</v>
      </c>
      <c r="K314" s="150">
        <v>2.3359000000000001</v>
      </c>
      <c r="L314" s="150">
        <v>3.3763000000000001</v>
      </c>
      <c r="M314" s="150">
        <v>3.7576000000000001</v>
      </c>
      <c r="N314" s="150">
        <v>4.1073000000000004</v>
      </c>
      <c r="O314" s="150">
        <v>5.9574999999999996</v>
      </c>
      <c r="P314" s="150">
        <v>5.0068999999999999</v>
      </c>
      <c r="Q314" s="150">
        <v>6.4096000000000002</v>
      </c>
      <c r="R314" s="150">
        <v>5.0072999999999999</v>
      </c>
    </row>
    <row r="315" spans="1:18" x14ac:dyDescent="0.3">
      <c r="A315" s="146" t="s">
        <v>378</v>
      </c>
      <c r="B315" s="146" t="s">
        <v>430</v>
      </c>
      <c r="C315" s="146">
        <v>104241</v>
      </c>
      <c r="D315" s="149">
        <v>44004</v>
      </c>
      <c r="E315" s="150">
        <v>2296.0048000000002</v>
      </c>
      <c r="F315" s="150">
        <v>2.6804999999999999</v>
      </c>
      <c r="G315" s="150">
        <v>2.7397</v>
      </c>
      <c r="H315" s="150">
        <v>5.4208999999999996</v>
      </c>
      <c r="I315" s="150">
        <v>4.0412999999999997</v>
      </c>
      <c r="J315" s="150">
        <v>3.2885</v>
      </c>
      <c r="K315" s="150">
        <v>2.5038</v>
      </c>
      <c r="L315" s="150">
        <v>3.3853</v>
      </c>
      <c r="M315" s="150">
        <v>3.7052999999999998</v>
      </c>
      <c r="N315" s="150">
        <v>4.0212000000000003</v>
      </c>
      <c r="O315" s="150">
        <v>5.7801</v>
      </c>
      <c r="P315" s="150">
        <v>4.665</v>
      </c>
      <c r="Q315" s="150">
        <v>6.1992000000000003</v>
      </c>
      <c r="R315" s="150">
        <v>4.8734999999999999</v>
      </c>
    </row>
    <row r="316" spans="1:18" x14ac:dyDescent="0.3">
      <c r="A316" s="146" t="s">
        <v>378</v>
      </c>
      <c r="B316" s="146" t="s">
        <v>263</v>
      </c>
      <c r="C316" s="146">
        <v>115398</v>
      </c>
      <c r="D316" s="149">
        <v>44004</v>
      </c>
      <c r="E316" s="150">
        <v>1918.8341</v>
      </c>
      <c r="F316" s="150">
        <v>3.4813999999999998</v>
      </c>
      <c r="G316" s="150">
        <v>3.3450000000000002</v>
      </c>
      <c r="H316" s="150">
        <v>3.9767000000000001</v>
      </c>
      <c r="I316" s="150">
        <v>4.2319000000000004</v>
      </c>
      <c r="J316" s="150">
        <v>3.5507</v>
      </c>
      <c r="K316" s="150">
        <v>6.4017999999999997</v>
      </c>
      <c r="L316" s="150">
        <v>5.4386000000000001</v>
      </c>
      <c r="M316" s="150">
        <v>5.4272999999999998</v>
      </c>
      <c r="N316" s="150">
        <v>5.6365999999999996</v>
      </c>
      <c r="O316" s="150">
        <v>5.3239999999999998</v>
      </c>
      <c r="P316" s="150">
        <v>6.1104000000000003</v>
      </c>
      <c r="Q316" s="150">
        <v>7.4842000000000004</v>
      </c>
      <c r="R316" s="150">
        <v>4.5928000000000004</v>
      </c>
    </row>
    <row r="317" spans="1:18" x14ac:dyDescent="0.3">
      <c r="A317" s="146" t="s">
        <v>378</v>
      </c>
      <c r="B317" s="146" t="s">
        <v>160</v>
      </c>
      <c r="C317" s="146">
        <v>119303</v>
      </c>
      <c r="D317" s="149">
        <v>44004</v>
      </c>
      <c r="E317" s="150">
        <v>1932.9532999999999</v>
      </c>
      <c r="F317" s="150">
        <v>3.5825</v>
      </c>
      <c r="G317" s="150">
        <v>3.4451999999999998</v>
      </c>
      <c r="H317" s="150">
        <v>4.0770999999999997</v>
      </c>
      <c r="I317" s="150">
        <v>4.3320999999999996</v>
      </c>
      <c r="J317" s="150">
        <v>3.6509999999999998</v>
      </c>
      <c r="K317" s="150">
        <v>6.5033000000000003</v>
      </c>
      <c r="L317" s="150">
        <v>5.5411999999999999</v>
      </c>
      <c r="M317" s="150">
        <v>5.5312000000000001</v>
      </c>
      <c r="N317" s="150">
        <v>5.7420999999999998</v>
      </c>
      <c r="O317" s="150">
        <v>5.4290000000000003</v>
      </c>
      <c r="P317" s="150">
        <v>6.2289000000000003</v>
      </c>
      <c r="Q317" s="150">
        <v>7.181</v>
      </c>
      <c r="R317" s="150">
        <v>4.7023000000000001</v>
      </c>
    </row>
    <row r="318" spans="1:18" x14ac:dyDescent="0.3">
      <c r="A318" s="146" t="s">
        <v>378</v>
      </c>
      <c r="B318" s="146" t="s">
        <v>161</v>
      </c>
      <c r="C318" s="146">
        <v>120304</v>
      </c>
      <c r="D318" s="149">
        <v>44004</v>
      </c>
      <c r="E318" s="150">
        <v>3287.1637000000001</v>
      </c>
      <c r="F318" s="150">
        <v>3.8134000000000001</v>
      </c>
      <c r="G318" s="150">
        <v>3.5005999999999999</v>
      </c>
      <c r="H318" s="150">
        <v>4.1466000000000003</v>
      </c>
      <c r="I318" s="150">
        <v>4.4065000000000003</v>
      </c>
      <c r="J318" s="150">
        <v>3.6600999999999999</v>
      </c>
      <c r="K318" s="150">
        <v>5.8125</v>
      </c>
      <c r="L318" s="150">
        <v>5.2645</v>
      </c>
      <c r="M318" s="150">
        <v>5.3829000000000002</v>
      </c>
      <c r="N318" s="150">
        <v>5.6523000000000003</v>
      </c>
      <c r="O318" s="150">
        <v>6.7347000000000001</v>
      </c>
      <c r="P318" s="150">
        <v>7.0533999999999999</v>
      </c>
      <c r="Q318" s="150">
        <v>7.7263000000000002</v>
      </c>
      <c r="R318" s="150">
        <v>6.6197999999999997</v>
      </c>
    </row>
    <row r="319" spans="1:18" x14ac:dyDescent="0.3">
      <c r="A319" s="146" t="s">
        <v>378</v>
      </c>
      <c r="B319" s="146" t="s">
        <v>431</v>
      </c>
      <c r="C319" s="146">
        <v>102009</v>
      </c>
      <c r="D319" s="149">
        <v>44004</v>
      </c>
      <c r="E319" s="150">
        <v>3038.4117000000001</v>
      </c>
      <c r="F319" s="150">
        <v>3.2040999999999999</v>
      </c>
      <c r="G319" s="150">
        <v>2.8917999999999999</v>
      </c>
      <c r="H319" s="150">
        <v>3.5373999999999999</v>
      </c>
      <c r="I319" s="150">
        <v>3.7970000000000002</v>
      </c>
      <c r="J319" s="150">
        <v>3.0497999999999998</v>
      </c>
      <c r="K319" s="150">
        <v>5.1958000000000002</v>
      </c>
      <c r="L319" s="150">
        <v>4.6395999999999997</v>
      </c>
      <c r="M319" s="150">
        <v>4.7445000000000004</v>
      </c>
      <c r="N319" s="150">
        <v>5.0030000000000001</v>
      </c>
      <c r="O319" s="150">
        <v>6.04</v>
      </c>
      <c r="P319" s="150">
        <v>6.3586</v>
      </c>
      <c r="Q319" s="150">
        <v>6.7534000000000001</v>
      </c>
      <c r="R319" s="150">
        <v>5.9490999999999996</v>
      </c>
    </row>
    <row r="320" spans="1:18" x14ac:dyDescent="0.3">
      <c r="A320" s="146" t="s">
        <v>378</v>
      </c>
      <c r="B320" s="146" t="s">
        <v>264</v>
      </c>
      <c r="C320" s="146">
        <v>102012</v>
      </c>
      <c r="D320" s="149">
        <v>44004</v>
      </c>
      <c r="E320" s="150">
        <v>3272.1882999999998</v>
      </c>
      <c r="F320" s="150">
        <v>3.7126000000000001</v>
      </c>
      <c r="G320" s="150">
        <v>3.4005000000000001</v>
      </c>
      <c r="H320" s="150">
        <v>4.0464000000000002</v>
      </c>
      <c r="I320" s="150">
        <v>4.3061999999999996</v>
      </c>
      <c r="J320" s="150">
        <v>3.5596999999999999</v>
      </c>
      <c r="K320" s="150">
        <v>5.7004999999999999</v>
      </c>
      <c r="L320" s="150">
        <v>5.1437999999999997</v>
      </c>
      <c r="M320" s="150">
        <v>5.2804000000000002</v>
      </c>
      <c r="N320" s="150">
        <v>5.5585000000000004</v>
      </c>
      <c r="O320" s="150">
        <v>6.6639999999999997</v>
      </c>
      <c r="P320" s="150">
        <v>6.9938000000000002</v>
      </c>
      <c r="Q320" s="150">
        <v>7.2842000000000002</v>
      </c>
      <c r="R320" s="150">
        <v>6.5404</v>
      </c>
    </row>
    <row r="321" spans="1:18" x14ac:dyDescent="0.3">
      <c r="A321" s="146" t="s">
        <v>378</v>
      </c>
      <c r="B321" s="146" t="s">
        <v>162</v>
      </c>
      <c r="C321" s="146">
        <v>145971</v>
      </c>
      <c r="D321" s="149">
        <v>44004</v>
      </c>
      <c r="E321" s="150">
        <v>1086.7397000000001</v>
      </c>
      <c r="F321" s="150">
        <v>2.8517000000000001</v>
      </c>
      <c r="G321" s="150">
        <v>3.7584</v>
      </c>
      <c r="H321" s="150">
        <v>3.0222000000000002</v>
      </c>
      <c r="I321" s="150">
        <v>3.1617000000000002</v>
      </c>
      <c r="J321" s="150">
        <v>2.9967000000000001</v>
      </c>
      <c r="K321" s="150">
        <v>3.5436000000000001</v>
      </c>
      <c r="L321" s="150">
        <v>4.4093</v>
      </c>
      <c r="M321" s="150">
        <v>4.8384999999999998</v>
      </c>
      <c r="N321" s="150">
        <v>5.3169000000000004</v>
      </c>
      <c r="O321" s="150"/>
      <c r="P321" s="150"/>
      <c r="Q321" s="150">
        <v>5.9618000000000002</v>
      </c>
      <c r="R321" s="150"/>
    </row>
    <row r="322" spans="1:18" x14ac:dyDescent="0.3">
      <c r="A322" s="146" t="s">
        <v>378</v>
      </c>
      <c r="B322" s="146" t="s">
        <v>265</v>
      </c>
      <c r="C322" s="146">
        <v>145968</v>
      </c>
      <c r="D322" s="149">
        <v>44004</v>
      </c>
      <c r="E322" s="150">
        <v>1085.5125</v>
      </c>
      <c r="F322" s="150">
        <v>2.7709000000000001</v>
      </c>
      <c r="G322" s="150">
        <v>3.6774</v>
      </c>
      <c r="H322" s="150">
        <v>2.9413999999999998</v>
      </c>
      <c r="I322" s="150">
        <v>3.081</v>
      </c>
      <c r="J322" s="150">
        <v>2.9161000000000001</v>
      </c>
      <c r="K322" s="150">
        <v>3.4626999999999999</v>
      </c>
      <c r="L322" s="150">
        <v>4.3280000000000003</v>
      </c>
      <c r="M322" s="150">
        <v>4.7580999999999998</v>
      </c>
      <c r="N322" s="150">
        <v>5.2346000000000004</v>
      </c>
      <c r="O322" s="150"/>
      <c r="P322" s="150"/>
      <c r="Q322" s="150">
        <v>5.8784000000000001</v>
      </c>
      <c r="R322" s="150"/>
    </row>
    <row r="323" spans="1:18" x14ac:dyDescent="0.3">
      <c r="A323" s="151" t="s">
        <v>27</v>
      </c>
      <c r="B323" s="146"/>
      <c r="C323" s="146"/>
      <c r="D323" s="146"/>
      <c r="E323" s="146"/>
      <c r="F323" s="152">
        <v>3.7742717171717164</v>
      </c>
      <c r="G323" s="152">
        <v>3.4062777777777771</v>
      </c>
      <c r="H323" s="152">
        <v>3.7732646464646478</v>
      </c>
      <c r="I323" s="152">
        <v>3.9338949494949502</v>
      </c>
      <c r="J323" s="152">
        <v>3.430441414141415</v>
      </c>
      <c r="K323" s="152">
        <v>5.0871717171717172</v>
      </c>
      <c r="L323" s="152">
        <v>4.9428905263157885</v>
      </c>
      <c r="M323" s="152">
        <v>5.1147326315789483</v>
      </c>
      <c r="N323" s="152">
        <v>5.4055199999999974</v>
      </c>
      <c r="O323" s="152">
        <v>6.4562160919540199</v>
      </c>
      <c r="P323" s="152">
        <v>6.7752329411764682</v>
      </c>
      <c r="Q323" s="152">
        <v>7.0834474747474738</v>
      </c>
      <c r="R323" s="152">
        <v>6.2460910112359578</v>
      </c>
    </row>
    <row r="324" spans="1:18" x14ac:dyDescent="0.3">
      <c r="A324" s="151" t="s">
        <v>411</v>
      </c>
      <c r="B324" s="146"/>
      <c r="C324" s="146"/>
      <c r="D324" s="146"/>
      <c r="E324" s="146"/>
      <c r="F324" s="152">
        <v>3.7845</v>
      </c>
      <c r="G324" s="152">
        <v>3.4451999999999998</v>
      </c>
      <c r="H324" s="152">
        <v>3.8005</v>
      </c>
      <c r="I324" s="152">
        <v>4.0015000000000001</v>
      </c>
      <c r="J324" s="152">
        <v>3.4468000000000001</v>
      </c>
      <c r="K324" s="152">
        <v>5.4839000000000002</v>
      </c>
      <c r="L324" s="152">
        <v>5.1157000000000004</v>
      </c>
      <c r="M324" s="152">
        <v>5.2712000000000003</v>
      </c>
      <c r="N324" s="152">
        <v>5.5433000000000003</v>
      </c>
      <c r="O324" s="152">
        <v>6.6459999999999999</v>
      </c>
      <c r="P324" s="152">
        <v>6.9848999999999997</v>
      </c>
      <c r="Q324" s="152">
        <v>7.3691000000000004</v>
      </c>
      <c r="R324" s="152">
        <v>6.5109000000000004</v>
      </c>
    </row>
    <row r="325" spans="1:18" x14ac:dyDescent="0.3">
      <c r="A325" s="115"/>
      <c r="B325" s="115"/>
      <c r="C325" s="115"/>
      <c r="D325" s="116"/>
      <c r="E325" s="117"/>
      <c r="F325" s="117"/>
      <c r="G325" s="117"/>
      <c r="H325" s="117"/>
      <c r="I325" s="117"/>
      <c r="J325" s="117"/>
      <c r="K325" s="117"/>
      <c r="L325" s="117"/>
      <c r="M325" s="117"/>
      <c r="N325" s="117"/>
      <c r="O325" s="117"/>
      <c r="P325" s="117"/>
      <c r="Q325" s="117"/>
      <c r="R325" s="117"/>
    </row>
    <row r="326" spans="1:18" x14ac:dyDescent="0.3">
      <c r="A326" s="148" t="s">
        <v>388</v>
      </c>
      <c r="B326" s="148"/>
      <c r="C326" s="148"/>
      <c r="D326" s="148"/>
      <c r="E326" s="148"/>
      <c r="F326" s="148"/>
      <c r="G326" s="148"/>
      <c r="H326" s="148"/>
      <c r="I326" s="148"/>
      <c r="J326" s="148"/>
      <c r="K326" s="148"/>
      <c r="L326" s="148"/>
      <c r="M326" s="148"/>
      <c r="N326" s="148"/>
      <c r="O326" s="148"/>
      <c r="P326" s="148"/>
      <c r="Q326" s="148"/>
      <c r="R326" s="148"/>
    </row>
    <row r="327" spans="1:18" x14ac:dyDescent="0.3">
      <c r="A327" s="146" t="s">
        <v>380</v>
      </c>
      <c r="B327" s="146" t="s">
        <v>379</v>
      </c>
      <c r="C327" s="146">
        <v>147928</v>
      </c>
      <c r="D327" s="149">
        <v>44004</v>
      </c>
      <c r="E327" s="150">
        <v>10.08</v>
      </c>
      <c r="F327" s="150">
        <v>0.4985</v>
      </c>
      <c r="G327" s="150">
        <v>0.4985</v>
      </c>
      <c r="H327" s="150">
        <v>3.3845999999999998</v>
      </c>
      <c r="I327" s="150">
        <v>9.9299999999999999E-2</v>
      </c>
      <c r="J327" s="150">
        <v>9.0908999999999995</v>
      </c>
      <c r="K327" s="150">
        <v>14.027100000000001</v>
      </c>
      <c r="L327" s="150"/>
      <c r="M327" s="150"/>
      <c r="N327" s="150"/>
      <c r="O327" s="150"/>
      <c r="P327" s="150"/>
      <c r="Q327" s="150">
        <v>0.8</v>
      </c>
      <c r="R327" s="150"/>
    </row>
    <row r="328" spans="1:18" x14ac:dyDescent="0.3">
      <c r="A328" s="146" t="s">
        <v>380</v>
      </c>
      <c r="B328" s="146" t="s">
        <v>381</v>
      </c>
      <c r="C328" s="146">
        <v>147929</v>
      </c>
      <c r="D328" s="149">
        <v>44004</v>
      </c>
      <c r="E328" s="150">
        <v>10.02</v>
      </c>
      <c r="F328" s="150">
        <v>0.50149999999999995</v>
      </c>
      <c r="G328" s="150">
        <v>0.50149999999999995</v>
      </c>
      <c r="H328" s="150">
        <v>3.4056000000000002</v>
      </c>
      <c r="I328" s="150">
        <v>0</v>
      </c>
      <c r="J328" s="150">
        <v>8.9130000000000003</v>
      </c>
      <c r="K328" s="150">
        <v>13.605399999999999</v>
      </c>
      <c r="L328" s="150"/>
      <c r="M328" s="150"/>
      <c r="N328" s="150"/>
      <c r="O328" s="150"/>
      <c r="P328" s="150"/>
      <c r="Q328" s="150">
        <v>0.2</v>
      </c>
      <c r="R328" s="150"/>
    </row>
    <row r="329" spans="1:18" x14ac:dyDescent="0.3">
      <c r="A329" s="146" t="s">
        <v>380</v>
      </c>
      <c r="B329" s="146" t="s">
        <v>49</v>
      </c>
      <c r="C329" s="146">
        <v>147372</v>
      </c>
      <c r="D329" s="149">
        <v>44004</v>
      </c>
      <c r="E329" s="150">
        <v>9.61</v>
      </c>
      <c r="F329" s="150">
        <v>0.52300000000000002</v>
      </c>
      <c r="G329" s="150">
        <v>0.52300000000000002</v>
      </c>
      <c r="H329" s="150">
        <v>2.8908</v>
      </c>
      <c r="I329" s="150">
        <v>0.83950000000000002</v>
      </c>
      <c r="J329" s="150">
        <v>11.226900000000001</v>
      </c>
      <c r="K329" s="150">
        <v>17.4817</v>
      </c>
      <c r="L329" s="150">
        <v>-8.8234999999999992</v>
      </c>
      <c r="M329" s="150">
        <v>-5.1333000000000002</v>
      </c>
      <c r="N329" s="150"/>
      <c r="O329" s="150"/>
      <c r="P329" s="150"/>
      <c r="Q329" s="150">
        <v>-3.9</v>
      </c>
      <c r="R329" s="150"/>
    </row>
    <row r="330" spans="1:18" x14ac:dyDescent="0.3">
      <c r="A330" s="146" t="s">
        <v>380</v>
      </c>
      <c r="B330" s="146" t="s">
        <v>51</v>
      </c>
      <c r="C330" s="146">
        <v>147371</v>
      </c>
      <c r="D330" s="149">
        <v>44004</v>
      </c>
      <c r="E330" s="150">
        <v>9.56</v>
      </c>
      <c r="F330" s="150">
        <v>0.52580000000000005</v>
      </c>
      <c r="G330" s="150">
        <v>0.52580000000000005</v>
      </c>
      <c r="H330" s="150">
        <v>2.9064000000000001</v>
      </c>
      <c r="I330" s="150">
        <v>0.84389999999999998</v>
      </c>
      <c r="J330" s="150">
        <v>11.0337</v>
      </c>
      <c r="K330" s="150">
        <v>17.300599999999999</v>
      </c>
      <c r="L330" s="150">
        <v>-9.1255000000000006</v>
      </c>
      <c r="M330" s="150">
        <v>-5.5335999999999999</v>
      </c>
      <c r="N330" s="150"/>
      <c r="O330" s="150"/>
      <c r="P330" s="150"/>
      <c r="Q330" s="150">
        <v>-4.4000000000000004</v>
      </c>
      <c r="R330" s="150"/>
    </row>
    <row r="331" spans="1:18" x14ac:dyDescent="0.3">
      <c r="A331" s="146" t="s">
        <v>380</v>
      </c>
      <c r="B331" s="146" t="s">
        <v>50</v>
      </c>
      <c r="C331" s="146">
        <v>119709</v>
      </c>
      <c r="D331" s="149">
        <v>44004</v>
      </c>
      <c r="E331" s="150">
        <v>101.392</v>
      </c>
      <c r="F331" s="150">
        <v>1.0508999999999999</v>
      </c>
      <c r="G331" s="150">
        <v>1.0508999999999999</v>
      </c>
      <c r="H331" s="150">
        <v>5.1291000000000002</v>
      </c>
      <c r="I331" s="150">
        <v>1.1383000000000001</v>
      </c>
      <c r="J331" s="150">
        <v>13.3277</v>
      </c>
      <c r="K331" s="150">
        <v>14.604799999999999</v>
      </c>
      <c r="L331" s="150">
        <v>-15.817600000000001</v>
      </c>
      <c r="M331" s="150">
        <v>-9.1585000000000001</v>
      </c>
      <c r="N331" s="150">
        <v>-9.9652999999999992</v>
      </c>
      <c r="O331" s="150">
        <v>3.0878999999999999</v>
      </c>
      <c r="P331" s="150">
        <v>6.0526999999999997</v>
      </c>
      <c r="Q331" s="150">
        <v>10.4483</v>
      </c>
      <c r="R331" s="150">
        <v>-0.62609999999999999</v>
      </c>
    </row>
    <row r="332" spans="1:18" x14ac:dyDescent="0.3">
      <c r="A332" s="146" t="s">
        <v>380</v>
      </c>
      <c r="B332" s="146" t="s">
        <v>52</v>
      </c>
      <c r="C332" s="146">
        <v>104523</v>
      </c>
      <c r="D332" s="149">
        <v>44004</v>
      </c>
      <c r="E332" s="150">
        <v>422.59627512636501</v>
      </c>
      <c r="F332" s="150">
        <v>1.0435000000000001</v>
      </c>
      <c r="G332" s="150">
        <v>1.0435000000000001</v>
      </c>
      <c r="H332" s="150">
        <v>5.1112000000000002</v>
      </c>
      <c r="I332" s="150">
        <v>1.1040000000000001</v>
      </c>
      <c r="J332" s="150">
        <v>13.2425</v>
      </c>
      <c r="K332" s="150">
        <v>14.353899999999999</v>
      </c>
      <c r="L332" s="150">
        <v>-16.1721</v>
      </c>
      <c r="M332" s="150">
        <v>-9.7172000000000001</v>
      </c>
      <c r="N332" s="150">
        <v>-10.694699999999999</v>
      </c>
      <c r="O332" s="150">
        <v>2.1861999999999999</v>
      </c>
      <c r="P332" s="150">
        <v>5.1734</v>
      </c>
      <c r="Q332" s="150">
        <v>13.534800000000001</v>
      </c>
      <c r="R332" s="150">
        <v>-1.448</v>
      </c>
    </row>
    <row r="333" spans="1:18" x14ac:dyDescent="0.3">
      <c r="A333" s="151" t="s">
        <v>27</v>
      </c>
      <c r="B333" s="146"/>
      <c r="C333" s="146"/>
      <c r="D333" s="146"/>
      <c r="E333" s="146"/>
      <c r="F333" s="152">
        <v>0.69053333333333333</v>
      </c>
      <c r="G333" s="152">
        <v>0.69053333333333333</v>
      </c>
      <c r="H333" s="152">
        <v>3.8046166666666665</v>
      </c>
      <c r="I333" s="152">
        <v>0.67083333333333339</v>
      </c>
      <c r="J333" s="152">
        <v>11.139116666666666</v>
      </c>
      <c r="K333" s="152">
        <v>15.228916666666665</v>
      </c>
      <c r="L333" s="152">
        <v>-12.484674999999999</v>
      </c>
      <c r="M333" s="152">
        <v>-7.38565</v>
      </c>
      <c r="N333" s="152">
        <v>-10.329999999999998</v>
      </c>
      <c r="O333" s="152">
        <v>2.6370499999999999</v>
      </c>
      <c r="P333" s="152">
        <v>5.6130499999999994</v>
      </c>
      <c r="Q333" s="152">
        <v>2.7805166666666667</v>
      </c>
      <c r="R333" s="152">
        <v>-1.03705</v>
      </c>
    </row>
    <row r="334" spans="1:18" x14ac:dyDescent="0.3">
      <c r="A334" s="151" t="s">
        <v>411</v>
      </c>
      <c r="B334" s="146"/>
      <c r="C334" s="146"/>
      <c r="D334" s="146"/>
      <c r="E334" s="146"/>
      <c r="F334" s="152">
        <v>0.52439999999999998</v>
      </c>
      <c r="G334" s="152">
        <v>0.52439999999999998</v>
      </c>
      <c r="H334" s="152">
        <v>3.3951000000000002</v>
      </c>
      <c r="I334" s="152">
        <v>0.8417</v>
      </c>
      <c r="J334" s="152">
        <v>11.1303</v>
      </c>
      <c r="K334" s="152">
        <v>14.47935</v>
      </c>
      <c r="L334" s="152">
        <v>-12.471550000000001</v>
      </c>
      <c r="M334" s="152">
        <v>-7.34605</v>
      </c>
      <c r="N334" s="152">
        <v>-10.329999999999998</v>
      </c>
      <c r="O334" s="152">
        <v>2.6370499999999999</v>
      </c>
      <c r="P334" s="152">
        <v>5.6130499999999994</v>
      </c>
      <c r="Q334" s="152">
        <v>0.5</v>
      </c>
      <c r="R334" s="152">
        <v>-1.03705</v>
      </c>
    </row>
    <row r="335" spans="1:18" x14ac:dyDescent="0.3">
      <c r="A335" s="115"/>
      <c r="B335" s="115"/>
      <c r="C335" s="115"/>
      <c r="D335" s="116"/>
      <c r="E335" s="117"/>
      <c r="F335" s="117"/>
      <c r="G335" s="117"/>
      <c r="H335" s="117"/>
      <c r="I335" s="117"/>
      <c r="J335" s="117"/>
      <c r="K335" s="117"/>
      <c r="L335" s="117"/>
      <c r="M335" s="117"/>
      <c r="N335" s="117"/>
      <c r="O335" s="117"/>
      <c r="P335" s="117"/>
      <c r="Q335" s="117"/>
      <c r="R335" s="117"/>
    </row>
    <row r="336" spans="1:18" x14ac:dyDescent="0.3">
      <c r="A336" s="148" t="s">
        <v>389</v>
      </c>
      <c r="B336" s="148"/>
      <c r="C336" s="148"/>
      <c r="D336" s="148"/>
      <c r="E336" s="148"/>
      <c r="F336" s="148"/>
      <c r="G336" s="148"/>
      <c r="H336" s="148"/>
      <c r="I336" s="148"/>
      <c r="J336" s="148"/>
      <c r="K336" s="148"/>
      <c r="L336" s="148"/>
      <c r="M336" s="148"/>
      <c r="N336" s="148"/>
      <c r="O336" s="148"/>
      <c r="P336" s="148"/>
      <c r="Q336" s="148"/>
      <c r="R336" s="148"/>
    </row>
    <row r="337" spans="1:18" x14ac:dyDescent="0.3">
      <c r="A337" s="146" t="s">
        <v>382</v>
      </c>
      <c r="B337" s="146" t="s">
        <v>30</v>
      </c>
      <c r="C337" s="146">
        <v>108167</v>
      </c>
      <c r="D337" s="149">
        <v>44004</v>
      </c>
      <c r="E337" s="150">
        <v>39.083500000000001</v>
      </c>
      <c r="F337" s="150">
        <v>1.4823999999999999</v>
      </c>
      <c r="G337" s="150">
        <v>1.4823999999999999</v>
      </c>
      <c r="H337" s="150">
        <v>3.5596000000000001</v>
      </c>
      <c r="I337" s="150">
        <v>1.8634999999999999</v>
      </c>
      <c r="J337" s="150">
        <v>11.2523</v>
      </c>
      <c r="K337" s="150">
        <v>17.2302</v>
      </c>
      <c r="L337" s="150">
        <v>-15.1478</v>
      </c>
      <c r="M337" s="150">
        <v>-14.8498</v>
      </c>
      <c r="N337" s="150">
        <v>-21.557400000000001</v>
      </c>
      <c r="O337" s="150">
        <v>-9.9920000000000009</v>
      </c>
      <c r="P337" s="150">
        <v>1.1756</v>
      </c>
      <c r="Q337" s="150">
        <v>11.7737</v>
      </c>
      <c r="R337" s="150">
        <v>-18.083300000000001</v>
      </c>
    </row>
    <row r="338" spans="1:18" x14ac:dyDescent="0.3">
      <c r="A338" s="146" t="s">
        <v>382</v>
      </c>
      <c r="B338" s="146" t="s">
        <v>11</v>
      </c>
      <c r="C338" s="146">
        <v>119659</v>
      </c>
      <c r="D338" s="149">
        <v>44004</v>
      </c>
      <c r="E338" s="150">
        <v>42.0246</v>
      </c>
      <c r="F338" s="150">
        <v>1.4927999999999999</v>
      </c>
      <c r="G338" s="150">
        <v>1.4927999999999999</v>
      </c>
      <c r="H338" s="150">
        <v>3.5836000000000001</v>
      </c>
      <c r="I338" s="150">
        <v>1.9098999999999999</v>
      </c>
      <c r="J338" s="150">
        <v>11.365</v>
      </c>
      <c r="K338" s="150">
        <v>17.557600000000001</v>
      </c>
      <c r="L338" s="150">
        <v>-14.7112</v>
      </c>
      <c r="M338" s="150">
        <v>-14.158799999999999</v>
      </c>
      <c r="N338" s="150">
        <v>-20.6844</v>
      </c>
      <c r="O338" s="150">
        <v>-8.9141999999999992</v>
      </c>
      <c r="P338" s="150">
        <v>2.2907999999999999</v>
      </c>
      <c r="Q338" s="150">
        <v>11.648899999999999</v>
      </c>
      <c r="R338" s="150">
        <v>-17.148099999999999</v>
      </c>
    </row>
    <row r="339" spans="1:18" x14ac:dyDescent="0.3">
      <c r="A339" s="146" t="s">
        <v>382</v>
      </c>
      <c r="B339" s="146" t="s">
        <v>31</v>
      </c>
      <c r="C339" s="146">
        <v>101764</v>
      </c>
      <c r="D339" s="149">
        <v>44004</v>
      </c>
      <c r="E339" s="150">
        <v>236.77500000000001</v>
      </c>
      <c r="F339" s="150">
        <v>0.78410000000000002</v>
      </c>
      <c r="G339" s="150">
        <v>0.78410000000000002</v>
      </c>
      <c r="H339" s="150">
        <v>4.6338999999999997</v>
      </c>
      <c r="I339" s="150">
        <v>0.89359999999999995</v>
      </c>
      <c r="J339" s="150">
        <v>12.680199999999999</v>
      </c>
      <c r="K339" s="150">
        <v>19.537500000000001</v>
      </c>
      <c r="L339" s="150">
        <v>-16.964500000000001</v>
      </c>
      <c r="M339" s="150">
        <v>-13.5646</v>
      </c>
      <c r="N339" s="150">
        <v>-18.098099999999999</v>
      </c>
      <c r="O339" s="150">
        <v>-2.5023</v>
      </c>
      <c r="P339" s="150">
        <v>3.504</v>
      </c>
      <c r="Q339" s="150">
        <v>12.731999999999999</v>
      </c>
      <c r="R339" s="150">
        <v>-9.9375</v>
      </c>
    </row>
    <row r="340" spans="1:18" x14ac:dyDescent="0.3">
      <c r="A340" s="146" t="s">
        <v>382</v>
      </c>
      <c r="B340" s="146" t="s">
        <v>12</v>
      </c>
      <c r="C340" s="146">
        <v>118935</v>
      </c>
      <c r="D340" s="149">
        <v>44004</v>
      </c>
      <c r="E340" s="150">
        <v>252.79900000000001</v>
      </c>
      <c r="F340" s="150">
        <v>0.79179999999999995</v>
      </c>
      <c r="G340" s="150">
        <v>0.79179999999999995</v>
      </c>
      <c r="H340" s="150">
        <v>4.6521999999999997</v>
      </c>
      <c r="I340" s="150">
        <v>0.92859999999999998</v>
      </c>
      <c r="J340" s="150">
        <v>12.7681</v>
      </c>
      <c r="K340" s="150">
        <v>19.846299999999999</v>
      </c>
      <c r="L340" s="150">
        <v>-16.579000000000001</v>
      </c>
      <c r="M340" s="150">
        <v>-12.9879</v>
      </c>
      <c r="N340" s="150">
        <v>-17.376000000000001</v>
      </c>
      <c r="O340" s="150">
        <v>-1.4258999999999999</v>
      </c>
      <c r="P340" s="150">
        <v>4.6269999999999998</v>
      </c>
      <c r="Q340" s="150">
        <v>10.877599999999999</v>
      </c>
      <c r="R340" s="150">
        <v>-8.9486000000000008</v>
      </c>
    </row>
    <row r="341" spans="1:18" x14ac:dyDescent="0.3">
      <c r="A341" s="146" t="s">
        <v>382</v>
      </c>
      <c r="B341" s="146" t="s">
        <v>32</v>
      </c>
      <c r="C341" s="146">
        <v>102594</v>
      </c>
      <c r="D341" s="149">
        <v>44004</v>
      </c>
      <c r="E341" s="150">
        <v>133.27000000000001</v>
      </c>
      <c r="F341" s="150">
        <v>0.66469999999999996</v>
      </c>
      <c r="G341" s="150">
        <v>0.66469999999999996</v>
      </c>
      <c r="H341" s="150">
        <v>1.9429000000000001</v>
      </c>
      <c r="I341" s="150">
        <v>-0.4854</v>
      </c>
      <c r="J341" s="150">
        <v>8.6676000000000002</v>
      </c>
      <c r="K341" s="150">
        <v>23.799299999999999</v>
      </c>
      <c r="L341" s="150">
        <v>-6.1346999999999996</v>
      </c>
      <c r="M341" s="150">
        <v>-4.0395000000000003</v>
      </c>
      <c r="N341" s="150">
        <v>-7.8544999999999998</v>
      </c>
      <c r="O341" s="150">
        <v>-0.1966</v>
      </c>
      <c r="P341" s="150">
        <v>3.0217000000000001</v>
      </c>
      <c r="Q341" s="150">
        <v>17.7376</v>
      </c>
      <c r="R341" s="150">
        <v>-3.8959999999999999</v>
      </c>
    </row>
    <row r="342" spans="1:18" x14ac:dyDescent="0.3">
      <c r="A342" s="146" t="s">
        <v>382</v>
      </c>
      <c r="B342" s="146" t="s">
        <v>13</v>
      </c>
      <c r="C342" s="146">
        <v>120323</v>
      </c>
      <c r="D342" s="149">
        <v>44004</v>
      </c>
      <c r="E342" s="150">
        <v>142.49</v>
      </c>
      <c r="F342" s="150">
        <v>0.66410000000000002</v>
      </c>
      <c r="G342" s="150">
        <v>0.66410000000000002</v>
      </c>
      <c r="H342" s="150">
        <v>1.9533</v>
      </c>
      <c r="I342" s="150">
        <v>-0.46110000000000001</v>
      </c>
      <c r="J342" s="150">
        <v>8.7211999999999996</v>
      </c>
      <c r="K342" s="150">
        <v>23.979800000000001</v>
      </c>
      <c r="L342" s="150">
        <v>-5.8726000000000003</v>
      </c>
      <c r="M342" s="150">
        <v>-3.6514000000000002</v>
      </c>
      <c r="N342" s="150">
        <v>-7.3417000000000003</v>
      </c>
      <c r="O342" s="150">
        <v>0.57450000000000001</v>
      </c>
      <c r="P342" s="150">
        <v>4.0054999999999996</v>
      </c>
      <c r="Q342" s="150">
        <v>12.7638</v>
      </c>
      <c r="R342" s="150">
        <v>-3.2635000000000001</v>
      </c>
    </row>
    <row r="343" spans="1:18" x14ac:dyDescent="0.3">
      <c r="A343" s="146" t="s">
        <v>382</v>
      </c>
      <c r="B343" s="146" t="s">
        <v>14</v>
      </c>
      <c r="C343" s="146">
        <v>144455</v>
      </c>
      <c r="D343" s="149">
        <v>44004</v>
      </c>
      <c r="E343" s="150">
        <v>9.34</v>
      </c>
      <c r="F343" s="150">
        <v>0.97299999999999998</v>
      </c>
      <c r="G343" s="150">
        <v>0.97299999999999998</v>
      </c>
      <c r="H343" s="150">
        <v>4.5913000000000004</v>
      </c>
      <c r="I343" s="150">
        <v>2.5247000000000002</v>
      </c>
      <c r="J343" s="150">
        <v>11.058299999999999</v>
      </c>
      <c r="K343" s="150">
        <v>13.7637</v>
      </c>
      <c r="L343" s="150">
        <v>-11.469200000000001</v>
      </c>
      <c r="M343" s="150">
        <v>-9.4083000000000006</v>
      </c>
      <c r="N343" s="150">
        <v>-11.803599999999999</v>
      </c>
      <c r="O343" s="150"/>
      <c r="P343" s="150"/>
      <c r="Q343" s="150">
        <v>-3.6406999999999998</v>
      </c>
      <c r="R343" s="150"/>
    </row>
    <row r="344" spans="1:18" x14ac:dyDescent="0.3">
      <c r="A344" s="146" t="s">
        <v>382</v>
      </c>
      <c r="B344" s="146" t="s">
        <v>33</v>
      </c>
      <c r="C344" s="146">
        <v>144453</v>
      </c>
      <c r="D344" s="149">
        <v>44004</v>
      </c>
      <c r="E344" s="150">
        <v>9.09</v>
      </c>
      <c r="F344" s="150">
        <v>0.88790000000000002</v>
      </c>
      <c r="G344" s="150">
        <v>0.88790000000000002</v>
      </c>
      <c r="H344" s="150">
        <v>4.4828000000000001</v>
      </c>
      <c r="I344" s="150">
        <v>2.3649</v>
      </c>
      <c r="J344" s="150">
        <v>10.8537</v>
      </c>
      <c r="K344" s="150">
        <v>13.625</v>
      </c>
      <c r="L344" s="150">
        <v>-11.661799999999999</v>
      </c>
      <c r="M344" s="150">
        <v>-9.8214000000000006</v>
      </c>
      <c r="N344" s="150">
        <v>-12.512</v>
      </c>
      <c r="O344" s="150"/>
      <c r="P344" s="150"/>
      <c r="Q344" s="150">
        <v>-5.0503</v>
      </c>
      <c r="R344" s="150"/>
    </row>
    <row r="345" spans="1:18" x14ac:dyDescent="0.3">
      <c r="A345" s="146" t="s">
        <v>382</v>
      </c>
      <c r="B345" s="146" t="s">
        <v>15</v>
      </c>
      <c r="C345" s="146">
        <v>118481</v>
      </c>
      <c r="D345" s="149">
        <v>44004</v>
      </c>
      <c r="E345" s="150">
        <v>40.409999999999997</v>
      </c>
      <c r="F345" s="150">
        <v>0.99980000000000002</v>
      </c>
      <c r="G345" s="150">
        <v>0.99980000000000002</v>
      </c>
      <c r="H345" s="150">
        <v>4.9610000000000003</v>
      </c>
      <c r="I345" s="150">
        <v>2.9291999999999998</v>
      </c>
      <c r="J345" s="150">
        <v>18.261600000000001</v>
      </c>
      <c r="K345" s="150">
        <v>14.6708</v>
      </c>
      <c r="L345" s="150">
        <v>-19.115300000000001</v>
      </c>
      <c r="M345" s="150">
        <v>-17.782299999999999</v>
      </c>
      <c r="N345" s="150">
        <v>-24.1554</v>
      </c>
      <c r="O345" s="150">
        <v>-7.0164999999999997</v>
      </c>
      <c r="P345" s="150">
        <v>1.7064999999999999</v>
      </c>
      <c r="Q345" s="150">
        <v>8.5442</v>
      </c>
      <c r="R345" s="150">
        <v>-15.735799999999999</v>
      </c>
    </row>
    <row r="346" spans="1:18" x14ac:dyDescent="0.3">
      <c r="A346" s="146" t="s">
        <v>382</v>
      </c>
      <c r="B346" s="146" t="s">
        <v>34</v>
      </c>
      <c r="C346" s="146">
        <v>108909</v>
      </c>
      <c r="D346" s="149">
        <v>44004</v>
      </c>
      <c r="E346" s="150">
        <v>37.65</v>
      </c>
      <c r="F346" s="150">
        <v>0.99250000000000005</v>
      </c>
      <c r="G346" s="150">
        <v>0.99250000000000005</v>
      </c>
      <c r="H346" s="150">
        <v>4.9330999999999996</v>
      </c>
      <c r="I346" s="150">
        <v>2.8969999999999998</v>
      </c>
      <c r="J346" s="150">
        <v>18.136199999999999</v>
      </c>
      <c r="K346" s="150">
        <v>14.3682</v>
      </c>
      <c r="L346" s="150">
        <v>-19.551300000000001</v>
      </c>
      <c r="M346" s="150">
        <v>-18.418199999999999</v>
      </c>
      <c r="N346" s="150">
        <v>-24.955200000000001</v>
      </c>
      <c r="O346" s="150">
        <v>-8.0571000000000002</v>
      </c>
      <c r="P346" s="150">
        <v>0.68720000000000003</v>
      </c>
      <c r="Q346" s="150">
        <v>11.3794</v>
      </c>
      <c r="R346" s="150">
        <v>-16.649000000000001</v>
      </c>
    </row>
    <row r="347" spans="1:18" x14ac:dyDescent="0.3">
      <c r="A347" s="146" t="s">
        <v>382</v>
      </c>
      <c r="B347" s="146" t="s">
        <v>16</v>
      </c>
      <c r="C347" s="146">
        <v>135341</v>
      </c>
      <c r="D347" s="149">
        <v>44004</v>
      </c>
      <c r="E347" s="150">
        <v>11.152100000000001</v>
      </c>
      <c r="F347" s="150">
        <v>1.2603</v>
      </c>
      <c r="G347" s="150">
        <v>1.2603</v>
      </c>
      <c r="H347" s="150">
        <v>3.9765000000000001</v>
      </c>
      <c r="I347" s="150">
        <v>1.2052</v>
      </c>
      <c r="J347" s="150">
        <v>11.1442</v>
      </c>
      <c r="K347" s="150">
        <v>17.395499999999998</v>
      </c>
      <c r="L347" s="150">
        <v>-13.196999999999999</v>
      </c>
      <c r="M347" s="150">
        <v>-6.3581000000000003</v>
      </c>
      <c r="N347" s="150">
        <v>-12.0032</v>
      </c>
      <c r="O347" s="150">
        <v>-6.7808000000000002</v>
      </c>
      <c r="P347" s="150"/>
      <c r="Q347" s="150">
        <v>2.3003999999999998</v>
      </c>
      <c r="R347" s="150">
        <v>-8.5762</v>
      </c>
    </row>
    <row r="348" spans="1:18" x14ac:dyDescent="0.3">
      <c r="A348" s="146" t="s">
        <v>382</v>
      </c>
      <c r="B348" s="146" t="s">
        <v>35</v>
      </c>
      <c r="C348" s="146">
        <v>135343</v>
      </c>
      <c r="D348" s="149">
        <v>44004</v>
      </c>
      <c r="E348" s="150">
        <v>10.200100000000001</v>
      </c>
      <c r="F348" s="150">
        <v>1.2457</v>
      </c>
      <c r="G348" s="150">
        <v>1.2457</v>
      </c>
      <c r="H348" s="150">
        <v>3.9416000000000002</v>
      </c>
      <c r="I348" s="150">
        <v>1.1333</v>
      </c>
      <c r="J348" s="150">
        <v>10.9732</v>
      </c>
      <c r="K348" s="150">
        <v>16.853000000000002</v>
      </c>
      <c r="L348" s="150">
        <v>-13.932600000000001</v>
      </c>
      <c r="M348" s="150">
        <v>-7.4653</v>
      </c>
      <c r="N348" s="150">
        <v>-13.381600000000001</v>
      </c>
      <c r="O348" s="150">
        <v>-8.2329000000000008</v>
      </c>
      <c r="P348" s="150"/>
      <c r="Q348" s="150">
        <v>0.41410000000000002</v>
      </c>
      <c r="R348" s="150">
        <v>-9.9001000000000001</v>
      </c>
    </row>
    <row r="349" spans="1:18" x14ac:dyDescent="0.3">
      <c r="A349" s="146" t="s">
        <v>382</v>
      </c>
      <c r="B349" s="146" t="s">
        <v>36</v>
      </c>
      <c r="C349" s="146">
        <v>100254</v>
      </c>
      <c r="D349" s="149">
        <v>44004</v>
      </c>
      <c r="E349" s="150">
        <v>227.17635979617501</v>
      </c>
      <c r="F349" s="150">
        <v>1.2585999999999999</v>
      </c>
      <c r="G349" s="150">
        <v>1.2585999999999999</v>
      </c>
      <c r="H349" s="150">
        <v>5.3605</v>
      </c>
      <c r="I349" s="150">
        <v>1.1262000000000001</v>
      </c>
      <c r="J349" s="150">
        <v>13.111000000000001</v>
      </c>
      <c r="K349" s="150">
        <v>10.2981</v>
      </c>
      <c r="L349" s="150">
        <v>-16.3215</v>
      </c>
      <c r="M349" s="150">
        <v>-10.6358</v>
      </c>
      <c r="N349" s="150">
        <v>-11.845599999999999</v>
      </c>
      <c r="O349" s="150">
        <v>-1.3057000000000001</v>
      </c>
      <c r="P349" s="150">
        <v>5.3628999999999998</v>
      </c>
      <c r="Q349" s="150">
        <v>14.496</v>
      </c>
      <c r="R349" s="150">
        <v>-4.9009999999999998</v>
      </c>
    </row>
    <row r="350" spans="1:18" x14ac:dyDescent="0.3">
      <c r="A350" s="146" t="s">
        <v>382</v>
      </c>
      <c r="B350" s="146" t="s">
        <v>17</v>
      </c>
      <c r="C350" s="146">
        <v>120486</v>
      </c>
      <c r="D350" s="149">
        <v>44004</v>
      </c>
      <c r="E350" s="150">
        <v>30.2761</v>
      </c>
      <c r="F350" s="150">
        <v>1.2636000000000001</v>
      </c>
      <c r="G350" s="150">
        <v>1.2636000000000001</v>
      </c>
      <c r="H350" s="150">
        <v>5.3734000000000002</v>
      </c>
      <c r="I350" s="150">
        <v>1.1513</v>
      </c>
      <c r="J350" s="150">
        <v>13.1732</v>
      </c>
      <c r="K350" s="150">
        <v>10.4826</v>
      </c>
      <c r="L350" s="150">
        <v>-16.0459</v>
      </c>
      <c r="M350" s="150">
        <v>-10.196400000000001</v>
      </c>
      <c r="N350" s="150">
        <v>-11.2689</v>
      </c>
      <c r="O350" s="150">
        <v>-0.66290000000000004</v>
      </c>
      <c r="P350" s="150">
        <v>6.5335999999999999</v>
      </c>
      <c r="Q350" s="150">
        <v>10.3629</v>
      </c>
      <c r="R350" s="150">
        <v>-4.2816999999999998</v>
      </c>
    </row>
    <row r="351" spans="1:18" x14ac:dyDescent="0.3">
      <c r="A351" s="146" t="s">
        <v>382</v>
      </c>
      <c r="B351" s="146" t="s">
        <v>18</v>
      </c>
      <c r="C351" s="146">
        <v>119404</v>
      </c>
      <c r="D351" s="149">
        <v>44004</v>
      </c>
      <c r="E351" s="150">
        <v>32.701999999999998</v>
      </c>
      <c r="F351" s="150">
        <v>0.82320000000000004</v>
      </c>
      <c r="G351" s="150">
        <v>0.82320000000000004</v>
      </c>
      <c r="H351" s="150">
        <v>5.2797999999999998</v>
      </c>
      <c r="I351" s="150">
        <v>3.1674000000000002</v>
      </c>
      <c r="J351" s="150">
        <v>13.592000000000001</v>
      </c>
      <c r="K351" s="150">
        <v>18.130299999999998</v>
      </c>
      <c r="L351" s="150">
        <v>-14.388199999999999</v>
      </c>
      <c r="M351" s="150">
        <v>-9.3223000000000003</v>
      </c>
      <c r="N351" s="150">
        <v>-13.268800000000001</v>
      </c>
      <c r="O351" s="150">
        <v>-2.7088999999999999</v>
      </c>
      <c r="P351" s="150">
        <v>5.9870000000000001</v>
      </c>
      <c r="Q351" s="150">
        <v>13.998200000000001</v>
      </c>
      <c r="R351" s="150">
        <v>-6.1805000000000003</v>
      </c>
    </row>
    <row r="352" spans="1:18" x14ac:dyDescent="0.3">
      <c r="A352" s="146" t="s">
        <v>382</v>
      </c>
      <c r="B352" s="146" t="s">
        <v>37</v>
      </c>
      <c r="C352" s="146">
        <v>118102</v>
      </c>
      <c r="D352" s="149">
        <v>44004</v>
      </c>
      <c r="E352" s="150">
        <v>30.757999999999999</v>
      </c>
      <c r="F352" s="150">
        <v>0.81620000000000004</v>
      </c>
      <c r="G352" s="150">
        <v>0.81620000000000004</v>
      </c>
      <c r="H352" s="150">
        <v>5.2599</v>
      </c>
      <c r="I352" s="150">
        <v>3.1282000000000001</v>
      </c>
      <c r="J352" s="150">
        <v>13.498200000000001</v>
      </c>
      <c r="K352" s="150">
        <v>17.828700000000001</v>
      </c>
      <c r="L352" s="150">
        <v>-14.821400000000001</v>
      </c>
      <c r="M352" s="150">
        <v>-9.9932999999999996</v>
      </c>
      <c r="N352" s="150">
        <v>-14.1174</v>
      </c>
      <c r="O352" s="150">
        <v>-3.6078000000000001</v>
      </c>
      <c r="P352" s="150">
        <v>5.0499000000000001</v>
      </c>
      <c r="Q352" s="150">
        <v>11.339399999999999</v>
      </c>
      <c r="R352" s="150">
        <v>-7.0788000000000002</v>
      </c>
    </row>
    <row r="353" spans="1:18" x14ac:dyDescent="0.3">
      <c r="A353" s="146" t="s">
        <v>382</v>
      </c>
      <c r="B353" s="146" t="s">
        <v>38</v>
      </c>
      <c r="C353" s="146">
        <v>103085</v>
      </c>
      <c r="D353" s="149">
        <v>44004</v>
      </c>
      <c r="E353" s="150">
        <v>64.245999999999995</v>
      </c>
      <c r="F353" s="150">
        <v>0.75539999999999996</v>
      </c>
      <c r="G353" s="150">
        <v>0.75539999999999996</v>
      </c>
      <c r="H353" s="150">
        <v>5.7385000000000002</v>
      </c>
      <c r="I353" s="150">
        <v>2.3696999999999999</v>
      </c>
      <c r="J353" s="150">
        <v>15.3607</v>
      </c>
      <c r="K353" s="150">
        <v>16.1342</v>
      </c>
      <c r="L353" s="150">
        <v>-14.285</v>
      </c>
      <c r="M353" s="150">
        <v>-10.1653</v>
      </c>
      <c r="N353" s="150">
        <v>-13.4312</v>
      </c>
      <c r="O353" s="150">
        <v>-0.58079999999999998</v>
      </c>
      <c r="P353" s="150">
        <v>4.1254</v>
      </c>
      <c r="Q353" s="150">
        <v>13.156599999999999</v>
      </c>
      <c r="R353" s="150">
        <v>-5.2359</v>
      </c>
    </row>
    <row r="354" spans="1:18" x14ac:dyDescent="0.3">
      <c r="A354" s="146" t="s">
        <v>382</v>
      </c>
      <c r="B354" s="146" t="s">
        <v>19</v>
      </c>
      <c r="C354" s="146">
        <v>118784</v>
      </c>
      <c r="D354" s="149">
        <v>44004</v>
      </c>
      <c r="E354" s="150">
        <v>67.919200000000004</v>
      </c>
      <c r="F354" s="150">
        <v>0.76060000000000005</v>
      </c>
      <c r="G354" s="150">
        <v>0.76060000000000005</v>
      </c>
      <c r="H354" s="150">
        <v>5.7521000000000004</v>
      </c>
      <c r="I354" s="150">
        <v>2.395</v>
      </c>
      <c r="J354" s="150">
        <v>15.4231</v>
      </c>
      <c r="K354" s="150">
        <v>16.333500000000001</v>
      </c>
      <c r="L354" s="150">
        <v>-13.970599999999999</v>
      </c>
      <c r="M354" s="150">
        <v>-9.7010000000000005</v>
      </c>
      <c r="N354" s="150">
        <v>-12.854100000000001</v>
      </c>
      <c r="O354" s="150">
        <v>0.1242</v>
      </c>
      <c r="P354" s="150">
        <v>4.9039000000000001</v>
      </c>
      <c r="Q354" s="150">
        <v>9.5561000000000007</v>
      </c>
      <c r="R354" s="150">
        <v>-4.6181000000000001</v>
      </c>
    </row>
    <row r="355" spans="1:18" x14ac:dyDescent="0.3">
      <c r="A355" s="146" t="s">
        <v>382</v>
      </c>
      <c r="B355" s="146" t="s">
        <v>20</v>
      </c>
      <c r="C355" s="146">
        <v>103490</v>
      </c>
      <c r="D355" s="149">
        <v>44004</v>
      </c>
      <c r="E355" s="150">
        <v>44.29</v>
      </c>
      <c r="F355" s="150">
        <v>0.7278</v>
      </c>
      <c r="G355" s="150">
        <v>0.7278</v>
      </c>
      <c r="H355" s="150">
        <v>2.3809999999999998</v>
      </c>
      <c r="I355" s="150">
        <v>0.49919999999999998</v>
      </c>
      <c r="J355" s="150">
        <v>11.1976</v>
      </c>
      <c r="K355" s="150">
        <v>15.700100000000001</v>
      </c>
      <c r="L355" s="150">
        <v>-17.353999999999999</v>
      </c>
      <c r="M355" s="150">
        <v>-15.894399999999999</v>
      </c>
      <c r="N355" s="150">
        <v>-19.895099999999999</v>
      </c>
      <c r="O355" s="150">
        <v>-3.5775999999999999</v>
      </c>
      <c r="P355" s="150">
        <v>2.7321</v>
      </c>
      <c r="Q355" s="150">
        <v>10.977600000000001</v>
      </c>
      <c r="R355" s="150">
        <v>-8.5914999999999999</v>
      </c>
    </row>
    <row r="356" spans="1:18" x14ac:dyDescent="0.3">
      <c r="A356" s="146" t="s">
        <v>382</v>
      </c>
      <c r="B356" s="146" t="s">
        <v>39</v>
      </c>
      <c r="C356" s="146">
        <v>141068</v>
      </c>
      <c r="D356" s="149">
        <v>44004</v>
      </c>
      <c r="E356" s="150">
        <v>43.86</v>
      </c>
      <c r="F356" s="150">
        <v>0.71179999999999999</v>
      </c>
      <c r="G356" s="150">
        <v>0.71179999999999999</v>
      </c>
      <c r="H356" s="150">
        <v>2.3809999999999998</v>
      </c>
      <c r="I356" s="150">
        <v>0.50409999999999999</v>
      </c>
      <c r="J356" s="150">
        <v>11.150499999999999</v>
      </c>
      <c r="K356" s="150">
        <v>15.5427</v>
      </c>
      <c r="L356" s="150">
        <v>-17.5564</v>
      </c>
      <c r="M356" s="150">
        <v>-16.201799999999999</v>
      </c>
      <c r="N356" s="150">
        <v>-20.297999999999998</v>
      </c>
      <c r="O356" s="150">
        <v>-3.8839000000000001</v>
      </c>
      <c r="P356" s="150">
        <v>2.4422999999999999</v>
      </c>
      <c r="Q356" s="150">
        <v>10.6877</v>
      </c>
      <c r="R356" s="150">
        <v>-8.9413999999999998</v>
      </c>
    </row>
    <row r="357" spans="1:18" x14ac:dyDescent="0.3">
      <c r="A357" s="146" t="s">
        <v>382</v>
      </c>
      <c r="B357" s="146" t="s">
        <v>40</v>
      </c>
      <c r="C357" s="146">
        <v>101672</v>
      </c>
      <c r="D357" s="149">
        <v>44004</v>
      </c>
      <c r="E357" s="150">
        <v>120.7081</v>
      </c>
      <c r="F357" s="150">
        <v>0.20930000000000001</v>
      </c>
      <c r="G357" s="150">
        <v>0.20930000000000001</v>
      </c>
      <c r="H357" s="150">
        <v>4.1147999999999998</v>
      </c>
      <c r="I357" s="150">
        <v>2.1566999999999998</v>
      </c>
      <c r="J357" s="150">
        <v>13.012600000000001</v>
      </c>
      <c r="K357" s="150">
        <v>20.011299999999999</v>
      </c>
      <c r="L357" s="150">
        <v>-12.921099999999999</v>
      </c>
      <c r="M357" s="150">
        <v>-7.6079999999999997</v>
      </c>
      <c r="N357" s="150">
        <v>-9.6981999999999999</v>
      </c>
      <c r="O357" s="150">
        <v>-0.74339999999999995</v>
      </c>
      <c r="P357" s="150">
        <v>6.6159999999999997</v>
      </c>
      <c r="Q357" s="150">
        <v>16.853899999999999</v>
      </c>
      <c r="R357" s="150">
        <v>-6.4119000000000002</v>
      </c>
    </row>
    <row r="358" spans="1:18" x14ac:dyDescent="0.3">
      <c r="A358" s="146" t="s">
        <v>382</v>
      </c>
      <c r="B358" s="146" t="s">
        <v>21</v>
      </c>
      <c r="C358" s="146">
        <v>119231</v>
      </c>
      <c r="D358" s="149">
        <v>44004</v>
      </c>
      <c r="E358" s="150">
        <v>128.99199999999999</v>
      </c>
      <c r="F358" s="150">
        <v>0.21970000000000001</v>
      </c>
      <c r="G358" s="150">
        <v>0.21970000000000001</v>
      </c>
      <c r="H358" s="150">
        <v>4.1417000000000002</v>
      </c>
      <c r="I358" s="150">
        <v>2.2061999999999999</v>
      </c>
      <c r="J358" s="150">
        <v>13.1328</v>
      </c>
      <c r="K358" s="150">
        <v>20.423500000000001</v>
      </c>
      <c r="L358" s="150">
        <v>-12.264699999999999</v>
      </c>
      <c r="M358" s="150">
        <v>-6.5625999999999998</v>
      </c>
      <c r="N358" s="150">
        <v>-8.3381000000000007</v>
      </c>
      <c r="O358" s="150">
        <v>0.53590000000000004</v>
      </c>
      <c r="P358" s="150">
        <v>7.7408000000000001</v>
      </c>
      <c r="Q358" s="150">
        <v>13.2941</v>
      </c>
      <c r="R358" s="150">
        <v>-5.0625999999999998</v>
      </c>
    </row>
    <row r="359" spans="1:18" x14ac:dyDescent="0.3">
      <c r="A359" s="146" t="s">
        <v>382</v>
      </c>
      <c r="B359" s="146" t="s">
        <v>22</v>
      </c>
      <c r="C359" s="146">
        <v>143835</v>
      </c>
      <c r="D359" s="149">
        <v>44004</v>
      </c>
      <c r="E359" s="150">
        <v>9.3396000000000008</v>
      </c>
      <c r="F359" s="150">
        <v>0.92720000000000002</v>
      </c>
      <c r="G359" s="150">
        <v>0.92720000000000002</v>
      </c>
      <c r="H359" s="150">
        <v>4.1843000000000004</v>
      </c>
      <c r="I359" s="150">
        <v>1.4116</v>
      </c>
      <c r="J359" s="150">
        <v>12.8857</v>
      </c>
      <c r="K359" s="150">
        <v>15.2454</v>
      </c>
      <c r="L359" s="150">
        <v>-12.8866</v>
      </c>
      <c r="M359" s="150">
        <v>-6.4225000000000003</v>
      </c>
      <c r="N359" s="150">
        <v>-6.5582000000000003</v>
      </c>
      <c r="O359" s="150"/>
      <c r="P359" s="150"/>
      <c r="Q359" s="150">
        <v>-3.4512999999999998</v>
      </c>
      <c r="R359" s="150"/>
    </row>
    <row r="360" spans="1:18" x14ac:dyDescent="0.3">
      <c r="A360" s="146" t="s">
        <v>382</v>
      </c>
      <c r="B360" s="146" t="s">
        <v>41</v>
      </c>
      <c r="C360" s="146">
        <v>143837</v>
      </c>
      <c r="D360" s="149">
        <v>44004</v>
      </c>
      <c r="E360" s="150">
        <v>9.0558999999999994</v>
      </c>
      <c r="F360" s="150">
        <v>0.91830000000000001</v>
      </c>
      <c r="G360" s="150">
        <v>0.91830000000000001</v>
      </c>
      <c r="H360" s="150">
        <v>4.1614000000000004</v>
      </c>
      <c r="I360" s="150">
        <v>1.3678999999999999</v>
      </c>
      <c r="J360" s="150">
        <v>12.778600000000001</v>
      </c>
      <c r="K360" s="150">
        <v>14.8789</v>
      </c>
      <c r="L360" s="150">
        <v>-13.4086</v>
      </c>
      <c r="M360" s="150">
        <v>-7.2465000000000002</v>
      </c>
      <c r="N360" s="150">
        <v>-7.6719999999999997</v>
      </c>
      <c r="O360" s="150"/>
      <c r="P360" s="150"/>
      <c r="Q360" s="150">
        <v>-4.9702999999999999</v>
      </c>
      <c r="R360" s="150"/>
    </row>
    <row r="361" spans="1:18" x14ac:dyDescent="0.3">
      <c r="A361" s="146" t="s">
        <v>382</v>
      </c>
      <c r="B361" s="146" t="s">
        <v>23</v>
      </c>
      <c r="C361" s="146">
        <v>144213</v>
      </c>
      <c r="D361" s="149">
        <v>44004</v>
      </c>
      <c r="E361" s="150">
        <v>9.1583000000000006</v>
      </c>
      <c r="F361" s="150">
        <v>1.0426</v>
      </c>
      <c r="G361" s="150">
        <v>1.0426</v>
      </c>
      <c r="H361" s="150">
        <v>4.4406999999999996</v>
      </c>
      <c r="I361" s="150">
        <v>1.2997000000000001</v>
      </c>
      <c r="J361" s="150">
        <v>13.0808</v>
      </c>
      <c r="K361" s="150">
        <v>15.3787</v>
      </c>
      <c r="L361" s="150">
        <v>-11.585800000000001</v>
      </c>
      <c r="M361" s="150">
        <v>-5.98</v>
      </c>
      <c r="N361" s="150">
        <v>-5.5037000000000003</v>
      </c>
      <c r="O361" s="150"/>
      <c r="P361" s="150"/>
      <c r="Q361" s="150">
        <v>-4.5510000000000002</v>
      </c>
      <c r="R361" s="150"/>
    </row>
    <row r="362" spans="1:18" x14ac:dyDescent="0.3">
      <c r="A362" s="146" t="s">
        <v>382</v>
      </c>
      <c r="B362" s="146" t="s">
        <v>42</v>
      </c>
      <c r="C362" s="146">
        <v>144212</v>
      </c>
      <c r="D362" s="149">
        <v>44004</v>
      </c>
      <c r="E362" s="150">
        <v>8.8688000000000002</v>
      </c>
      <c r="F362" s="150">
        <v>1.0344</v>
      </c>
      <c r="G362" s="150">
        <v>1.0344</v>
      </c>
      <c r="H362" s="150">
        <v>4.4199000000000002</v>
      </c>
      <c r="I362" s="150">
        <v>1.2569999999999999</v>
      </c>
      <c r="J362" s="150">
        <v>12.9755</v>
      </c>
      <c r="K362" s="150">
        <v>15.014900000000001</v>
      </c>
      <c r="L362" s="150">
        <v>-12.1135</v>
      </c>
      <c r="M362" s="150">
        <v>-6.7972999999999999</v>
      </c>
      <c r="N362" s="150">
        <v>-6.6668000000000003</v>
      </c>
      <c r="O362" s="150"/>
      <c r="P362" s="150"/>
      <c r="Q362" s="150">
        <v>-6.1615000000000002</v>
      </c>
      <c r="R362" s="150"/>
    </row>
    <row r="363" spans="1:18" x14ac:dyDescent="0.3">
      <c r="A363" s="146" t="s">
        <v>382</v>
      </c>
      <c r="B363" s="146" t="s">
        <v>43</v>
      </c>
      <c r="C363" s="146">
        <v>100496</v>
      </c>
      <c r="D363" s="149">
        <v>44004</v>
      </c>
      <c r="E363" s="150">
        <v>195.02709999999999</v>
      </c>
      <c r="F363" s="150">
        <v>1.3945000000000001</v>
      </c>
      <c r="G363" s="150">
        <v>1.3945000000000001</v>
      </c>
      <c r="H363" s="150">
        <v>4.8143000000000002</v>
      </c>
      <c r="I363" s="150">
        <v>1.11E-2</v>
      </c>
      <c r="J363" s="150">
        <v>15.057499999999999</v>
      </c>
      <c r="K363" s="150">
        <v>17.127400000000002</v>
      </c>
      <c r="L363" s="150">
        <v>-19.127500000000001</v>
      </c>
      <c r="M363" s="150">
        <v>-16.369299999999999</v>
      </c>
      <c r="N363" s="150">
        <v>-21.767099999999999</v>
      </c>
      <c r="O363" s="150">
        <v>-7.2603999999999997</v>
      </c>
      <c r="P363" s="150">
        <v>1.1781999999999999</v>
      </c>
      <c r="Q363" s="150">
        <v>14.3123</v>
      </c>
      <c r="R363" s="150">
        <v>-13.739100000000001</v>
      </c>
    </row>
    <row r="364" spans="1:18" x14ac:dyDescent="0.3">
      <c r="A364" s="146" t="s">
        <v>382</v>
      </c>
      <c r="B364" s="146" t="s">
        <v>24</v>
      </c>
      <c r="C364" s="146">
        <v>118494</v>
      </c>
      <c r="D364" s="149">
        <v>44004</v>
      </c>
      <c r="E364" s="150">
        <v>205.9639</v>
      </c>
      <c r="F364" s="150">
        <v>1.4032</v>
      </c>
      <c r="G364" s="150">
        <v>1.4032</v>
      </c>
      <c r="H364" s="150">
        <v>4.8346</v>
      </c>
      <c r="I364" s="150">
        <v>5.0799999999999998E-2</v>
      </c>
      <c r="J364" s="150">
        <v>15.1584</v>
      </c>
      <c r="K364" s="150">
        <v>17.443100000000001</v>
      </c>
      <c r="L364" s="150">
        <v>-18.708400000000001</v>
      </c>
      <c r="M364" s="150">
        <v>-15.7386</v>
      </c>
      <c r="N364" s="150">
        <v>-21.0229</v>
      </c>
      <c r="O364" s="150">
        <v>-6.4843000000000002</v>
      </c>
      <c r="P364" s="150">
        <v>1.9756</v>
      </c>
      <c r="Q364" s="150">
        <v>6.8018000000000001</v>
      </c>
      <c r="R364" s="150">
        <v>-12.9954</v>
      </c>
    </row>
    <row r="365" spans="1:18" x14ac:dyDescent="0.3">
      <c r="A365" s="146" t="s">
        <v>382</v>
      </c>
      <c r="B365" s="146" t="s">
        <v>25</v>
      </c>
      <c r="C365" s="146">
        <v>145473</v>
      </c>
      <c r="D365" s="149">
        <v>44004</v>
      </c>
      <c r="E365" s="150">
        <v>9.75</v>
      </c>
      <c r="F365" s="150">
        <v>0.61919999999999997</v>
      </c>
      <c r="G365" s="150">
        <v>0.61919999999999997</v>
      </c>
      <c r="H365" s="150">
        <v>4.8387000000000002</v>
      </c>
      <c r="I365" s="150">
        <v>1.5625</v>
      </c>
      <c r="J365" s="150">
        <v>14.3025</v>
      </c>
      <c r="K365" s="150">
        <v>23.106100000000001</v>
      </c>
      <c r="L365" s="150">
        <v>-10.468299999999999</v>
      </c>
      <c r="M365" s="150">
        <v>-3.5608</v>
      </c>
      <c r="N365" s="150">
        <v>-8.1056000000000008</v>
      </c>
      <c r="O365" s="150"/>
      <c r="P365" s="150"/>
      <c r="Q365" s="150">
        <v>-1.6223000000000001</v>
      </c>
      <c r="R365" s="150"/>
    </row>
    <row r="366" spans="1:18" x14ac:dyDescent="0.3">
      <c r="A366" s="146" t="s">
        <v>382</v>
      </c>
      <c r="B366" s="146" t="s">
        <v>44</v>
      </c>
      <c r="C366" s="146">
        <v>145471</v>
      </c>
      <c r="D366" s="149">
        <v>44004</v>
      </c>
      <c r="E366" s="150">
        <v>9.6199999999999992</v>
      </c>
      <c r="F366" s="150">
        <v>0.62760000000000005</v>
      </c>
      <c r="G366" s="150">
        <v>0.62760000000000005</v>
      </c>
      <c r="H366" s="150">
        <v>4.7930000000000001</v>
      </c>
      <c r="I366" s="150">
        <v>1.5839000000000001</v>
      </c>
      <c r="J366" s="150">
        <v>14.251799999999999</v>
      </c>
      <c r="K366" s="150">
        <v>22.860800000000001</v>
      </c>
      <c r="L366" s="150">
        <v>-10.7607</v>
      </c>
      <c r="M366" s="150">
        <v>-4.1833</v>
      </c>
      <c r="N366" s="150">
        <v>-8.8152000000000008</v>
      </c>
      <c r="O366" s="150"/>
      <c r="P366" s="150"/>
      <c r="Q366" s="150">
        <v>-2.4716999999999998</v>
      </c>
      <c r="R366" s="150"/>
    </row>
    <row r="367" spans="1:18" x14ac:dyDescent="0.3">
      <c r="A367" s="146" t="s">
        <v>382</v>
      </c>
      <c r="B367" s="146" t="s">
        <v>26</v>
      </c>
      <c r="C367" s="146">
        <v>120751</v>
      </c>
      <c r="D367" s="149">
        <v>44004</v>
      </c>
      <c r="E367" s="150">
        <v>59.909199999999998</v>
      </c>
      <c r="F367" s="150">
        <v>0.83650000000000002</v>
      </c>
      <c r="G367" s="150">
        <v>0.83650000000000002</v>
      </c>
      <c r="H367" s="150">
        <v>4.4150999999999998</v>
      </c>
      <c r="I367" s="150">
        <v>0.84379999999999999</v>
      </c>
      <c r="J367" s="150">
        <v>12.022500000000001</v>
      </c>
      <c r="K367" s="150">
        <v>16.665900000000001</v>
      </c>
      <c r="L367" s="150">
        <v>-11.3241</v>
      </c>
      <c r="M367" s="150">
        <v>-4.3832000000000004</v>
      </c>
      <c r="N367" s="150">
        <v>-6.0510000000000002</v>
      </c>
      <c r="O367" s="150">
        <v>2.915</v>
      </c>
      <c r="P367" s="150">
        <v>4.1746999999999996</v>
      </c>
      <c r="Q367" s="150">
        <v>8.5909999999999993</v>
      </c>
      <c r="R367" s="150">
        <v>-2.2166000000000001</v>
      </c>
    </row>
    <row r="368" spans="1:18" x14ac:dyDescent="0.3">
      <c r="A368" s="146" t="s">
        <v>382</v>
      </c>
      <c r="B368" s="146" t="s">
        <v>45</v>
      </c>
      <c r="C368" s="146">
        <v>103098</v>
      </c>
      <c r="D368" s="149">
        <v>44004</v>
      </c>
      <c r="E368" s="150">
        <v>56.732999999999997</v>
      </c>
      <c r="F368" s="150">
        <v>0.83160000000000001</v>
      </c>
      <c r="G368" s="150">
        <v>0.83160000000000001</v>
      </c>
      <c r="H368" s="150">
        <v>4.4028</v>
      </c>
      <c r="I368" s="150">
        <v>0.8196</v>
      </c>
      <c r="J368" s="150">
        <v>11.963900000000001</v>
      </c>
      <c r="K368" s="150">
        <v>16.477399999999999</v>
      </c>
      <c r="L368" s="150">
        <v>-11.611800000000001</v>
      </c>
      <c r="M368" s="150">
        <v>-4.8335999999999997</v>
      </c>
      <c r="N368" s="150">
        <v>-6.6384999999999996</v>
      </c>
      <c r="O368" s="150">
        <v>2.1865999999999999</v>
      </c>
      <c r="P368" s="150">
        <v>3.4327000000000001</v>
      </c>
      <c r="Q368" s="150">
        <v>12.325100000000001</v>
      </c>
      <c r="R368" s="150">
        <v>-2.8721000000000001</v>
      </c>
    </row>
    <row r="369" spans="1:18" x14ac:dyDescent="0.3">
      <c r="A369" s="151" t="s">
        <v>27</v>
      </c>
      <c r="B369" s="146"/>
      <c r="C369" s="146"/>
      <c r="D369" s="146"/>
      <c r="E369" s="146"/>
      <c r="F369" s="152">
        <v>0.91938750000000002</v>
      </c>
      <c r="G369" s="152">
        <v>0.91938750000000002</v>
      </c>
      <c r="H369" s="152">
        <v>4.3218531250000005</v>
      </c>
      <c r="I369" s="152">
        <v>1.4567281250000002</v>
      </c>
      <c r="J369" s="152">
        <v>12.906578124999999</v>
      </c>
      <c r="K369" s="152">
        <v>17.115953125000004</v>
      </c>
      <c r="L369" s="152">
        <v>-13.945659374999998</v>
      </c>
      <c r="M369" s="152">
        <v>-9.8219250000000002</v>
      </c>
      <c r="N369" s="152">
        <v>-13.298109374999999</v>
      </c>
      <c r="O369" s="152">
        <v>-3.2332416666666663</v>
      </c>
      <c r="P369" s="152">
        <v>3.7851545454545459</v>
      </c>
      <c r="Q369" s="152">
        <v>7.3439156250000019</v>
      </c>
      <c r="R369" s="152">
        <v>-8.5526958333333312</v>
      </c>
    </row>
    <row r="370" spans="1:18" x14ac:dyDescent="0.3">
      <c r="A370" s="151" t="s">
        <v>411</v>
      </c>
      <c r="B370" s="146"/>
      <c r="C370" s="146"/>
      <c r="D370" s="146"/>
      <c r="E370" s="146"/>
      <c r="F370" s="152">
        <v>0.86220000000000008</v>
      </c>
      <c r="G370" s="152">
        <v>0.86220000000000008</v>
      </c>
      <c r="H370" s="152">
        <v>4.4617500000000003</v>
      </c>
      <c r="I370" s="152">
        <v>1.3338000000000001</v>
      </c>
      <c r="J370" s="152">
        <v>12.9306</v>
      </c>
      <c r="K370" s="152">
        <v>16.759450000000001</v>
      </c>
      <c r="L370" s="152">
        <v>-13.951599999999999</v>
      </c>
      <c r="M370" s="152">
        <v>-9.5546500000000005</v>
      </c>
      <c r="N370" s="152">
        <v>-12.2576</v>
      </c>
      <c r="O370" s="152">
        <v>-2.6055999999999999</v>
      </c>
      <c r="P370" s="152">
        <v>3.7547499999999996</v>
      </c>
      <c r="Q370" s="152">
        <v>10.78265</v>
      </c>
      <c r="R370" s="152">
        <v>-7.8275000000000006</v>
      </c>
    </row>
    <row r="371" spans="1:18" x14ac:dyDescent="0.3">
      <c r="A371" s="115"/>
      <c r="B371" s="115"/>
      <c r="C371" s="115"/>
      <c r="D371" s="115"/>
      <c r="E371" s="115"/>
      <c r="F371" s="115"/>
      <c r="G371" s="115"/>
      <c r="H371" s="115"/>
      <c r="I371" s="115"/>
      <c r="J371" s="115"/>
      <c r="K371" s="115"/>
      <c r="L371" s="115"/>
      <c r="M371" s="115"/>
      <c r="N371" s="115"/>
      <c r="O371" s="115"/>
      <c r="P371" s="115"/>
      <c r="Q371" s="115"/>
      <c r="R371" s="115"/>
    </row>
  </sheetData>
  <mergeCells count="2">
    <mergeCell ref="B4:E4"/>
    <mergeCell ref="F4:R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100"/>
    <col min="2" max="2" width="12.109375" style="100" bestFit="1" customWidth="1"/>
    <col min="3" max="27" width="9.109375" style="100"/>
  </cols>
  <sheetData>
    <row r="1" spans="1:27" x14ac:dyDescent="0.3">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01" t="s">
        <v>46</v>
      </c>
      <c r="AA1" s="136" t="s">
        <v>404</v>
      </c>
    </row>
    <row r="2" spans="1:27" x14ac:dyDescent="0.3">
      <c r="A2" s="136"/>
      <c r="B2" s="136"/>
      <c r="C2" s="136"/>
      <c r="D2" s="101" t="s">
        <v>0</v>
      </c>
      <c r="E2" s="101"/>
      <c r="F2" s="101" t="s">
        <v>0</v>
      </c>
      <c r="G2" s="101"/>
      <c r="H2" s="101" t="s">
        <v>0</v>
      </c>
      <c r="I2" s="101"/>
      <c r="J2" s="101" t="s">
        <v>0</v>
      </c>
      <c r="K2" s="101"/>
      <c r="L2" s="101" t="s">
        <v>0</v>
      </c>
      <c r="M2" s="101"/>
      <c r="N2" s="101" t="s">
        <v>0</v>
      </c>
      <c r="O2" s="101"/>
      <c r="P2" s="101" t="s">
        <v>0</v>
      </c>
      <c r="Q2" s="101"/>
      <c r="R2" s="101" t="s">
        <v>0</v>
      </c>
      <c r="S2" s="101"/>
      <c r="T2" s="101" t="s">
        <v>0</v>
      </c>
      <c r="U2" s="101"/>
      <c r="V2" s="101" t="s">
        <v>0</v>
      </c>
      <c r="W2" s="101"/>
      <c r="X2" s="101" t="s">
        <v>0</v>
      </c>
      <c r="Y2" s="101"/>
      <c r="Z2" s="101" t="s">
        <v>0</v>
      </c>
      <c r="AA2" s="136"/>
    </row>
    <row r="3" spans="1:27" x14ac:dyDescent="0.3">
      <c r="A3" s="101" t="s">
        <v>7</v>
      </c>
      <c r="B3" s="101" t="s">
        <v>8</v>
      </c>
      <c r="C3" s="101" t="s">
        <v>9</v>
      </c>
      <c r="D3" s="101"/>
      <c r="E3" s="101" t="s">
        <v>10</v>
      </c>
      <c r="F3" s="101"/>
      <c r="G3" s="101" t="s">
        <v>10</v>
      </c>
      <c r="H3" s="101"/>
      <c r="I3" s="101" t="s">
        <v>10</v>
      </c>
      <c r="J3" s="101"/>
      <c r="K3" s="101" t="s">
        <v>10</v>
      </c>
      <c r="L3" s="101"/>
      <c r="M3" s="101" t="s">
        <v>10</v>
      </c>
      <c r="N3" s="101"/>
      <c r="O3" s="101" t="s">
        <v>10</v>
      </c>
      <c r="P3" s="101"/>
      <c r="Q3" s="101" t="s">
        <v>10</v>
      </c>
      <c r="R3" s="101"/>
      <c r="S3" s="101" t="s">
        <v>10</v>
      </c>
      <c r="T3" s="101"/>
      <c r="U3" s="101" t="s">
        <v>10</v>
      </c>
      <c r="V3" s="101"/>
      <c r="W3" s="101" t="s">
        <v>10</v>
      </c>
      <c r="X3" s="101"/>
      <c r="Y3" s="101" t="s">
        <v>10</v>
      </c>
      <c r="Z3" s="101"/>
      <c r="AA3" s="101" t="s">
        <v>10</v>
      </c>
    </row>
    <row r="4" spans="1:27" x14ac:dyDescent="0.3">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08" t="s">
        <v>46</v>
      </c>
      <c r="AA4" s="136" t="s">
        <v>404</v>
      </c>
    </row>
    <row r="5" spans="1:27" x14ac:dyDescent="0.3">
      <c r="A5" s="136"/>
      <c r="B5" s="136"/>
      <c r="C5" s="136"/>
      <c r="D5" s="108" t="s">
        <v>0</v>
      </c>
      <c r="E5" s="108"/>
      <c r="F5" s="108" t="s">
        <v>0</v>
      </c>
      <c r="G5" s="108"/>
      <c r="H5" s="108" t="s">
        <v>0</v>
      </c>
      <c r="I5" s="108"/>
      <c r="J5" s="108" t="s">
        <v>0</v>
      </c>
      <c r="K5" s="108"/>
      <c r="L5" s="108" t="s">
        <v>0</v>
      </c>
      <c r="M5" s="108"/>
      <c r="N5" s="108" t="s">
        <v>0</v>
      </c>
      <c r="O5" s="108"/>
      <c r="P5" s="108" t="s">
        <v>0</v>
      </c>
      <c r="Q5" s="108"/>
      <c r="R5" s="108" t="s">
        <v>0</v>
      </c>
      <c r="S5" s="108"/>
      <c r="T5" s="108" t="s">
        <v>0</v>
      </c>
      <c r="U5" s="108"/>
      <c r="V5" s="108" t="s">
        <v>0</v>
      </c>
      <c r="W5" s="108"/>
      <c r="X5" s="108" t="s">
        <v>0</v>
      </c>
      <c r="Y5" s="108"/>
      <c r="Z5" s="108" t="s">
        <v>0</v>
      </c>
      <c r="AA5" s="136"/>
    </row>
    <row r="6" spans="1:27" x14ac:dyDescent="0.3">
      <c r="A6" s="108" t="s">
        <v>7</v>
      </c>
      <c r="B6" s="108" t="s">
        <v>8</v>
      </c>
      <c r="C6" s="108" t="s">
        <v>9</v>
      </c>
      <c r="D6" s="108"/>
      <c r="E6" s="108" t="s">
        <v>10</v>
      </c>
      <c r="F6" s="108"/>
      <c r="G6" s="108" t="s">
        <v>10</v>
      </c>
      <c r="H6" s="108"/>
      <c r="I6" s="108" t="s">
        <v>10</v>
      </c>
      <c r="J6" s="108"/>
      <c r="K6" s="108" t="s">
        <v>10</v>
      </c>
      <c r="L6" s="108"/>
      <c r="M6" s="108" t="s">
        <v>10</v>
      </c>
      <c r="N6" s="108"/>
      <c r="O6" s="108" t="s">
        <v>10</v>
      </c>
      <c r="P6" s="108"/>
      <c r="Q6" s="108" t="s">
        <v>10</v>
      </c>
      <c r="R6" s="108"/>
      <c r="S6" s="108" t="s">
        <v>10</v>
      </c>
      <c r="T6" s="108"/>
      <c r="U6" s="108" t="s">
        <v>10</v>
      </c>
      <c r="V6" s="108"/>
      <c r="W6" s="108" t="s">
        <v>10</v>
      </c>
      <c r="X6" s="108"/>
      <c r="Y6" s="108" t="s">
        <v>10</v>
      </c>
      <c r="Z6" s="108"/>
      <c r="AA6" s="108" t="s">
        <v>10</v>
      </c>
    </row>
    <row r="7" spans="1:27" x14ac:dyDescent="0.3">
      <c r="A7" s="102" t="s">
        <v>389</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row>
    <row r="8" spans="1:27" x14ac:dyDescent="0.3">
      <c r="A8" s="103" t="s">
        <v>11</v>
      </c>
      <c r="B8" s="104">
        <v>43986</v>
      </c>
      <c r="C8" s="105">
        <v>40.5229</v>
      </c>
      <c r="D8" s="105"/>
      <c r="E8" s="105"/>
      <c r="F8" s="105"/>
      <c r="G8" s="105"/>
      <c r="H8" s="105"/>
      <c r="I8" s="105"/>
      <c r="J8" s="105"/>
      <c r="K8" s="105"/>
      <c r="L8" s="105"/>
      <c r="M8" s="105"/>
      <c r="N8" s="105">
        <v>-43.880398663804598</v>
      </c>
      <c r="O8" s="106">
        <v>7</v>
      </c>
      <c r="P8" s="105">
        <v>-36.316361410470897</v>
      </c>
      <c r="Q8" s="106">
        <v>12</v>
      </c>
      <c r="R8" s="105">
        <v>-18.276309013011598</v>
      </c>
      <c r="S8" s="106">
        <v>13</v>
      </c>
      <c r="T8" s="105">
        <v>-26.7154956919527</v>
      </c>
      <c r="U8" s="106">
        <v>15</v>
      </c>
      <c r="V8" s="105">
        <v>-8.7668486042190903</v>
      </c>
      <c r="W8" s="106">
        <v>12</v>
      </c>
      <c r="X8" s="105">
        <v>2.1952333325193099</v>
      </c>
      <c r="Y8" s="106">
        <v>9</v>
      </c>
      <c r="Z8" s="105">
        <v>16.1270011598188</v>
      </c>
      <c r="AA8" s="106">
        <v>5</v>
      </c>
    </row>
    <row r="9" spans="1:27" x14ac:dyDescent="0.3">
      <c r="A9" s="103" t="s">
        <v>12</v>
      </c>
      <c r="B9" s="104">
        <v>43986</v>
      </c>
      <c r="C9" s="105">
        <v>244.49799999999999</v>
      </c>
      <c r="D9" s="105"/>
      <c r="E9" s="105"/>
      <c r="F9" s="105"/>
      <c r="G9" s="105"/>
      <c r="H9" s="105"/>
      <c r="I9" s="105"/>
      <c r="J9" s="105"/>
      <c r="K9" s="105"/>
      <c r="L9" s="105"/>
      <c r="M9" s="105"/>
      <c r="N9" s="105">
        <v>-51.715819012804403</v>
      </c>
      <c r="O9" s="106">
        <v>11</v>
      </c>
      <c r="P9" s="105">
        <v>-38.2335264051179</v>
      </c>
      <c r="Q9" s="106">
        <v>14</v>
      </c>
      <c r="R9" s="105">
        <v>-15.9990548047987</v>
      </c>
      <c r="S9" s="106">
        <v>12</v>
      </c>
      <c r="T9" s="105">
        <v>-23.677967019434501</v>
      </c>
      <c r="U9" s="106">
        <v>13</v>
      </c>
      <c r="V9" s="105">
        <v>-2.3953542635175999</v>
      </c>
      <c r="W9" s="106">
        <v>6</v>
      </c>
      <c r="X9" s="105">
        <v>4.8166015135018396</v>
      </c>
      <c r="Y9" s="106">
        <v>5</v>
      </c>
      <c r="Z9" s="105">
        <v>14.719288493958601</v>
      </c>
      <c r="AA9" s="106">
        <v>6</v>
      </c>
    </row>
    <row r="10" spans="1:27" x14ac:dyDescent="0.3">
      <c r="A10" s="103" t="s">
        <v>13</v>
      </c>
      <c r="B10" s="104">
        <v>43986</v>
      </c>
      <c r="C10" s="105">
        <v>140.80000000000001</v>
      </c>
      <c r="D10" s="105"/>
      <c r="E10" s="105"/>
      <c r="F10" s="105"/>
      <c r="G10" s="105"/>
      <c r="H10" s="105"/>
      <c r="I10" s="105"/>
      <c r="J10" s="105"/>
      <c r="K10" s="105"/>
      <c r="L10" s="105"/>
      <c r="M10" s="105"/>
      <c r="N10" s="105">
        <v>-2.2971761541909101</v>
      </c>
      <c r="O10" s="106">
        <v>1</v>
      </c>
      <c r="P10" s="105">
        <v>-13.9643834232049</v>
      </c>
      <c r="Q10" s="106">
        <v>1</v>
      </c>
      <c r="R10" s="105">
        <v>-2.6519936061523901</v>
      </c>
      <c r="S10" s="106">
        <v>1</v>
      </c>
      <c r="T10" s="105">
        <v>-10.050380154490799</v>
      </c>
      <c r="U10" s="106">
        <v>2</v>
      </c>
      <c r="V10" s="105">
        <v>2.1262193722470499E-2</v>
      </c>
      <c r="W10" s="106">
        <v>2</v>
      </c>
      <c r="X10" s="105">
        <v>4.4692895289585497</v>
      </c>
      <c r="Y10" s="106">
        <v>6</v>
      </c>
      <c r="Z10" s="105">
        <v>19.198019351438798</v>
      </c>
      <c r="AA10" s="106">
        <v>4</v>
      </c>
    </row>
    <row r="11" spans="1:27" x14ac:dyDescent="0.3">
      <c r="A11" s="103" t="s">
        <v>14</v>
      </c>
      <c r="B11" s="104">
        <v>43986</v>
      </c>
      <c r="C11" s="105">
        <v>9.02</v>
      </c>
      <c r="D11" s="105"/>
      <c r="E11" s="105"/>
      <c r="F11" s="105"/>
      <c r="G11" s="105"/>
      <c r="H11" s="105"/>
      <c r="I11" s="105"/>
      <c r="J11" s="105"/>
      <c r="K11" s="105"/>
      <c r="L11" s="105"/>
      <c r="M11" s="105"/>
      <c r="N11" s="105">
        <v>-50.647548566142497</v>
      </c>
      <c r="O11" s="106">
        <v>10</v>
      </c>
      <c r="P11" s="105">
        <v>-29.409030338715201</v>
      </c>
      <c r="Q11" s="106">
        <v>7</v>
      </c>
      <c r="R11" s="105">
        <v>-11.348662294014</v>
      </c>
      <c r="S11" s="106">
        <v>10</v>
      </c>
      <c r="T11" s="105">
        <v>-16.8202764976959</v>
      </c>
      <c r="U11" s="106">
        <v>9</v>
      </c>
      <c r="V11" s="105"/>
      <c r="W11" s="106"/>
      <c r="X11" s="105"/>
      <c r="Y11" s="106"/>
      <c r="Z11" s="105">
        <v>-5.4694189602446501</v>
      </c>
      <c r="AA11" s="106">
        <v>15</v>
      </c>
    </row>
    <row r="12" spans="1:27" x14ac:dyDescent="0.3">
      <c r="A12" s="103" t="s">
        <v>15</v>
      </c>
      <c r="B12" s="104">
        <v>43986</v>
      </c>
      <c r="C12" s="105">
        <v>37.869999999999997</v>
      </c>
      <c r="D12" s="105"/>
      <c r="E12" s="105"/>
      <c r="F12" s="105"/>
      <c r="G12" s="105"/>
      <c r="H12" s="105"/>
      <c r="I12" s="105"/>
      <c r="J12" s="105"/>
      <c r="K12" s="105"/>
      <c r="L12" s="105"/>
      <c r="M12" s="105"/>
      <c r="N12" s="105">
        <v>-88.859809337134706</v>
      </c>
      <c r="O12" s="106">
        <v>16</v>
      </c>
      <c r="P12" s="105">
        <v>-49.734899565116201</v>
      </c>
      <c r="Q12" s="106">
        <v>16</v>
      </c>
      <c r="R12" s="105">
        <v>-24.5359727275872</v>
      </c>
      <c r="S12" s="106">
        <v>16</v>
      </c>
      <c r="T12" s="105">
        <v>-31.494562668759698</v>
      </c>
      <c r="U12" s="106">
        <v>16</v>
      </c>
      <c r="V12" s="105">
        <v>-8.0283142970155801</v>
      </c>
      <c r="W12" s="106">
        <v>11</v>
      </c>
      <c r="X12" s="105">
        <v>1.1918216572395099</v>
      </c>
      <c r="Y12" s="106">
        <v>11</v>
      </c>
      <c r="Z12" s="105">
        <v>9.8273842899725103</v>
      </c>
      <c r="AA12" s="106">
        <v>10</v>
      </c>
    </row>
    <row r="13" spans="1:27" x14ac:dyDescent="0.3">
      <c r="A13" s="103" t="s">
        <v>16</v>
      </c>
      <c r="B13" s="104">
        <v>43986</v>
      </c>
      <c r="C13" s="105">
        <v>10.868399999999999</v>
      </c>
      <c r="D13" s="105"/>
      <c r="E13" s="105"/>
      <c r="F13" s="105"/>
      <c r="G13" s="105"/>
      <c r="H13" s="105"/>
      <c r="I13" s="105"/>
      <c r="J13" s="105"/>
      <c r="K13" s="105"/>
      <c r="L13" s="105"/>
      <c r="M13" s="105"/>
      <c r="N13" s="105">
        <v>-43.607025671063603</v>
      </c>
      <c r="O13" s="106">
        <v>6</v>
      </c>
      <c r="P13" s="105">
        <v>-28.746467383048799</v>
      </c>
      <c r="Q13" s="106">
        <v>6</v>
      </c>
      <c r="R13" s="105">
        <v>-7.1001825977868398</v>
      </c>
      <c r="S13" s="106">
        <v>7</v>
      </c>
      <c r="T13" s="105">
        <v>-16.512789744794102</v>
      </c>
      <c r="U13" s="106">
        <v>8</v>
      </c>
      <c r="V13" s="105">
        <v>-7.1868026559006504</v>
      </c>
      <c r="W13" s="106">
        <v>10</v>
      </c>
      <c r="X13" s="105"/>
      <c r="Y13" s="106"/>
      <c r="Z13" s="105">
        <v>1.8300577367205499</v>
      </c>
      <c r="AA13" s="106">
        <v>12</v>
      </c>
    </row>
    <row r="14" spans="1:27" x14ac:dyDescent="0.3">
      <c r="A14" s="103" t="s">
        <v>17</v>
      </c>
      <c r="B14" s="104">
        <v>43986</v>
      </c>
      <c r="C14" s="105">
        <v>29.3887</v>
      </c>
      <c r="D14" s="105"/>
      <c r="E14" s="105"/>
      <c r="F14" s="105"/>
      <c r="G14" s="105"/>
      <c r="H14" s="105"/>
      <c r="I14" s="105"/>
      <c r="J14" s="105"/>
      <c r="K14" s="105"/>
      <c r="L14" s="105"/>
      <c r="M14" s="105"/>
      <c r="N14" s="105">
        <v>-61.290799021118701</v>
      </c>
      <c r="O14" s="106">
        <v>15</v>
      </c>
      <c r="P14" s="105">
        <v>-34.721400945033302</v>
      </c>
      <c r="Q14" s="106">
        <v>11</v>
      </c>
      <c r="R14" s="105">
        <v>-7.9523380749960397</v>
      </c>
      <c r="S14" s="106">
        <v>8</v>
      </c>
      <c r="T14" s="105">
        <v>-16.1294029408973</v>
      </c>
      <c r="U14" s="106">
        <v>7</v>
      </c>
      <c r="V14" s="105">
        <v>-1.93337449330432</v>
      </c>
      <c r="W14" s="106">
        <v>5</v>
      </c>
      <c r="X14" s="105">
        <v>7.3619559911543</v>
      </c>
      <c r="Y14" s="106">
        <v>2</v>
      </c>
      <c r="Z14" s="105">
        <v>13.852466954836199</v>
      </c>
      <c r="AA14" s="106">
        <v>7</v>
      </c>
    </row>
    <row r="15" spans="1:27" x14ac:dyDescent="0.3">
      <c r="A15" s="103" t="s">
        <v>18</v>
      </c>
      <c r="B15" s="104">
        <v>43986</v>
      </c>
      <c r="C15" s="105">
        <v>31.248999999999999</v>
      </c>
      <c r="D15" s="105"/>
      <c r="E15" s="105"/>
      <c r="F15" s="105"/>
      <c r="G15" s="105"/>
      <c r="H15" s="105"/>
      <c r="I15" s="105"/>
      <c r="J15" s="105"/>
      <c r="K15" s="105"/>
      <c r="L15" s="105"/>
      <c r="M15" s="105"/>
      <c r="N15" s="105">
        <v>-57.8281906858277</v>
      </c>
      <c r="O15" s="106">
        <v>14</v>
      </c>
      <c r="P15" s="105">
        <v>-34.662582537182402</v>
      </c>
      <c r="Q15" s="106">
        <v>10</v>
      </c>
      <c r="R15" s="105">
        <v>-13.0196203974914</v>
      </c>
      <c r="S15" s="106">
        <v>11</v>
      </c>
      <c r="T15" s="105">
        <v>-19.528051836207901</v>
      </c>
      <c r="U15" s="106">
        <v>11</v>
      </c>
      <c r="V15" s="105">
        <v>-3.8323512140463101</v>
      </c>
      <c r="W15" s="106">
        <v>7</v>
      </c>
      <c r="X15" s="105">
        <v>6.4807130637851698</v>
      </c>
      <c r="Y15" s="106">
        <v>3</v>
      </c>
      <c r="Z15" s="105">
        <v>20.800208024610601</v>
      </c>
      <c r="AA15" s="106">
        <v>2</v>
      </c>
    </row>
    <row r="16" spans="1:27" x14ac:dyDescent="0.3">
      <c r="A16" s="103" t="s">
        <v>19</v>
      </c>
      <c r="B16" s="104">
        <v>43986</v>
      </c>
      <c r="C16" s="105">
        <v>64.911299999999997</v>
      </c>
      <c r="D16" s="105"/>
      <c r="E16" s="105"/>
      <c r="F16" s="105"/>
      <c r="G16" s="105"/>
      <c r="H16" s="105"/>
      <c r="I16" s="105"/>
      <c r="J16" s="105"/>
      <c r="K16" s="105"/>
      <c r="L16" s="105"/>
      <c r="M16" s="105"/>
      <c r="N16" s="105">
        <v>-53.943200969827103</v>
      </c>
      <c r="O16" s="106">
        <v>12</v>
      </c>
      <c r="P16" s="105">
        <v>-34.000432197521199</v>
      </c>
      <c r="Q16" s="106">
        <v>9</v>
      </c>
      <c r="R16" s="105">
        <v>-11.0068724620038</v>
      </c>
      <c r="S16" s="106">
        <v>9</v>
      </c>
      <c r="T16" s="105">
        <v>-19.1814619055592</v>
      </c>
      <c r="U16" s="106">
        <v>10</v>
      </c>
      <c r="V16" s="105">
        <v>-1.22806569077623</v>
      </c>
      <c r="W16" s="106">
        <v>4</v>
      </c>
      <c r="X16" s="105">
        <v>5.0309065915035402</v>
      </c>
      <c r="Y16" s="106">
        <v>4</v>
      </c>
      <c r="Z16" s="105">
        <v>11.995341485384699</v>
      </c>
      <c r="AA16" s="106">
        <v>8</v>
      </c>
    </row>
    <row r="17" spans="1:29" x14ac:dyDescent="0.3">
      <c r="A17" s="103" t="s">
        <v>20</v>
      </c>
      <c r="B17" s="104">
        <v>43986</v>
      </c>
      <c r="C17" s="105">
        <v>43.36</v>
      </c>
      <c r="D17" s="105"/>
      <c r="E17" s="105"/>
      <c r="F17" s="105"/>
      <c r="G17" s="105"/>
      <c r="H17" s="105"/>
      <c r="I17" s="105"/>
      <c r="J17" s="105"/>
      <c r="K17" s="105"/>
      <c r="L17" s="105"/>
      <c r="M17" s="105"/>
      <c r="N17" s="105">
        <v>-45.306879246791297</v>
      </c>
      <c r="O17" s="106">
        <v>8</v>
      </c>
      <c r="P17" s="105">
        <v>-37.651755637003099</v>
      </c>
      <c r="Q17" s="106">
        <v>13</v>
      </c>
      <c r="R17" s="105">
        <v>-19.799968756315</v>
      </c>
      <c r="S17" s="106">
        <v>15</v>
      </c>
      <c r="T17" s="105">
        <v>-23.543671561208701</v>
      </c>
      <c r="U17" s="106">
        <v>12</v>
      </c>
      <c r="V17" s="105">
        <v>-4.6263298223383797</v>
      </c>
      <c r="W17" s="106">
        <v>8</v>
      </c>
      <c r="X17" s="105">
        <v>2.8962187207727799</v>
      </c>
      <c r="Y17" s="106">
        <v>8</v>
      </c>
      <c r="Z17" s="105">
        <v>23.429670964017699</v>
      </c>
      <c r="AA17" s="106">
        <v>1</v>
      </c>
    </row>
    <row r="18" spans="1:29" x14ac:dyDescent="0.3">
      <c r="A18" s="103" t="s">
        <v>21</v>
      </c>
      <c r="B18" s="104">
        <v>43986</v>
      </c>
      <c r="C18" s="105">
        <v>125.4224</v>
      </c>
      <c r="D18" s="105"/>
      <c r="E18" s="105"/>
      <c r="F18" s="105"/>
      <c r="G18" s="105"/>
      <c r="H18" s="105"/>
      <c r="I18" s="105"/>
      <c r="J18" s="105"/>
      <c r="K18" s="105"/>
      <c r="L18" s="105"/>
      <c r="M18" s="105"/>
      <c r="N18" s="105">
        <v>-30.740441785797501</v>
      </c>
      <c r="O18" s="106">
        <v>3</v>
      </c>
      <c r="P18" s="105">
        <v>-27.904088558589599</v>
      </c>
      <c r="Q18" s="106">
        <v>5</v>
      </c>
      <c r="R18" s="105">
        <v>-7.0231401584677497</v>
      </c>
      <c r="S18" s="106">
        <v>6</v>
      </c>
      <c r="T18" s="105">
        <v>-13.3913094158438</v>
      </c>
      <c r="U18" s="106">
        <v>5</v>
      </c>
      <c r="V18" s="105">
        <v>-0.45790568139402099</v>
      </c>
      <c r="W18" s="106">
        <v>3</v>
      </c>
      <c r="X18" s="105">
        <v>8.6381136399434695</v>
      </c>
      <c r="Y18" s="106">
        <v>1</v>
      </c>
      <c r="Z18" s="105">
        <v>19.8227925572264</v>
      </c>
      <c r="AA18" s="106">
        <v>3</v>
      </c>
    </row>
    <row r="19" spans="1:29" x14ac:dyDescent="0.3">
      <c r="A19" s="103" t="s">
        <v>22</v>
      </c>
      <c r="B19" s="104">
        <v>43986</v>
      </c>
      <c r="C19" s="105">
        <v>9.0927000000000007</v>
      </c>
      <c r="D19" s="105"/>
      <c r="E19" s="105"/>
      <c r="F19" s="105"/>
      <c r="G19" s="105"/>
      <c r="H19" s="105"/>
      <c r="I19" s="105"/>
      <c r="J19" s="105"/>
      <c r="K19" s="105"/>
      <c r="L19" s="105"/>
      <c r="M19" s="105"/>
      <c r="N19" s="105">
        <v>-43.350165661284301</v>
      </c>
      <c r="O19" s="106">
        <v>5</v>
      </c>
      <c r="P19" s="105">
        <v>-29.511432899158098</v>
      </c>
      <c r="Q19" s="106">
        <v>8</v>
      </c>
      <c r="R19" s="105">
        <v>-5.2398001087371302</v>
      </c>
      <c r="S19" s="106">
        <v>5</v>
      </c>
      <c r="T19" s="105">
        <v>-10.6139232053476</v>
      </c>
      <c r="U19" s="106">
        <v>3</v>
      </c>
      <c r="V19" s="105"/>
      <c r="W19" s="106"/>
      <c r="X19" s="105"/>
      <c r="Y19" s="106"/>
      <c r="Z19" s="105">
        <v>-4.7856141618497103</v>
      </c>
      <c r="AA19" s="106">
        <v>14</v>
      </c>
    </row>
    <row r="20" spans="1:29" x14ac:dyDescent="0.3">
      <c r="A20" s="103" t="s">
        <v>23</v>
      </c>
      <c r="B20" s="104">
        <v>43986</v>
      </c>
      <c r="C20" s="105">
        <v>8.9274000000000004</v>
      </c>
      <c r="D20" s="105"/>
      <c r="E20" s="105"/>
      <c r="F20" s="105"/>
      <c r="G20" s="105"/>
      <c r="H20" s="105"/>
      <c r="I20" s="105"/>
      <c r="J20" s="105"/>
      <c r="K20" s="105"/>
      <c r="L20" s="105"/>
      <c r="M20" s="105"/>
      <c r="N20" s="105">
        <v>-39.661913674677898</v>
      </c>
      <c r="O20" s="106">
        <v>4</v>
      </c>
      <c r="P20" s="105">
        <v>-26.836018797267499</v>
      </c>
      <c r="Q20" s="106">
        <v>4</v>
      </c>
      <c r="R20" s="105">
        <v>-4.0397867540597998</v>
      </c>
      <c r="S20" s="106">
        <v>3</v>
      </c>
      <c r="T20" s="105">
        <v>-9.8591275055098198</v>
      </c>
      <c r="U20" s="106">
        <v>1</v>
      </c>
      <c r="V20" s="105"/>
      <c r="W20" s="106"/>
      <c r="X20" s="105"/>
      <c r="Y20" s="106"/>
      <c r="Z20" s="105">
        <v>-5.8345603576751097</v>
      </c>
      <c r="AA20" s="106">
        <v>16</v>
      </c>
    </row>
    <row r="21" spans="1:29" x14ac:dyDescent="0.3">
      <c r="A21" s="103" t="s">
        <v>24</v>
      </c>
      <c r="B21" s="104">
        <v>43986</v>
      </c>
      <c r="C21" s="105">
        <v>199.17670000000001</v>
      </c>
      <c r="D21" s="105"/>
      <c r="E21" s="105"/>
      <c r="F21" s="105"/>
      <c r="G21" s="105"/>
      <c r="H21" s="105"/>
      <c r="I21" s="105"/>
      <c r="J21" s="105"/>
      <c r="K21" s="105"/>
      <c r="L21" s="105"/>
      <c r="M21" s="105"/>
      <c r="N21" s="105">
        <v>-55.535354879451504</v>
      </c>
      <c r="O21" s="106">
        <v>13</v>
      </c>
      <c r="P21" s="105">
        <v>-43.3542782007206</v>
      </c>
      <c r="Q21" s="106">
        <v>15</v>
      </c>
      <c r="R21" s="105">
        <v>-18.648292555455299</v>
      </c>
      <c r="S21" s="106">
        <v>14</v>
      </c>
      <c r="T21" s="105">
        <v>-25.847604291890601</v>
      </c>
      <c r="U21" s="106">
        <v>14</v>
      </c>
      <c r="V21" s="105">
        <v>-6.8249511292589604</v>
      </c>
      <c r="W21" s="106">
        <v>9</v>
      </c>
      <c r="X21" s="105">
        <v>1.85903862522946</v>
      </c>
      <c r="Y21" s="106">
        <v>10</v>
      </c>
      <c r="Z21" s="105">
        <v>7.8315971572963203</v>
      </c>
      <c r="AA21" s="106">
        <v>11</v>
      </c>
    </row>
    <row r="22" spans="1:29" x14ac:dyDescent="0.3">
      <c r="A22" s="103" t="s">
        <v>25</v>
      </c>
      <c r="B22" s="104">
        <v>43986</v>
      </c>
      <c r="C22" s="105">
        <v>9.4</v>
      </c>
      <c r="D22" s="105"/>
      <c r="E22" s="105"/>
      <c r="F22" s="105"/>
      <c r="G22" s="105"/>
      <c r="H22" s="105"/>
      <c r="I22" s="105"/>
      <c r="J22" s="105"/>
      <c r="K22" s="105"/>
      <c r="L22" s="105"/>
      <c r="M22" s="105"/>
      <c r="N22" s="105">
        <v>-25.2901437727351</v>
      </c>
      <c r="O22" s="106">
        <v>2</v>
      </c>
      <c r="P22" s="105">
        <v>-25.694201775576399</v>
      </c>
      <c r="Q22" s="106">
        <v>2</v>
      </c>
      <c r="R22" s="105">
        <v>-4.3855696734853398</v>
      </c>
      <c r="S22" s="106">
        <v>4</v>
      </c>
      <c r="T22" s="105">
        <v>-13.8026976804756</v>
      </c>
      <c r="U22" s="106">
        <v>6</v>
      </c>
      <c r="V22" s="105"/>
      <c r="W22" s="106"/>
      <c r="X22" s="105"/>
      <c r="Y22" s="106"/>
      <c r="Z22" s="105">
        <v>-4.0036563071298001</v>
      </c>
      <c r="AA22" s="106">
        <v>13</v>
      </c>
    </row>
    <row r="23" spans="1:29" x14ac:dyDescent="0.3">
      <c r="A23" s="103" t="s">
        <v>26</v>
      </c>
      <c r="B23" s="104">
        <v>43986</v>
      </c>
      <c r="C23" s="105">
        <v>58.128100000000003</v>
      </c>
      <c r="D23" s="105"/>
      <c r="E23" s="105"/>
      <c r="F23" s="105"/>
      <c r="G23" s="105"/>
      <c r="H23" s="105"/>
      <c r="I23" s="105"/>
      <c r="J23" s="105"/>
      <c r="K23" s="105"/>
      <c r="L23" s="105"/>
      <c r="M23" s="105"/>
      <c r="N23" s="105">
        <v>-47.094937076836203</v>
      </c>
      <c r="O23" s="106">
        <v>9</v>
      </c>
      <c r="P23" s="105">
        <v>-26.190596468795601</v>
      </c>
      <c r="Q23" s="106">
        <v>3</v>
      </c>
      <c r="R23" s="105">
        <v>-3.8833150598107</v>
      </c>
      <c r="S23" s="106">
        <v>2</v>
      </c>
      <c r="T23" s="105">
        <v>-11.315304353473</v>
      </c>
      <c r="U23" s="106">
        <v>4</v>
      </c>
      <c r="V23" s="105">
        <v>1.4104774384547301</v>
      </c>
      <c r="W23" s="106">
        <v>1</v>
      </c>
      <c r="X23" s="105">
        <v>4.21612769124485</v>
      </c>
      <c r="Y23" s="106">
        <v>7</v>
      </c>
      <c r="Z23" s="105">
        <v>10.7285237258248</v>
      </c>
      <c r="AA23" s="106">
        <v>9</v>
      </c>
      <c r="AB23" s="100"/>
      <c r="AC23" s="100"/>
    </row>
    <row r="24" spans="1:29" x14ac:dyDescent="0.3">
      <c r="A24" s="136"/>
      <c r="B24" s="136"/>
      <c r="C24" s="136"/>
      <c r="D24" s="108"/>
      <c r="E24" s="108"/>
      <c r="F24" s="108"/>
      <c r="G24" s="108"/>
      <c r="H24" s="108"/>
      <c r="I24" s="108"/>
      <c r="J24" s="108"/>
      <c r="K24" s="108"/>
      <c r="L24" s="108"/>
      <c r="M24" s="108"/>
      <c r="N24" s="136" t="s">
        <v>1</v>
      </c>
      <c r="O24" s="136"/>
      <c r="P24" s="136" t="s">
        <v>2</v>
      </c>
      <c r="Q24" s="136"/>
      <c r="R24" s="136" t="s">
        <v>3</v>
      </c>
      <c r="S24" s="136"/>
      <c r="T24" s="136" t="s">
        <v>4</v>
      </c>
      <c r="U24" s="136"/>
      <c r="V24" s="136" t="s">
        <v>5</v>
      </c>
      <c r="W24" s="136"/>
      <c r="X24" s="136" t="s">
        <v>6</v>
      </c>
      <c r="Y24" s="136"/>
      <c r="Z24" s="108" t="s">
        <v>46</v>
      </c>
      <c r="AA24" s="136" t="s">
        <v>404</v>
      </c>
      <c r="AB24" s="100"/>
      <c r="AC24" s="100"/>
    </row>
    <row r="25" spans="1:29" x14ac:dyDescent="0.3">
      <c r="A25" s="136"/>
      <c r="B25" s="136"/>
      <c r="C25" s="136"/>
      <c r="D25" s="108"/>
      <c r="E25" s="108"/>
      <c r="F25" s="108"/>
      <c r="G25" s="108"/>
      <c r="H25" s="108"/>
      <c r="I25" s="108"/>
      <c r="J25" s="108"/>
      <c r="K25" s="108"/>
      <c r="L25" s="108"/>
      <c r="M25" s="108"/>
      <c r="N25" s="108" t="s">
        <v>0</v>
      </c>
      <c r="O25" s="108"/>
      <c r="P25" s="108" t="s">
        <v>0</v>
      </c>
      <c r="Q25" s="108"/>
      <c r="R25" s="108" t="s">
        <v>0</v>
      </c>
      <c r="S25" s="108"/>
      <c r="T25" s="108" t="s">
        <v>0</v>
      </c>
      <c r="U25" s="108"/>
      <c r="V25" s="108" t="s">
        <v>0</v>
      </c>
      <c r="W25" s="108"/>
      <c r="X25" s="108" t="s">
        <v>0</v>
      </c>
      <c r="Y25" s="108"/>
      <c r="Z25" s="108" t="s">
        <v>0</v>
      </c>
      <c r="AA25" s="136"/>
      <c r="AB25" s="100"/>
      <c r="AC25" s="100"/>
    </row>
    <row r="26" spans="1:29" x14ac:dyDescent="0.3">
      <c r="A26" s="108" t="s">
        <v>7</v>
      </c>
      <c r="B26" s="108" t="s">
        <v>8</v>
      </c>
      <c r="C26" s="108" t="s">
        <v>9</v>
      </c>
      <c r="D26" s="108"/>
      <c r="E26" s="108"/>
      <c r="F26" s="108"/>
      <c r="G26" s="108"/>
      <c r="H26" s="108"/>
      <c r="I26" s="108"/>
      <c r="J26" s="108"/>
      <c r="K26" s="108"/>
      <c r="L26" s="108"/>
      <c r="M26" s="108"/>
      <c r="N26" s="108"/>
      <c r="O26" s="108" t="s">
        <v>10</v>
      </c>
      <c r="P26" s="108"/>
      <c r="Q26" s="108" t="s">
        <v>10</v>
      </c>
      <c r="R26" s="108"/>
      <c r="S26" s="108" t="s">
        <v>10</v>
      </c>
      <c r="T26" s="108"/>
      <c r="U26" s="108" t="s">
        <v>10</v>
      </c>
      <c r="V26" s="108"/>
      <c r="W26" s="108" t="s">
        <v>10</v>
      </c>
      <c r="X26" s="108"/>
      <c r="Y26" s="108" t="s">
        <v>10</v>
      </c>
      <c r="Z26" s="108"/>
      <c r="AA26" s="108" t="s">
        <v>10</v>
      </c>
      <c r="AB26" s="100"/>
      <c r="AC26" s="100"/>
    </row>
    <row r="27" spans="1:29" x14ac:dyDescent="0.3">
      <c r="A27" s="102" t="s">
        <v>389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0"/>
      <c r="AC27" s="100"/>
    </row>
    <row r="28" spans="1:29" x14ac:dyDescent="0.3">
      <c r="A28" s="103" t="s">
        <v>30</v>
      </c>
      <c r="B28" s="104">
        <v>43986</v>
      </c>
      <c r="C28" s="105">
        <v>37.709000000000003</v>
      </c>
      <c r="D28" s="105"/>
      <c r="E28" s="105"/>
      <c r="F28" s="105"/>
      <c r="G28" s="105"/>
      <c r="H28" s="105"/>
      <c r="I28" s="105"/>
      <c r="J28" s="105"/>
      <c r="K28" s="105"/>
      <c r="L28" s="105"/>
      <c r="M28" s="105"/>
      <c r="N28" s="105">
        <v>-44.768889722656198</v>
      </c>
      <c r="O28" s="106">
        <v>6</v>
      </c>
      <c r="P28" s="105">
        <v>-37.1391697515608</v>
      </c>
      <c r="Q28" s="106">
        <v>12</v>
      </c>
      <c r="R28" s="105">
        <v>-19.194206118745001</v>
      </c>
      <c r="S28" s="106">
        <v>13</v>
      </c>
      <c r="T28" s="105">
        <v>-27.518137746015299</v>
      </c>
      <c r="U28" s="106">
        <v>15</v>
      </c>
      <c r="V28" s="105">
        <v>-9.6263963701502604</v>
      </c>
      <c r="W28" s="106">
        <v>12</v>
      </c>
      <c r="X28" s="105">
        <v>1.01447340939486</v>
      </c>
      <c r="Y28" s="106">
        <v>10</v>
      </c>
      <c r="Z28" s="105">
        <v>22.717396675651401</v>
      </c>
      <c r="AA28" s="106">
        <v>8</v>
      </c>
      <c r="AB28" s="100"/>
      <c r="AC28" s="100"/>
    </row>
    <row r="29" spans="1:29" x14ac:dyDescent="0.3">
      <c r="A29" s="103" t="s">
        <v>31</v>
      </c>
      <c r="B29" s="104">
        <v>43986</v>
      </c>
      <c r="C29" s="105">
        <v>229.10300000000001</v>
      </c>
      <c r="D29" s="105"/>
      <c r="E29" s="105"/>
      <c r="F29" s="105"/>
      <c r="G29" s="105"/>
      <c r="H29" s="105"/>
      <c r="I29" s="105"/>
      <c r="J29" s="105"/>
      <c r="K29" s="105"/>
      <c r="L29" s="105"/>
      <c r="M29" s="105"/>
      <c r="N29" s="105">
        <v>-52.578780724062597</v>
      </c>
      <c r="O29" s="106">
        <v>11</v>
      </c>
      <c r="P29" s="105">
        <v>-38.9690045672385</v>
      </c>
      <c r="Q29" s="106">
        <v>14</v>
      </c>
      <c r="R29" s="105">
        <v>-16.7799726526254</v>
      </c>
      <c r="S29" s="106">
        <v>12</v>
      </c>
      <c r="T29" s="105">
        <v>-24.341717384578399</v>
      </c>
      <c r="U29" s="106">
        <v>13</v>
      </c>
      <c r="V29" s="105">
        <v>-3.4003211580864701</v>
      </c>
      <c r="W29" s="106">
        <v>6</v>
      </c>
      <c r="X29" s="105">
        <v>3.51282785575152</v>
      </c>
      <c r="Y29" s="106">
        <v>5</v>
      </c>
      <c r="Z29" s="105">
        <v>83.131595634095603</v>
      </c>
      <c r="AA29" s="106">
        <v>2</v>
      </c>
      <c r="AB29" s="100"/>
      <c r="AC29" s="100"/>
    </row>
    <row r="30" spans="1:29" x14ac:dyDescent="0.3">
      <c r="A30" s="103" t="s">
        <v>32</v>
      </c>
      <c r="B30" s="104">
        <v>43986</v>
      </c>
      <c r="C30" s="105">
        <v>131.72999999999999</v>
      </c>
      <c r="D30" s="105"/>
      <c r="E30" s="105"/>
      <c r="F30" s="105"/>
      <c r="G30" s="105"/>
      <c r="H30" s="105"/>
      <c r="I30" s="105"/>
      <c r="J30" s="105"/>
      <c r="K30" s="105"/>
      <c r="L30" s="105"/>
      <c r="M30" s="105"/>
      <c r="N30" s="105">
        <v>-2.84068566410199</v>
      </c>
      <c r="O30" s="106">
        <v>1</v>
      </c>
      <c r="P30" s="105">
        <v>-14.451324103508901</v>
      </c>
      <c r="Q30" s="106">
        <v>1</v>
      </c>
      <c r="R30" s="105">
        <v>-3.16888609049278</v>
      </c>
      <c r="S30" s="106">
        <v>1</v>
      </c>
      <c r="T30" s="105">
        <v>-10.5413842609596</v>
      </c>
      <c r="U30" s="106">
        <v>1</v>
      </c>
      <c r="V30" s="105">
        <v>-0.74743279694157705</v>
      </c>
      <c r="W30" s="106">
        <v>2</v>
      </c>
      <c r="X30" s="105">
        <v>3.32791513761868</v>
      </c>
      <c r="Y30" s="106">
        <v>7</v>
      </c>
      <c r="Z30" s="105">
        <v>76.990902789811102</v>
      </c>
      <c r="AA30" s="106">
        <v>3</v>
      </c>
      <c r="AB30" s="100"/>
      <c r="AC30" s="100"/>
    </row>
    <row r="31" spans="1:29" x14ac:dyDescent="0.3">
      <c r="A31" s="103" t="s">
        <v>33</v>
      </c>
      <c r="B31" s="104">
        <v>43986</v>
      </c>
      <c r="C31" s="105">
        <v>8.7799999999999994</v>
      </c>
      <c r="D31" s="105"/>
      <c r="E31" s="105"/>
      <c r="F31" s="105"/>
      <c r="G31" s="105"/>
      <c r="H31" s="105"/>
      <c r="I31" s="105"/>
      <c r="J31" s="105"/>
      <c r="K31" s="105"/>
      <c r="L31" s="105"/>
      <c r="M31" s="105"/>
      <c r="N31" s="105">
        <v>-50.823582746859003</v>
      </c>
      <c r="O31" s="106">
        <v>10</v>
      </c>
      <c r="P31" s="105">
        <v>-29.927686879427</v>
      </c>
      <c r="Q31" s="106">
        <v>6</v>
      </c>
      <c r="R31" s="105">
        <v>-12.0097575734655</v>
      </c>
      <c r="S31" s="106">
        <v>10</v>
      </c>
      <c r="T31" s="105">
        <v>-17.664817859173102</v>
      </c>
      <c r="U31" s="106">
        <v>8</v>
      </c>
      <c r="V31" s="105"/>
      <c r="W31" s="106"/>
      <c r="X31" s="105"/>
      <c r="Y31" s="106"/>
      <c r="Z31" s="105">
        <v>-6.8088685015290604</v>
      </c>
      <c r="AA31" s="106">
        <v>15</v>
      </c>
      <c r="AB31" s="100"/>
      <c r="AC31" s="100"/>
    </row>
    <row r="32" spans="1:29" x14ac:dyDescent="0.3">
      <c r="A32" s="103" t="s">
        <v>34</v>
      </c>
      <c r="B32" s="104">
        <v>43986</v>
      </c>
      <c r="C32" s="105">
        <v>35.299999999999997</v>
      </c>
      <c r="D32" s="105"/>
      <c r="E32" s="105"/>
      <c r="F32" s="105"/>
      <c r="G32" s="105"/>
      <c r="H32" s="105"/>
      <c r="I32" s="105"/>
      <c r="J32" s="105"/>
      <c r="K32" s="105"/>
      <c r="L32" s="105"/>
      <c r="M32" s="105"/>
      <c r="N32" s="105">
        <v>-89.748965937899101</v>
      </c>
      <c r="O32" s="106">
        <v>16</v>
      </c>
      <c r="P32" s="105">
        <v>-50.538357696966301</v>
      </c>
      <c r="Q32" s="106">
        <v>16</v>
      </c>
      <c r="R32" s="105">
        <v>-25.408554972104799</v>
      </c>
      <c r="S32" s="106">
        <v>16</v>
      </c>
      <c r="T32" s="105">
        <v>-32.209415172685603</v>
      </c>
      <c r="U32" s="106">
        <v>16</v>
      </c>
      <c r="V32" s="105">
        <v>-8.8668488039213695</v>
      </c>
      <c r="W32" s="106">
        <v>11</v>
      </c>
      <c r="X32" s="105">
        <v>0.15214592815268699</v>
      </c>
      <c r="Y32" s="106">
        <v>11</v>
      </c>
      <c r="Z32" s="105">
        <v>20.649597495527701</v>
      </c>
      <c r="AA32" s="106">
        <v>10</v>
      </c>
      <c r="AB32" s="100"/>
      <c r="AC32" s="100"/>
    </row>
    <row r="33" spans="1:29" x14ac:dyDescent="0.3">
      <c r="A33" s="103" t="s">
        <v>35</v>
      </c>
      <c r="B33" s="104">
        <v>43986</v>
      </c>
      <c r="C33" s="105">
        <v>9.9497</v>
      </c>
      <c r="D33" s="105"/>
      <c r="E33" s="105"/>
      <c r="F33" s="105"/>
      <c r="G33" s="105"/>
      <c r="H33" s="105"/>
      <c r="I33" s="105"/>
      <c r="J33" s="105"/>
      <c r="K33" s="105"/>
      <c r="L33" s="105"/>
      <c r="M33" s="105"/>
      <c r="N33" s="105">
        <v>-45.190391392243697</v>
      </c>
      <c r="O33" s="106">
        <v>7</v>
      </c>
      <c r="P33" s="105">
        <v>-30.140358773433899</v>
      </c>
      <c r="Q33" s="106">
        <v>7</v>
      </c>
      <c r="R33" s="105">
        <v>-8.5522692146387005</v>
      </c>
      <c r="S33" s="106">
        <v>7</v>
      </c>
      <c r="T33" s="105">
        <v>-17.793618553019201</v>
      </c>
      <c r="U33" s="106">
        <v>9</v>
      </c>
      <c r="V33" s="105">
        <v>-8.3956574733762395</v>
      </c>
      <c r="W33" s="106">
        <v>10</v>
      </c>
      <c r="X33" s="105"/>
      <c r="Y33" s="106"/>
      <c r="Z33" s="105">
        <v>-0.10600173210161599</v>
      </c>
      <c r="AA33" s="106">
        <v>12</v>
      </c>
      <c r="AB33" s="100"/>
      <c r="AC33" s="100"/>
    </row>
    <row r="34" spans="1:29" x14ac:dyDescent="0.3">
      <c r="A34" s="103" t="s">
        <v>36</v>
      </c>
      <c r="B34" s="104">
        <v>43986</v>
      </c>
      <c r="C34" s="105">
        <v>27.3508</v>
      </c>
      <c r="D34" s="105"/>
      <c r="E34" s="105"/>
      <c r="F34" s="105"/>
      <c r="G34" s="105"/>
      <c r="H34" s="105"/>
      <c r="I34" s="105"/>
      <c r="J34" s="105"/>
      <c r="K34" s="105"/>
      <c r="L34" s="105"/>
      <c r="M34" s="105"/>
      <c r="N34" s="105">
        <v>-61.840033836642803</v>
      </c>
      <c r="O34" s="106">
        <v>15</v>
      </c>
      <c r="P34" s="105">
        <v>-35.256589282080498</v>
      </c>
      <c r="Q34" s="106">
        <v>10</v>
      </c>
      <c r="R34" s="105">
        <v>-8.5607822834096599</v>
      </c>
      <c r="S34" s="106">
        <v>8</v>
      </c>
      <c r="T34" s="105">
        <v>-16.671335655647901</v>
      </c>
      <c r="U34" s="106">
        <v>7</v>
      </c>
      <c r="V34" s="105">
        <v>-2.5390320545749199</v>
      </c>
      <c r="W34" s="106">
        <v>5</v>
      </c>
      <c r="X34" s="105">
        <v>5.8738452658011804</v>
      </c>
      <c r="Y34" s="106">
        <v>2</v>
      </c>
      <c r="Z34" s="105">
        <v>91.472809140329304</v>
      </c>
      <c r="AA34" s="106">
        <v>1</v>
      </c>
      <c r="AB34" s="100"/>
      <c r="AC34" s="100"/>
    </row>
    <row r="35" spans="1:29" x14ac:dyDescent="0.3">
      <c r="A35" s="103" t="s">
        <v>37</v>
      </c>
      <c r="B35" s="104">
        <v>43986</v>
      </c>
      <c r="C35" s="105">
        <v>29.405999999999999</v>
      </c>
      <c r="D35" s="105"/>
      <c r="E35" s="105"/>
      <c r="F35" s="105"/>
      <c r="G35" s="105"/>
      <c r="H35" s="105"/>
      <c r="I35" s="105"/>
      <c r="J35" s="105"/>
      <c r="K35" s="105"/>
      <c r="L35" s="105"/>
      <c r="M35" s="105"/>
      <c r="N35" s="105">
        <v>-58.687179764989899</v>
      </c>
      <c r="O35" s="106">
        <v>14</v>
      </c>
      <c r="P35" s="105">
        <v>-35.481085599811898</v>
      </c>
      <c r="Q35" s="106">
        <v>11</v>
      </c>
      <c r="R35" s="105">
        <v>-13.8969266851452</v>
      </c>
      <c r="S35" s="106">
        <v>11</v>
      </c>
      <c r="T35" s="105">
        <v>-20.307261433048101</v>
      </c>
      <c r="U35" s="106">
        <v>11</v>
      </c>
      <c r="V35" s="105">
        <v>-4.6396761988088704</v>
      </c>
      <c r="W35" s="106">
        <v>7</v>
      </c>
      <c r="X35" s="105">
        <v>5.3321428553742596</v>
      </c>
      <c r="Y35" s="106">
        <v>3</v>
      </c>
      <c r="Z35" s="105">
        <v>18.639973684210499</v>
      </c>
      <c r="AA35" s="106">
        <v>11</v>
      </c>
      <c r="AB35" s="100"/>
      <c r="AC35" s="100"/>
    </row>
    <row r="36" spans="1:29" x14ac:dyDescent="0.3">
      <c r="A36" s="103" t="s">
        <v>38</v>
      </c>
      <c r="B36" s="104">
        <v>43986</v>
      </c>
      <c r="C36" s="105">
        <v>61.42</v>
      </c>
      <c r="D36" s="105"/>
      <c r="E36" s="105"/>
      <c r="F36" s="105"/>
      <c r="G36" s="105"/>
      <c r="H36" s="105"/>
      <c r="I36" s="105"/>
      <c r="J36" s="105"/>
      <c r="K36" s="105"/>
      <c r="L36" s="105"/>
      <c r="M36" s="105"/>
      <c r="N36" s="105">
        <v>-54.567034307231197</v>
      </c>
      <c r="O36" s="106">
        <v>12</v>
      </c>
      <c r="P36" s="105">
        <v>-34.596163154095997</v>
      </c>
      <c r="Q36" s="106">
        <v>9</v>
      </c>
      <c r="R36" s="105">
        <v>-11.629127548455299</v>
      </c>
      <c r="S36" s="106">
        <v>9</v>
      </c>
      <c r="T36" s="105">
        <v>-19.712216056779202</v>
      </c>
      <c r="U36" s="106">
        <v>10</v>
      </c>
      <c r="V36" s="105">
        <v>-1.90469334189984</v>
      </c>
      <c r="W36" s="106">
        <v>4</v>
      </c>
      <c r="X36" s="105">
        <v>4.1152012408379504</v>
      </c>
      <c r="Y36" s="106">
        <v>4</v>
      </c>
      <c r="Z36" s="105">
        <v>34.28</v>
      </c>
      <c r="AA36" s="106">
        <v>6</v>
      </c>
      <c r="AB36" s="100"/>
      <c r="AC36" s="100"/>
    </row>
    <row r="37" spans="1:29" x14ac:dyDescent="0.3">
      <c r="A37" s="103" t="s">
        <v>39</v>
      </c>
      <c r="B37" s="104">
        <v>43986</v>
      </c>
      <c r="C37" s="105">
        <v>42.94</v>
      </c>
      <c r="D37" s="105"/>
      <c r="E37" s="105"/>
      <c r="F37" s="105"/>
      <c r="G37" s="105"/>
      <c r="H37" s="105"/>
      <c r="I37" s="105"/>
      <c r="J37" s="105"/>
      <c r="K37" s="105"/>
      <c r="L37" s="105"/>
      <c r="M37" s="105"/>
      <c r="N37" s="105">
        <v>-45.771304706114201</v>
      </c>
      <c r="O37" s="106">
        <v>8</v>
      </c>
      <c r="P37" s="105">
        <v>-38.102091491963897</v>
      </c>
      <c r="Q37" s="106">
        <v>13</v>
      </c>
      <c r="R37" s="105">
        <v>-20.255330312150502</v>
      </c>
      <c r="S37" s="106">
        <v>15</v>
      </c>
      <c r="T37" s="105">
        <v>-23.934426229508201</v>
      </c>
      <c r="U37" s="106">
        <v>12</v>
      </c>
      <c r="V37" s="105">
        <v>-4.9035136348037298</v>
      </c>
      <c r="W37" s="106">
        <v>8</v>
      </c>
      <c r="X37" s="105">
        <v>2.5734153603184402</v>
      </c>
      <c r="Y37" s="106">
        <v>8</v>
      </c>
      <c r="Z37" s="105">
        <v>22.313269628017999</v>
      </c>
      <c r="AA37" s="106">
        <v>9</v>
      </c>
      <c r="AB37" s="100"/>
      <c r="AC37" s="100"/>
    </row>
    <row r="38" spans="1:29" x14ac:dyDescent="0.3">
      <c r="A38" s="103" t="s">
        <v>40</v>
      </c>
      <c r="B38" s="104">
        <v>43986</v>
      </c>
      <c r="C38" s="105">
        <v>117.4397</v>
      </c>
      <c r="D38" s="105"/>
      <c r="E38" s="105"/>
      <c r="F38" s="105"/>
      <c r="G38" s="105"/>
      <c r="H38" s="105"/>
      <c r="I38" s="105"/>
      <c r="J38" s="105"/>
      <c r="K38" s="105"/>
      <c r="L38" s="105"/>
      <c r="M38" s="105"/>
      <c r="N38" s="105">
        <v>-32.012427708531703</v>
      </c>
      <c r="O38" s="106">
        <v>3</v>
      </c>
      <c r="P38" s="105">
        <v>-29.1905276452907</v>
      </c>
      <c r="Q38" s="106">
        <v>5</v>
      </c>
      <c r="R38" s="105">
        <v>-8.4394637463625095</v>
      </c>
      <c r="S38" s="106">
        <v>6</v>
      </c>
      <c r="T38" s="105">
        <v>-14.6768678166735</v>
      </c>
      <c r="U38" s="106">
        <v>6</v>
      </c>
      <c r="V38" s="105">
        <v>-1.69198958779579</v>
      </c>
      <c r="W38" s="106">
        <v>3</v>
      </c>
      <c r="X38" s="105">
        <v>7.1830031348516501</v>
      </c>
      <c r="Y38" s="106">
        <v>1</v>
      </c>
      <c r="Z38" s="105">
        <v>67.392147276164295</v>
      </c>
      <c r="AA38" s="106">
        <v>4</v>
      </c>
      <c r="AB38" s="100"/>
      <c r="AC38" s="100"/>
    </row>
    <row r="39" spans="1:29" x14ac:dyDescent="0.3">
      <c r="A39" s="103" t="s">
        <v>41</v>
      </c>
      <c r="B39" s="104">
        <v>43986</v>
      </c>
      <c r="C39" s="105">
        <v>8.8213000000000008</v>
      </c>
      <c r="D39" s="105"/>
      <c r="E39" s="105"/>
      <c r="F39" s="105"/>
      <c r="G39" s="105"/>
      <c r="H39" s="105"/>
      <c r="I39" s="105"/>
      <c r="J39" s="105"/>
      <c r="K39" s="105"/>
      <c r="L39" s="105"/>
      <c r="M39" s="105"/>
      <c r="N39" s="105">
        <v>-44.4810086753467</v>
      </c>
      <c r="O39" s="106">
        <v>5</v>
      </c>
      <c r="P39" s="105">
        <v>-30.520319316664398</v>
      </c>
      <c r="Q39" s="106">
        <v>8</v>
      </c>
      <c r="R39" s="105">
        <v>-6.3603270378087604</v>
      </c>
      <c r="S39" s="106">
        <v>5</v>
      </c>
      <c r="T39" s="105">
        <v>-11.687885525239601</v>
      </c>
      <c r="U39" s="106">
        <v>3</v>
      </c>
      <c r="V39" s="105"/>
      <c r="W39" s="106"/>
      <c r="X39" s="105"/>
      <c r="Y39" s="106"/>
      <c r="Z39" s="105">
        <v>-6.2171315028901697</v>
      </c>
      <c r="AA39" s="106">
        <v>14</v>
      </c>
      <c r="AB39" s="100"/>
      <c r="AC39" s="100"/>
    </row>
    <row r="40" spans="1:29" x14ac:dyDescent="0.3">
      <c r="A40" s="103" t="s">
        <v>42</v>
      </c>
      <c r="B40" s="104">
        <v>43986</v>
      </c>
      <c r="C40" s="105">
        <v>8.6499000000000006</v>
      </c>
      <c r="D40" s="105"/>
      <c r="E40" s="105"/>
      <c r="F40" s="105"/>
      <c r="G40" s="105"/>
      <c r="H40" s="105"/>
      <c r="I40" s="105"/>
      <c r="J40" s="105"/>
      <c r="K40" s="105"/>
      <c r="L40" s="105"/>
      <c r="M40" s="105"/>
      <c r="N40" s="105">
        <v>-40.796072512321302</v>
      </c>
      <c r="O40" s="106">
        <v>4</v>
      </c>
      <c r="P40" s="105">
        <v>-27.8599771546513</v>
      </c>
      <c r="Q40" s="106">
        <v>4</v>
      </c>
      <c r="R40" s="105">
        <v>-5.1549000977254096</v>
      </c>
      <c r="S40" s="106">
        <v>4</v>
      </c>
      <c r="T40" s="105">
        <v>-10.9810053605904</v>
      </c>
      <c r="U40" s="106">
        <v>2</v>
      </c>
      <c r="V40" s="105"/>
      <c r="W40" s="106"/>
      <c r="X40" s="105"/>
      <c r="Y40" s="106"/>
      <c r="Z40" s="105">
        <v>-7.3440611028315903</v>
      </c>
      <c r="AA40" s="106">
        <v>16</v>
      </c>
      <c r="AB40" s="100"/>
      <c r="AC40" s="100"/>
    </row>
    <row r="41" spans="1:29" x14ac:dyDescent="0.3">
      <c r="A41" s="103" t="s">
        <v>43</v>
      </c>
      <c r="B41" s="104">
        <v>43986</v>
      </c>
      <c r="C41" s="105">
        <v>188.696</v>
      </c>
      <c r="D41" s="105"/>
      <c r="E41" s="105"/>
      <c r="F41" s="105"/>
      <c r="G41" s="105"/>
      <c r="H41" s="105"/>
      <c r="I41" s="105"/>
      <c r="J41" s="105"/>
      <c r="K41" s="105"/>
      <c r="L41" s="105"/>
      <c r="M41" s="105"/>
      <c r="N41" s="105">
        <v>-56.4310249421574</v>
      </c>
      <c r="O41" s="106">
        <v>13</v>
      </c>
      <c r="P41" s="105">
        <v>-44.151428452313397</v>
      </c>
      <c r="Q41" s="106">
        <v>15</v>
      </c>
      <c r="R41" s="105">
        <v>-19.485447140871099</v>
      </c>
      <c r="S41" s="106">
        <v>14</v>
      </c>
      <c r="T41" s="105">
        <v>-26.533580613415001</v>
      </c>
      <c r="U41" s="106">
        <v>14</v>
      </c>
      <c r="V41" s="105">
        <v>-7.4752952020640704</v>
      </c>
      <c r="W41" s="106">
        <v>9</v>
      </c>
      <c r="X41" s="105">
        <v>1.02076485178286</v>
      </c>
      <c r="Y41" s="106">
        <v>9</v>
      </c>
      <c r="Z41" s="105">
        <v>48.717080234758498</v>
      </c>
      <c r="AA41" s="106">
        <v>5</v>
      </c>
      <c r="AB41" s="100"/>
      <c r="AC41" s="100"/>
    </row>
    <row r="42" spans="1:29" x14ac:dyDescent="0.3">
      <c r="A42" s="103" t="s">
        <v>44</v>
      </c>
      <c r="B42" s="104">
        <v>43986</v>
      </c>
      <c r="C42" s="105">
        <v>9.2799999999999994</v>
      </c>
      <c r="D42" s="105"/>
      <c r="E42" s="105"/>
      <c r="F42" s="105"/>
      <c r="G42" s="105"/>
      <c r="H42" s="105"/>
      <c r="I42" s="105"/>
      <c r="J42" s="105"/>
      <c r="K42" s="105"/>
      <c r="L42" s="105"/>
      <c r="M42" s="105"/>
      <c r="N42" s="105">
        <v>-25.5960729312763</v>
      </c>
      <c r="O42" s="106">
        <v>2</v>
      </c>
      <c r="P42" s="105">
        <v>-26.3077182597494</v>
      </c>
      <c r="Q42" s="106">
        <v>2</v>
      </c>
      <c r="R42" s="105">
        <v>-5.1075980484853201</v>
      </c>
      <c r="S42" s="106">
        <v>3</v>
      </c>
      <c r="T42" s="105">
        <v>-14.430510437913901</v>
      </c>
      <c r="U42" s="106">
        <v>5</v>
      </c>
      <c r="V42" s="105"/>
      <c r="W42" s="106"/>
      <c r="X42" s="105"/>
      <c r="Y42" s="106"/>
      <c r="Z42" s="105">
        <v>-4.80438756855576</v>
      </c>
      <c r="AA42" s="106">
        <v>13</v>
      </c>
      <c r="AB42" s="100"/>
      <c r="AC42" s="100"/>
    </row>
    <row r="43" spans="1:29" x14ac:dyDescent="0.3">
      <c r="A43" s="103" t="s">
        <v>45</v>
      </c>
      <c r="B43" s="104">
        <v>43986</v>
      </c>
      <c r="C43" s="105">
        <v>55.063200000000002</v>
      </c>
      <c r="D43" s="105"/>
      <c r="E43" s="105"/>
      <c r="F43" s="105"/>
      <c r="G43" s="105"/>
      <c r="H43" s="105"/>
      <c r="I43" s="105"/>
      <c r="J43" s="105"/>
      <c r="K43" s="105"/>
      <c r="L43" s="105"/>
      <c r="M43" s="105"/>
      <c r="N43" s="105">
        <v>-47.658246281097497</v>
      </c>
      <c r="O43" s="106">
        <v>9</v>
      </c>
      <c r="P43" s="105">
        <v>-26.745866166415901</v>
      </c>
      <c r="Q43" s="106">
        <v>3</v>
      </c>
      <c r="R43" s="105">
        <v>-4.4877754528817304</v>
      </c>
      <c r="S43" s="106">
        <v>2</v>
      </c>
      <c r="T43" s="105">
        <v>-11.8688997057431</v>
      </c>
      <c r="U43" s="106">
        <v>4</v>
      </c>
      <c r="V43" s="105">
        <v>0.67925327720225204</v>
      </c>
      <c r="W43" s="106">
        <v>1</v>
      </c>
      <c r="X43" s="105">
        <v>3.3643186773064002</v>
      </c>
      <c r="Y43" s="106">
        <v>6</v>
      </c>
      <c r="Z43" s="105">
        <v>30.274375115037699</v>
      </c>
      <c r="AA43" s="106">
        <v>7</v>
      </c>
      <c r="AB43" s="100"/>
      <c r="AC43" s="100"/>
    </row>
    <row r="44" spans="1:29" x14ac:dyDescent="0.3">
      <c r="A44" s="136"/>
      <c r="B44" s="136"/>
      <c r="C44" s="136"/>
      <c r="D44" s="108"/>
      <c r="E44" s="108"/>
      <c r="F44" s="108"/>
      <c r="G44" s="108"/>
      <c r="H44" s="108"/>
      <c r="I44" s="108"/>
      <c r="J44" s="136" t="s">
        <v>47</v>
      </c>
      <c r="K44" s="136"/>
      <c r="L44" s="136" t="s">
        <v>48</v>
      </c>
      <c r="M44" s="136"/>
      <c r="N44" s="136" t="s">
        <v>1</v>
      </c>
      <c r="O44" s="136"/>
      <c r="P44" s="136" t="s">
        <v>2</v>
      </c>
      <c r="Q44" s="136"/>
      <c r="R44" s="136" t="s">
        <v>3</v>
      </c>
      <c r="S44" s="136"/>
      <c r="V44" s="103"/>
      <c r="W44" s="103"/>
      <c r="X44" s="103"/>
      <c r="Y44" s="103"/>
      <c r="Z44" s="108" t="s">
        <v>46</v>
      </c>
      <c r="AA44" s="136" t="s">
        <v>404</v>
      </c>
    </row>
    <row r="45" spans="1:29" x14ac:dyDescent="0.3">
      <c r="A45" s="136"/>
      <c r="B45" s="136"/>
      <c r="C45" s="136"/>
      <c r="D45" s="108"/>
      <c r="E45" s="108"/>
      <c r="F45" s="108"/>
      <c r="G45" s="108"/>
      <c r="H45" s="108"/>
      <c r="I45" s="108"/>
      <c r="J45" s="108" t="s">
        <v>0</v>
      </c>
      <c r="K45" s="108"/>
      <c r="L45" s="108" t="s">
        <v>0</v>
      </c>
      <c r="M45" s="108"/>
      <c r="N45" s="108" t="s">
        <v>0</v>
      </c>
      <c r="O45" s="108"/>
      <c r="P45" s="108" t="s">
        <v>0</v>
      </c>
      <c r="Q45" s="108"/>
      <c r="R45" s="108" t="s">
        <v>0</v>
      </c>
      <c r="S45" s="108"/>
      <c r="V45" s="103"/>
      <c r="W45" s="103"/>
      <c r="X45" s="103"/>
      <c r="Y45" s="103"/>
      <c r="Z45" s="108" t="s">
        <v>0</v>
      </c>
      <c r="AA45" s="136"/>
    </row>
    <row r="46" spans="1:29" x14ac:dyDescent="0.3">
      <c r="A46" s="108" t="s">
        <v>7</v>
      </c>
      <c r="B46" s="108" t="s">
        <v>8</v>
      </c>
      <c r="C46" s="108" t="s">
        <v>9</v>
      </c>
      <c r="D46" s="108"/>
      <c r="E46" s="108"/>
      <c r="F46" s="108"/>
      <c r="G46" s="108"/>
      <c r="H46" s="108"/>
      <c r="I46" s="108"/>
      <c r="J46" s="108"/>
      <c r="K46" s="108" t="s">
        <v>10</v>
      </c>
      <c r="L46" s="108"/>
      <c r="M46" s="108" t="s">
        <v>10</v>
      </c>
      <c r="N46" s="108"/>
      <c r="O46" s="108" t="s">
        <v>10</v>
      </c>
      <c r="P46" s="108"/>
      <c r="Q46" s="108" t="s">
        <v>10</v>
      </c>
      <c r="R46" s="108"/>
      <c r="S46" s="108" t="s">
        <v>10</v>
      </c>
      <c r="V46" s="103"/>
      <c r="W46" s="103"/>
      <c r="X46" s="103"/>
      <c r="Y46" s="103"/>
      <c r="Z46" s="108"/>
      <c r="AA46" s="108" t="s">
        <v>10</v>
      </c>
    </row>
    <row r="47" spans="1:29" x14ac:dyDescent="0.3">
      <c r="A47" s="102" t="s">
        <v>388</v>
      </c>
      <c r="B47" s="102"/>
      <c r="C47" s="102"/>
      <c r="D47" s="102"/>
      <c r="E47" s="102"/>
      <c r="F47" s="102"/>
      <c r="G47" s="102"/>
      <c r="H47" s="102"/>
      <c r="I47" s="102"/>
      <c r="J47" s="102"/>
      <c r="K47" s="102"/>
      <c r="L47" s="102"/>
      <c r="M47" s="102"/>
      <c r="N47" s="102"/>
      <c r="O47" s="102"/>
      <c r="P47" s="102"/>
      <c r="Q47" s="102"/>
      <c r="R47" s="102"/>
      <c r="S47" s="102"/>
      <c r="V47" s="103"/>
      <c r="W47" s="103"/>
      <c r="X47" s="103"/>
      <c r="Y47" s="103"/>
      <c r="Z47" s="102"/>
      <c r="AA47" s="102"/>
    </row>
    <row r="48" spans="1:29" x14ac:dyDescent="0.3">
      <c r="A48" s="103" t="s">
        <v>379</v>
      </c>
      <c r="B48" s="104">
        <v>43986</v>
      </c>
      <c r="C48" s="105">
        <v>9.93</v>
      </c>
      <c r="D48" s="105"/>
      <c r="E48" s="105"/>
      <c r="F48" s="105"/>
      <c r="G48" s="105"/>
      <c r="H48" s="105"/>
      <c r="I48" s="105"/>
      <c r="J48" s="105">
        <v>158.76831501831501</v>
      </c>
      <c r="K48" s="106">
        <v>3</v>
      </c>
      <c r="L48" s="105">
        <v>63.745633860694298</v>
      </c>
      <c r="M48" s="106">
        <v>3</v>
      </c>
      <c r="N48" s="105">
        <v>-3.5635251236657202</v>
      </c>
      <c r="O48" s="106">
        <v>1</v>
      </c>
      <c r="P48" s="105"/>
      <c r="Q48" s="106"/>
      <c r="R48" s="105"/>
      <c r="S48" s="106"/>
      <c r="V48" s="103"/>
      <c r="W48" s="103"/>
      <c r="X48" s="103"/>
      <c r="Y48" s="103"/>
      <c r="Z48" s="105">
        <v>-2.26106194690266</v>
      </c>
      <c r="AA48" s="106">
        <v>2</v>
      </c>
    </row>
    <row r="49" spans="1:27" x14ac:dyDescent="0.3">
      <c r="A49" s="103" t="s">
        <v>49</v>
      </c>
      <c r="B49" s="104">
        <v>43986</v>
      </c>
      <c r="C49" s="105">
        <v>9.3800000000000008</v>
      </c>
      <c r="D49" s="105"/>
      <c r="E49" s="105"/>
      <c r="F49" s="105"/>
      <c r="G49" s="105"/>
      <c r="H49" s="105"/>
      <c r="I49" s="105"/>
      <c r="J49" s="105">
        <v>226.576725707664</v>
      </c>
      <c r="K49" s="106">
        <v>2</v>
      </c>
      <c r="L49" s="105">
        <v>102.32497290023601</v>
      </c>
      <c r="M49" s="106">
        <v>1</v>
      </c>
      <c r="N49" s="105">
        <v>-30.0974512743628</v>
      </c>
      <c r="O49" s="106">
        <v>2</v>
      </c>
      <c r="P49" s="105">
        <v>-21.275045537340599</v>
      </c>
      <c r="Q49" s="106">
        <v>1</v>
      </c>
      <c r="R49" s="105">
        <v>-3.9949727881400001</v>
      </c>
      <c r="S49" s="106">
        <v>1</v>
      </c>
      <c r="V49" s="103"/>
      <c r="W49" s="103"/>
      <c r="X49" s="103"/>
      <c r="Y49" s="103"/>
      <c r="Z49" s="105">
        <v>-6.8993902439024302</v>
      </c>
      <c r="AA49" s="106">
        <v>3</v>
      </c>
    </row>
    <row r="50" spans="1:27" x14ac:dyDescent="0.3">
      <c r="A50" s="103" t="s">
        <v>50</v>
      </c>
      <c r="B50" s="104">
        <v>43986</v>
      </c>
      <c r="C50" s="105">
        <v>98.597800000000007</v>
      </c>
      <c r="D50" s="105"/>
      <c r="E50" s="105"/>
      <c r="F50" s="105"/>
      <c r="G50" s="105"/>
      <c r="H50" s="105"/>
      <c r="I50" s="105"/>
      <c r="J50" s="105">
        <v>246.53933061108501</v>
      </c>
      <c r="K50" s="106">
        <v>1</v>
      </c>
      <c r="L50" s="105">
        <v>93.471882603459306</v>
      </c>
      <c r="M50" s="106">
        <v>2</v>
      </c>
      <c r="N50" s="105">
        <v>-50.107955159263</v>
      </c>
      <c r="O50" s="106">
        <v>3</v>
      </c>
      <c r="P50" s="105">
        <v>-32.930852003214603</v>
      </c>
      <c r="Q50" s="106">
        <v>2</v>
      </c>
      <c r="R50" s="105">
        <v>-8.7042249318840206</v>
      </c>
      <c r="S50" s="106">
        <v>2</v>
      </c>
      <c r="V50" s="103"/>
      <c r="W50" s="103"/>
      <c r="X50" s="103"/>
      <c r="Y50" s="103"/>
      <c r="Z50" s="105">
        <v>14.0604450288268</v>
      </c>
      <c r="AA50" s="106">
        <v>1</v>
      </c>
    </row>
    <row r="51" spans="1:27" x14ac:dyDescent="0.3">
      <c r="A51" s="136"/>
      <c r="B51" s="136"/>
      <c r="C51" s="136"/>
      <c r="D51" s="108"/>
      <c r="E51" s="108"/>
      <c r="F51" s="108"/>
      <c r="G51" s="108"/>
      <c r="H51" s="108"/>
      <c r="I51" s="108"/>
      <c r="J51" s="136" t="s">
        <v>47</v>
      </c>
      <c r="K51" s="136"/>
      <c r="L51" s="136" t="s">
        <v>48</v>
      </c>
      <c r="M51" s="136"/>
      <c r="N51" s="136" t="s">
        <v>1</v>
      </c>
      <c r="O51" s="136"/>
      <c r="P51" s="136" t="s">
        <v>2</v>
      </c>
      <c r="Q51" s="136"/>
      <c r="R51" s="136" t="s">
        <v>3</v>
      </c>
      <c r="S51" s="136"/>
      <c r="Z51" s="108" t="s">
        <v>46</v>
      </c>
      <c r="AA51" s="136" t="s">
        <v>404</v>
      </c>
    </row>
    <row r="52" spans="1:27" x14ac:dyDescent="0.3">
      <c r="A52" s="136"/>
      <c r="B52" s="136"/>
      <c r="C52" s="136"/>
      <c r="D52" s="108"/>
      <c r="E52" s="108"/>
      <c r="F52" s="108"/>
      <c r="G52" s="108"/>
      <c r="H52" s="108"/>
      <c r="I52" s="108"/>
      <c r="J52" s="108" t="s">
        <v>0</v>
      </c>
      <c r="K52" s="108"/>
      <c r="L52" s="108" t="s">
        <v>0</v>
      </c>
      <c r="M52" s="108"/>
      <c r="N52" s="108" t="s">
        <v>0</v>
      </c>
      <c r="O52" s="108"/>
      <c r="P52" s="108" t="s">
        <v>0</v>
      </c>
      <c r="Q52" s="108"/>
      <c r="R52" s="108" t="s">
        <v>0</v>
      </c>
      <c r="S52" s="108"/>
      <c r="Z52" s="108" t="s">
        <v>0</v>
      </c>
      <c r="AA52" s="136"/>
    </row>
    <row r="53" spans="1:27" x14ac:dyDescent="0.3">
      <c r="A53" s="108" t="s">
        <v>7</v>
      </c>
      <c r="B53" s="108" t="s">
        <v>8</v>
      </c>
      <c r="C53" s="108" t="s">
        <v>9</v>
      </c>
      <c r="D53" s="108"/>
      <c r="E53" s="108"/>
      <c r="F53" s="108"/>
      <c r="G53" s="108"/>
      <c r="H53" s="108"/>
      <c r="I53" s="108"/>
      <c r="J53" s="108"/>
      <c r="K53" s="108" t="s">
        <v>10</v>
      </c>
      <c r="L53" s="108"/>
      <c r="M53" s="108" t="s">
        <v>10</v>
      </c>
      <c r="N53" s="108"/>
      <c r="O53" s="108" t="s">
        <v>10</v>
      </c>
      <c r="P53" s="108"/>
      <c r="Q53" s="108" t="s">
        <v>10</v>
      </c>
      <c r="R53" s="108"/>
      <c r="S53" s="108" t="s">
        <v>10</v>
      </c>
      <c r="Z53" s="108"/>
      <c r="AA53" s="108" t="s">
        <v>10</v>
      </c>
    </row>
    <row r="54" spans="1:27" x14ac:dyDescent="0.3">
      <c r="A54" s="102" t="s">
        <v>388</v>
      </c>
      <c r="B54" s="102"/>
      <c r="C54" s="102"/>
      <c r="D54" s="102"/>
      <c r="E54" s="102"/>
      <c r="F54" s="102"/>
      <c r="G54" s="102"/>
      <c r="H54" s="102"/>
      <c r="I54" s="102"/>
      <c r="J54" s="102"/>
      <c r="K54" s="102"/>
      <c r="L54" s="102"/>
      <c r="M54" s="102"/>
      <c r="N54" s="102"/>
      <c r="O54" s="102"/>
      <c r="P54" s="102"/>
      <c r="Q54" s="102"/>
      <c r="R54" s="102"/>
      <c r="S54" s="102"/>
      <c r="Z54" s="102"/>
      <c r="AA54" s="102"/>
    </row>
    <row r="55" spans="1:27" x14ac:dyDescent="0.3">
      <c r="A55" s="103" t="s">
        <v>381</v>
      </c>
      <c r="B55" s="104">
        <v>43986</v>
      </c>
      <c r="C55" s="105">
        <v>9.8800000000000008</v>
      </c>
      <c r="D55" s="105"/>
      <c r="E55" s="105"/>
      <c r="F55" s="105"/>
      <c r="G55" s="105"/>
      <c r="H55" s="105"/>
      <c r="I55" s="105"/>
      <c r="J55" s="105">
        <v>156.652360515022</v>
      </c>
      <c r="K55" s="106">
        <v>3</v>
      </c>
      <c r="L55" s="105">
        <v>61.441478580507798</v>
      </c>
      <c r="M55" s="106">
        <v>3</v>
      </c>
      <c r="N55" s="105">
        <v>-5.5432613034799703</v>
      </c>
      <c r="O55" s="106">
        <v>1</v>
      </c>
      <c r="P55" s="105"/>
      <c r="Q55" s="106"/>
      <c r="R55" s="105"/>
      <c r="S55" s="106"/>
      <c r="Z55" s="105">
        <v>-3.8761061946902302</v>
      </c>
      <c r="AA55" s="106">
        <v>2</v>
      </c>
    </row>
    <row r="56" spans="1:27" x14ac:dyDescent="0.3">
      <c r="A56" s="103" t="s">
        <v>51</v>
      </c>
      <c r="B56" s="104">
        <v>43986</v>
      </c>
      <c r="C56" s="105">
        <v>9.33</v>
      </c>
      <c r="D56" s="105"/>
      <c r="E56" s="105"/>
      <c r="F56" s="105"/>
      <c r="G56" s="105"/>
      <c r="H56" s="105"/>
      <c r="I56" s="105"/>
      <c r="J56" s="105">
        <v>221.30398671096401</v>
      </c>
      <c r="K56" s="106">
        <v>2</v>
      </c>
      <c r="L56" s="105">
        <v>99.943735933983604</v>
      </c>
      <c r="M56" s="106">
        <v>1</v>
      </c>
      <c r="N56" s="105">
        <v>-30.970742395600599</v>
      </c>
      <c r="O56" s="106">
        <v>2</v>
      </c>
      <c r="P56" s="105">
        <v>-21.8866015934593</v>
      </c>
      <c r="Q56" s="106">
        <v>1</v>
      </c>
      <c r="R56" s="105">
        <v>-4.6837611998882798</v>
      </c>
      <c r="S56" s="106">
        <v>1</v>
      </c>
      <c r="Z56" s="105">
        <v>-7.4557926829268197</v>
      </c>
      <c r="AA56" s="106">
        <v>3</v>
      </c>
    </row>
    <row r="57" spans="1:27" x14ac:dyDescent="0.3">
      <c r="A57" s="103" t="s">
        <v>52</v>
      </c>
      <c r="B57" s="104">
        <v>43986</v>
      </c>
      <c r="C57" s="105">
        <v>93.166499999999999</v>
      </c>
      <c r="D57" s="105"/>
      <c r="E57" s="105"/>
      <c r="F57" s="105"/>
      <c r="G57" s="105"/>
      <c r="H57" s="105"/>
      <c r="I57" s="105"/>
      <c r="J57" s="105">
        <v>245.5717027211</v>
      </c>
      <c r="K57" s="106">
        <v>1</v>
      </c>
      <c r="L57" s="105">
        <v>92.514996592486895</v>
      </c>
      <c r="M57" s="106">
        <v>2</v>
      </c>
      <c r="N57" s="105">
        <v>-50.842771751183399</v>
      </c>
      <c r="O57" s="106">
        <v>3</v>
      </c>
      <c r="P57" s="105">
        <v>-33.627308471479701</v>
      </c>
      <c r="Q57" s="106">
        <v>2</v>
      </c>
      <c r="R57" s="105">
        <v>-9.4606605159264792</v>
      </c>
      <c r="S57" s="106">
        <v>2</v>
      </c>
      <c r="Z57" s="105">
        <v>136.235620663476</v>
      </c>
      <c r="AA57" s="106">
        <v>1</v>
      </c>
    </row>
    <row r="58" spans="1:27" x14ac:dyDescent="0.3">
      <c r="A58" s="136"/>
      <c r="B58" s="136"/>
      <c r="C58" s="136"/>
      <c r="D58" s="108"/>
      <c r="E58" s="108"/>
      <c r="F58" s="108"/>
      <c r="G58" s="108"/>
      <c r="H58" s="108"/>
      <c r="I58" s="108"/>
      <c r="J58" s="108"/>
      <c r="K58" s="108"/>
      <c r="L58" s="136" t="s">
        <v>48</v>
      </c>
      <c r="M58" s="136"/>
      <c r="N58" s="136" t="s">
        <v>1</v>
      </c>
      <c r="O58" s="136"/>
      <c r="P58" s="136" t="s">
        <v>2</v>
      </c>
      <c r="Q58" s="136"/>
      <c r="R58" s="136" t="s">
        <v>3</v>
      </c>
      <c r="S58" s="136"/>
      <c r="T58" s="136" t="s">
        <v>4</v>
      </c>
      <c r="U58" s="136"/>
      <c r="V58" s="136" t="s">
        <v>5</v>
      </c>
      <c r="W58" s="136"/>
      <c r="Z58" s="108" t="s">
        <v>46</v>
      </c>
      <c r="AA58" s="136" t="s">
        <v>404</v>
      </c>
    </row>
    <row r="59" spans="1:27" x14ac:dyDescent="0.3">
      <c r="A59" s="136"/>
      <c r="B59" s="136"/>
      <c r="C59" s="136"/>
      <c r="D59" s="108"/>
      <c r="E59" s="108"/>
      <c r="F59" s="108"/>
      <c r="G59" s="108"/>
      <c r="H59" s="108"/>
      <c r="I59" s="108"/>
      <c r="J59" s="108"/>
      <c r="K59" s="108"/>
      <c r="L59" s="108" t="s">
        <v>0</v>
      </c>
      <c r="M59" s="108"/>
      <c r="N59" s="108" t="s">
        <v>0</v>
      </c>
      <c r="O59" s="108"/>
      <c r="P59" s="108" t="s">
        <v>0</v>
      </c>
      <c r="Q59" s="108"/>
      <c r="R59" s="108" t="s">
        <v>0</v>
      </c>
      <c r="S59" s="108"/>
      <c r="T59" s="108" t="s">
        <v>0</v>
      </c>
      <c r="U59" s="108"/>
      <c r="V59" s="108" t="s">
        <v>0</v>
      </c>
      <c r="W59" s="108"/>
      <c r="Z59" s="108" t="s">
        <v>0</v>
      </c>
      <c r="AA59" s="136"/>
    </row>
    <row r="60" spans="1:27" x14ac:dyDescent="0.3">
      <c r="A60" s="108" t="s">
        <v>7</v>
      </c>
      <c r="B60" s="108" t="s">
        <v>8</v>
      </c>
      <c r="C60" s="108" t="s">
        <v>9</v>
      </c>
      <c r="D60" s="108"/>
      <c r="E60" s="108"/>
      <c r="F60" s="108"/>
      <c r="G60" s="108"/>
      <c r="H60" s="108"/>
      <c r="I60" s="108"/>
      <c r="J60" s="108"/>
      <c r="K60" s="108"/>
      <c r="L60" s="108"/>
      <c r="M60" s="108" t="s">
        <v>10</v>
      </c>
      <c r="N60" s="108"/>
      <c r="O60" s="108" t="s">
        <v>10</v>
      </c>
      <c r="P60" s="108"/>
      <c r="Q60" s="108" t="s">
        <v>10</v>
      </c>
      <c r="R60" s="108"/>
      <c r="S60" s="108" t="s">
        <v>10</v>
      </c>
      <c r="T60" s="108"/>
      <c r="U60" s="108" t="s">
        <v>10</v>
      </c>
      <c r="V60" s="108"/>
      <c r="W60" s="108" t="s">
        <v>10</v>
      </c>
      <c r="Z60" s="108"/>
      <c r="AA60" s="108" t="s">
        <v>10</v>
      </c>
    </row>
    <row r="61" spans="1:27" x14ac:dyDescent="0.3">
      <c r="A61" s="102" t="s">
        <v>385</v>
      </c>
      <c r="B61" s="102"/>
      <c r="C61" s="102"/>
      <c r="D61" s="102"/>
      <c r="E61" s="102"/>
      <c r="F61" s="102"/>
      <c r="G61" s="102"/>
      <c r="H61" s="102"/>
      <c r="I61" s="102"/>
      <c r="J61" s="102"/>
      <c r="K61" s="102"/>
      <c r="L61" s="102"/>
      <c r="M61" s="102"/>
      <c r="N61" s="102"/>
      <c r="O61" s="102"/>
      <c r="P61" s="102"/>
      <c r="Q61" s="102"/>
      <c r="R61" s="102"/>
      <c r="S61" s="102"/>
      <c r="T61" s="102"/>
      <c r="U61" s="102"/>
      <c r="V61" s="102"/>
      <c r="W61" s="102"/>
      <c r="Z61" s="102"/>
      <c r="AA61" s="102"/>
    </row>
    <row r="62" spans="1:27" x14ac:dyDescent="0.3">
      <c r="A62" s="103" t="s">
        <v>53</v>
      </c>
      <c r="B62" s="104">
        <v>43986</v>
      </c>
      <c r="C62" s="105">
        <v>33.460299999999997</v>
      </c>
      <c r="D62" s="105"/>
      <c r="E62" s="105"/>
      <c r="F62" s="105"/>
      <c r="G62" s="105"/>
      <c r="H62" s="105"/>
      <c r="I62" s="105"/>
      <c r="J62" s="105"/>
      <c r="K62" s="105"/>
      <c r="L62" s="105">
        <v>29.346582156557002</v>
      </c>
      <c r="M62" s="106">
        <v>1</v>
      </c>
      <c r="N62" s="105">
        <v>2.3772619192342699</v>
      </c>
      <c r="O62" s="106">
        <v>26</v>
      </c>
      <c r="P62" s="105">
        <v>5.7469106206420797</v>
      </c>
      <c r="Q62" s="106">
        <v>24</v>
      </c>
      <c r="R62" s="105">
        <v>-3.2361518436502799</v>
      </c>
      <c r="S62" s="106">
        <v>27</v>
      </c>
      <c r="T62" s="105">
        <v>0.98240230314364196</v>
      </c>
      <c r="U62" s="106">
        <v>27</v>
      </c>
      <c r="V62" s="105">
        <v>3.4873010134872402</v>
      </c>
      <c r="W62" s="106">
        <v>25</v>
      </c>
      <c r="Z62" s="105">
        <v>9.7194172889240296</v>
      </c>
      <c r="AA62" s="106">
        <v>22</v>
      </c>
    </row>
    <row r="63" spans="1:27" x14ac:dyDescent="0.3">
      <c r="A63" s="103" t="s">
        <v>54</v>
      </c>
      <c r="B63" s="104">
        <v>43986</v>
      </c>
      <c r="C63" s="105">
        <v>1.4522999999999999</v>
      </c>
      <c r="D63" s="105"/>
      <c r="E63" s="105"/>
      <c r="F63" s="105"/>
      <c r="G63" s="105"/>
      <c r="H63" s="105"/>
      <c r="I63" s="105"/>
      <c r="J63" s="105"/>
      <c r="K63" s="105"/>
      <c r="L63" s="105">
        <v>0</v>
      </c>
      <c r="M63" s="106">
        <v>29</v>
      </c>
      <c r="N63" s="105">
        <v>-102.51238318950099</v>
      </c>
      <c r="O63" s="106">
        <v>30</v>
      </c>
      <c r="P63" s="105">
        <v>-48.0968827503659</v>
      </c>
      <c r="Q63" s="106">
        <v>29</v>
      </c>
      <c r="R63" s="105"/>
      <c r="S63" s="106"/>
      <c r="T63" s="105"/>
      <c r="U63" s="106"/>
      <c r="V63" s="105"/>
      <c r="W63" s="106"/>
      <c r="Z63" s="105">
        <v>-45.509906035054598</v>
      </c>
      <c r="AA63" s="106">
        <v>30</v>
      </c>
    </row>
    <row r="64" spans="1:27" x14ac:dyDescent="0.3">
      <c r="A64" s="103" t="s">
        <v>55</v>
      </c>
      <c r="B64" s="104">
        <v>43986</v>
      </c>
      <c r="C64" s="105">
        <v>23.505700000000001</v>
      </c>
      <c r="D64" s="105"/>
      <c r="E64" s="105"/>
      <c r="F64" s="105"/>
      <c r="G64" s="105"/>
      <c r="H64" s="105"/>
      <c r="I64" s="105"/>
      <c r="J64" s="105"/>
      <c r="K64" s="105"/>
      <c r="L64" s="105">
        <v>21.000399772149301</v>
      </c>
      <c r="M64" s="106">
        <v>6</v>
      </c>
      <c r="N64" s="105">
        <v>9.3481072380211803</v>
      </c>
      <c r="O64" s="106">
        <v>13</v>
      </c>
      <c r="P64" s="105">
        <v>13.019158991891</v>
      </c>
      <c r="Q64" s="106">
        <v>9</v>
      </c>
      <c r="R64" s="105">
        <v>11.9632162298984</v>
      </c>
      <c r="S64" s="106">
        <v>6</v>
      </c>
      <c r="T64" s="105">
        <v>12.7573974808711</v>
      </c>
      <c r="U64" s="106">
        <v>5</v>
      </c>
      <c r="V64" s="105">
        <v>10.024622076079901</v>
      </c>
      <c r="W64" s="106">
        <v>5</v>
      </c>
      <c r="Z64" s="105">
        <v>13.6920659667151</v>
      </c>
      <c r="AA64" s="106">
        <v>4</v>
      </c>
    </row>
    <row r="65" spans="1:27" x14ac:dyDescent="0.3">
      <c r="A65" s="103" t="s">
        <v>56</v>
      </c>
      <c r="B65" s="104">
        <v>43986</v>
      </c>
      <c r="C65" s="105">
        <v>18.144500000000001</v>
      </c>
      <c r="D65" s="105"/>
      <c r="E65" s="105"/>
      <c r="F65" s="105"/>
      <c r="G65" s="105"/>
      <c r="H65" s="105"/>
      <c r="I65" s="105"/>
      <c r="J65" s="105"/>
      <c r="K65" s="105"/>
      <c r="L65" s="105">
        <v>-11.9282263256019</v>
      </c>
      <c r="M65" s="106">
        <v>30</v>
      </c>
      <c r="N65" s="105">
        <v>3.56299669494621</v>
      </c>
      <c r="O65" s="106">
        <v>25</v>
      </c>
      <c r="P65" s="105">
        <v>7.2924261317971997</v>
      </c>
      <c r="Q65" s="106">
        <v>20</v>
      </c>
      <c r="R65" s="105">
        <v>5.8188304297996103</v>
      </c>
      <c r="S65" s="106">
        <v>24</v>
      </c>
      <c r="T65" s="105">
        <v>8.0439764075231803</v>
      </c>
      <c r="U65" s="106">
        <v>21</v>
      </c>
      <c r="V65" s="105">
        <v>3.60547042970774</v>
      </c>
      <c r="W65" s="106">
        <v>24</v>
      </c>
      <c r="Z65" s="105">
        <v>9.7350246363356092</v>
      </c>
      <c r="AA65" s="106">
        <v>21</v>
      </c>
    </row>
    <row r="66" spans="1:27" x14ac:dyDescent="0.3">
      <c r="A66" s="103" t="s">
        <v>57</v>
      </c>
      <c r="B66" s="104">
        <v>43986</v>
      </c>
      <c r="C66" s="105">
        <v>37.215000000000003</v>
      </c>
      <c r="D66" s="105"/>
      <c r="E66" s="105"/>
      <c r="F66" s="105"/>
      <c r="G66" s="105"/>
      <c r="H66" s="105"/>
      <c r="I66" s="105"/>
      <c r="J66" s="105"/>
      <c r="K66" s="105"/>
      <c r="L66" s="105">
        <v>15.381570987613999</v>
      </c>
      <c r="M66" s="106">
        <v>17</v>
      </c>
      <c r="N66" s="105">
        <v>11.0226619132645</v>
      </c>
      <c r="O66" s="106">
        <v>10</v>
      </c>
      <c r="P66" s="105">
        <v>13.085896497142899</v>
      </c>
      <c r="Q66" s="106">
        <v>8</v>
      </c>
      <c r="R66" s="105">
        <v>10.5381798888207</v>
      </c>
      <c r="S66" s="106">
        <v>8</v>
      </c>
      <c r="T66" s="105">
        <v>11.049002022861499</v>
      </c>
      <c r="U66" s="106">
        <v>14</v>
      </c>
      <c r="V66" s="105">
        <v>8.4718333716065093</v>
      </c>
      <c r="W66" s="106">
        <v>12</v>
      </c>
      <c r="Z66" s="105">
        <v>12.648385507193</v>
      </c>
      <c r="AA66" s="106">
        <v>10</v>
      </c>
    </row>
    <row r="67" spans="1:27" x14ac:dyDescent="0.3">
      <c r="A67" s="103" t="s">
        <v>58</v>
      </c>
      <c r="B67" s="104">
        <v>43986</v>
      </c>
      <c r="C67" s="105">
        <v>24.359200000000001</v>
      </c>
      <c r="D67" s="105"/>
      <c r="E67" s="105"/>
      <c r="F67" s="105"/>
      <c r="G67" s="105"/>
      <c r="H67" s="105"/>
      <c r="I67" s="105"/>
      <c r="J67" s="105"/>
      <c r="K67" s="105"/>
      <c r="L67" s="105">
        <v>18.264723202699798</v>
      </c>
      <c r="M67" s="106">
        <v>9</v>
      </c>
      <c r="N67" s="105">
        <v>13.3554480063955</v>
      </c>
      <c r="O67" s="106">
        <v>7</v>
      </c>
      <c r="P67" s="105">
        <v>13.1326005022242</v>
      </c>
      <c r="Q67" s="106">
        <v>7</v>
      </c>
      <c r="R67" s="105">
        <v>9.9948001104404796</v>
      </c>
      <c r="S67" s="106">
        <v>13</v>
      </c>
      <c r="T67" s="105">
        <v>11.462045079609901</v>
      </c>
      <c r="U67" s="106">
        <v>13</v>
      </c>
      <c r="V67" s="105">
        <v>7.8887720154509804</v>
      </c>
      <c r="W67" s="106">
        <v>17</v>
      </c>
      <c r="Z67" s="105">
        <v>12.6383610472034</v>
      </c>
      <c r="AA67" s="106">
        <v>11</v>
      </c>
    </row>
    <row r="68" spans="1:27" x14ac:dyDescent="0.3">
      <c r="A68" s="103" t="s">
        <v>59</v>
      </c>
      <c r="B68" s="104">
        <v>43986</v>
      </c>
      <c r="C68" s="105">
        <v>2612.8388</v>
      </c>
      <c r="D68" s="105"/>
      <c r="E68" s="105"/>
      <c r="F68" s="105"/>
      <c r="G68" s="105"/>
      <c r="H68" s="105"/>
      <c r="I68" s="105"/>
      <c r="J68" s="105"/>
      <c r="K68" s="105"/>
      <c r="L68" s="105">
        <v>17.889613681828301</v>
      </c>
      <c r="M68" s="106">
        <v>11</v>
      </c>
      <c r="N68" s="105">
        <v>16.1560376435419</v>
      </c>
      <c r="O68" s="106">
        <v>3</v>
      </c>
      <c r="P68" s="105">
        <v>17.1738326909549</v>
      </c>
      <c r="Q68" s="106">
        <v>1</v>
      </c>
      <c r="R68" s="105">
        <v>17.190842730547899</v>
      </c>
      <c r="S68" s="106">
        <v>1</v>
      </c>
      <c r="T68" s="105">
        <v>20.9963329400166</v>
      </c>
      <c r="U68" s="106">
        <v>1</v>
      </c>
      <c r="V68" s="105">
        <v>9.8095824478089604</v>
      </c>
      <c r="W68" s="106">
        <v>7</v>
      </c>
      <c r="Z68" s="105">
        <v>12.9039998251904</v>
      </c>
      <c r="AA68" s="106">
        <v>9</v>
      </c>
    </row>
    <row r="69" spans="1:27" x14ac:dyDescent="0.3">
      <c r="A69" s="103" t="s">
        <v>60</v>
      </c>
      <c r="B69" s="104">
        <v>43986</v>
      </c>
      <c r="C69" s="105">
        <v>23.603200000000001</v>
      </c>
      <c r="D69" s="105"/>
      <c r="E69" s="105"/>
      <c r="F69" s="105"/>
      <c r="G69" s="105"/>
      <c r="H69" s="105"/>
      <c r="I69" s="105"/>
      <c r="J69" s="105"/>
      <c r="K69" s="105"/>
      <c r="L69" s="105">
        <v>8.0358951326693706</v>
      </c>
      <c r="M69" s="106">
        <v>24</v>
      </c>
      <c r="N69" s="105">
        <v>9.8551287833294996</v>
      </c>
      <c r="O69" s="106">
        <v>12</v>
      </c>
      <c r="P69" s="105">
        <v>9.3525368172610506</v>
      </c>
      <c r="Q69" s="106">
        <v>17</v>
      </c>
      <c r="R69" s="105">
        <v>8.2173506576329896</v>
      </c>
      <c r="S69" s="106">
        <v>18</v>
      </c>
      <c r="T69" s="105">
        <v>10.655599329247</v>
      </c>
      <c r="U69" s="106">
        <v>16</v>
      </c>
      <c r="V69" s="105">
        <v>9.4355882332193506</v>
      </c>
      <c r="W69" s="106">
        <v>10</v>
      </c>
      <c r="Z69" s="105">
        <v>11.566106292107699</v>
      </c>
      <c r="AA69" s="106">
        <v>13</v>
      </c>
    </row>
    <row r="70" spans="1:27" x14ac:dyDescent="0.3">
      <c r="A70" s="103" t="s">
        <v>61</v>
      </c>
      <c r="B70" s="104">
        <v>43986</v>
      </c>
      <c r="C70" s="105">
        <v>69.945499999999996</v>
      </c>
      <c r="D70" s="105"/>
      <c r="E70" s="105"/>
      <c r="F70" s="105"/>
      <c r="G70" s="105"/>
      <c r="H70" s="105"/>
      <c r="I70" s="105"/>
      <c r="J70" s="105"/>
      <c r="K70" s="105"/>
      <c r="L70" s="105">
        <v>14.0739832574657</v>
      </c>
      <c r="M70" s="106">
        <v>19</v>
      </c>
      <c r="N70" s="105">
        <v>-12.018147662916499</v>
      </c>
      <c r="O70" s="106">
        <v>29</v>
      </c>
      <c r="P70" s="105">
        <v>-9.3407258241823499</v>
      </c>
      <c r="Q70" s="106">
        <v>28</v>
      </c>
      <c r="R70" s="105">
        <v>-3.7628629775400402</v>
      </c>
      <c r="S70" s="106">
        <v>28</v>
      </c>
      <c r="T70" s="105">
        <v>-1.5584435919024</v>
      </c>
      <c r="U70" s="106">
        <v>28</v>
      </c>
      <c r="V70" s="105">
        <v>5.7637856886958403</v>
      </c>
      <c r="W70" s="106">
        <v>21</v>
      </c>
      <c r="Z70" s="105">
        <v>10.697446945162699</v>
      </c>
      <c r="AA70" s="106">
        <v>18</v>
      </c>
    </row>
    <row r="71" spans="1:27" x14ac:dyDescent="0.3">
      <c r="A71" s="103" t="s">
        <v>62</v>
      </c>
      <c r="B71" s="104">
        <v>43986</v>
      </c>
      <c r="C71" s="105">
        <v>68.483999999999995</v>
      </c>
      <c r="D71" s="105"/>
      <c r="E71" s="105"/>
      <c r="F71" s="105"/>
      <c r="G71" s="105"/>
      <c r="H71" s="105"/>
      <c r="I71" s="105"/>
      <c r="J71" s="105"/>
      <c r="K71" s="105"/>
      <c r="L71" s="105">
        <v>17.188934766914599</v>
      </c>
      <c r="M71" s="106">
        <v>14</v>
      </c>
      <c r="N71" s="105">
        <v>5.9040695850107303</v>
      </c>
      <c r="O71" s="106">
        <v>20</v>
      </c>
      <c r="P71" s="105">
        <v>7.9472760459181604</v>
      </c>
      <c r="Q71" s="106">
        <v>19</v>
      </c>
      <c r="R71" s="105">
        <v>8.7040573986646592</v>
      </c>
      <c r="S71" s="106">
        <v>16</v>
      </c>
      <c r="T71" s="105">
        <v>8.9602869019207194</v>
      </c>
      <c r="U71" s="106">
        <v>18</v>
      </c>
      <c r="V71" s="105">
        <v>4.9650409229634702</v>
      </c>
      <c r="W71" s="106">
        <v>22</v>
      </c>
      <c r="Z71" s="105">
        <v>10.5033152370747</v>
      </c>
      <c r="AA71" s="106">
        <v>19</v>
      </c>
    </row>
    <row r="72" spans="1:27" x14ac:dyDescent="0.3">
      <c r="A72" s="103" t="s">
        <v>63</v>
      </c>
      <c r="B72" s="104">
        <v>43986</v>
      </c>
      <c r="C72" s="105">
        <v>28.927399999999999</v>
      </c>
      <c r="D72" s="105"/>
      <c r="E72" s="105"/>
      <c r="F72" s="105"/>
      <c r="G72" s="105"/>
      <c r="H72" s="105"/>
      <c r="I72" s="105"/>
      <c r="J72" s="105"/>
      <c r="K72" s="105"/>
      <c r="L72" s="105">
        <v>17.598456397274798</v>
      </c>
      <c r="M72" s="106">
        <v>13</v>
      </c>
      <c r="N72" s="105">
        <v>7.8591146777354002</v>
      </c>
      <c r="O72" s="106">
        <v>18</v>
      </c>
      <c r="P72" s="105">
        <v>9.8367315919416001</v>
      </c>
      <c r="Q72" s="106">
        <v>15</v>
      </c>
      <c r="R72" s="105">
        <v>8.25707986857614</v>
      </c>
      <c r="S72" s="106">
        <v>17</v>
      </c>
      <c r="T72" s="105">
        <v>10.929695371048</v>
      </c>
      <c r="U72" s="106">
        <v>15</v>
      </c>
      <c r="V72" s="105">
        <v>8.0171373504197998</v>
      </c>
      <c r="W72" s="106">
        <v>15</v>
      </c>
      <c r="Z72" s="105">
        <v>10.758569631576201</v>
      </c>
      <c r="AA72" s="106">
        <v>17</v>
      </c>
    </row>
    <row r="73" spans="1:27" x14ac:dyDescent="0.3">
      <c r="A73" s="103" t="s">
        <v>64</v>
      </c>
      <c r="B73" s="104">
        <v>43986</v>
      </c>
      <c r="C73" s="105">
        <v>27.4344</v>
      </c>
      <c r="D73" s="105"/>
      <c r="E73" s="105"/>
      <c r="F73" s="105"/>
      <c r="G73" s="105"/>
      <c r="H73" s="105"/>
      <c r="I73" s="105"/>
      <c r="J73" s="105"/>
      <c r="K73" s="105"/>
      <c r="L73" s="105">
        <v>23.051647717709301</v>
      </c>
      <c r="M73" s="106">
        <v>3</v>
      </c>
      <c r="N73" s="105">
        <v>11.204379716674</v>
      </c>
      <c r="O73" s="106">
        <v>9</v>
      </c>
      <c r="P73" s="105">
        <v>13.529182767899099</v>
      </c>
      <c r="Q73" s="106">
        <v>5</v>
      </c>
      <c r="R73" s="105">
        <v>12.118243136158499</v>
      </c>
      <c r="S73" s="106">
        <v>5</v>
      </c>
      <c r="T73" s="105">
        <v>12.504199041258</v>
      </c>
      <c r="U73" s="106">
        <v>6</v>
      </c>
      <c r="V73" s="105">
        <v>9.7131233978903193</v>
      </c>
      <c r="W73" s="106">
        <v>8</v>
      </c>
      <c r="Z73" s="105">
        <v>16.027259196542101</v>
      </c>
      <c r="AA73" s="106">
        <v>1</v>
      </c>
    </row>
    <row r="74" spans="1:27" x14ac:dyDescent="0.3">
      <c r="A74" s="103" t="s">
        <v>65</v>
      </c>
      <c r="B74" s="104">
        <v>43986</v>
      </c>
      <c r="C74" s="105">
        <v>17.311800000000002</v>
      </c>
      <c r="D74" s="105"/>
      <c r="E74" s="105"/>
      <c r="F74" s="105"/>
      <c r="G74" s="105"/>
      <c r="H74" s="105"/>
      <c r="I74" s="105"/>
      <c r="J74" s="105"/>
      <c r="K74" s="105"/>
      <c r="L74" s="105">
        <v>22.364529363324401</v>
      </c>
      <c r="M74" s="106">
        <v>4</v>
      </c>
      <c r="N74" s="105">
        <v>4.9915239172777799</v>
      </c>
      <c r="O74" s="106">
        <v>24</v>
      </c>
      <c r="P74" s="105">
        <v>9.1455974760547605</v>
      </c>
      <c r="Q74" s="106">
        <v>18</v>
      </c>
      <c r="R74" s="105">
        <v>7.99345113554382</v>
      </c>
      <c r="S74" s="106">
        <v>19</v>
      </c>
      <c r="T74" s="105">
        <v>8.5403974141740395</v>
      </c>
      <c r="U74" s="106">
        <v>19</v>
      </c>
      <c r="V74" s="105">
        <v>6.0021091122640504</v>
      </c>
      <c r="W74" s="106">
        <v>20</v>
      </c>
      <c r="Z74" s="105">
        <v>8.0368179703346705</v>
      </c>
      <c r="AA74" s="106">
        <v>29</v>
      </c>
    </row>
    <row r="75" spans="1:27" x14ac:dyDescent="0.3">
      <c r="A75" s="103" t="s">
        <v>66</v>
      </c>
      <c r="B75" s="104">
        <v>43986</v>
      </c>
      <c r="C75" s="105">
        <v>27.851600000000001</v>
      </c>
      <c r="D75" s="105"/>
      <c r="E75" s="105"/>
      <c r="F75" s="105"/>
      <c r="G75" s="105"/>
      <c r="H75" s="105"/>
      <c r="I75" s="105"/>
      <c r="J75" s="105"/>
      <c r="K75" s="105"/>
      <c r="L75" s="105">
        <v>21.313406168798998</v>
      </c>
      <c r="M75" s="106">
        <v>5</v>
      </c>
      <c r="N75" s="105">
        <v>16.976983236694998</v>
      </c>
      <c r="O75" s="106">
        <v>2</v>
      </c>
      <c r="P75" s="105">
        <v>17.139834854539998</v>
      </c>
      <c r="Q75" s="106">
        <v>2</v>
      </c>
      <c r="R75" s="105">
        <v>13.392017879539999</v>
      </c>
      <c r="S75" s="106">
        <v>2</v>
      </c>
      <c r="T75" s="105">
        <v>15.469303641585901</v>
      </c>
      <c r="U75" s="106">
        <v>3</v>
      </c>
      <c r="V75" s="105">
        <v>10.318957640117601</v>
      </c>
      <c r="W75" s="106">
        <v>3</v>
      </c>
      <c r="Z75" s="105">
        <v>13.9986832390579</v>
      </c>
      <c r="AA75" s="106">
        <v>2</v>
      </c>
    </row>
    <row r="76" spans="1:27" x14ac:dyDescent="0.3">
      <c r="A76" s="103" t="s">
        <v>67</v>
      </c>
      <c r="B76" s="104">
        <v>43986</v>
      </c>
      <c r="C76" s="105">
        <v>16.495699999999999</v>
      </c>
      <c r="D76" s="105"/>
      <c r="E76" s="105"/>
      <c r="F76" s="105"/>
      <c r="G76" s="105"/>
      <c r="H76" s="105"/>
      <c r="I76" s="105"/>
      <c r="J76" s="105"/>
      <c r="K76" s="105"/>
      <c r="L76" s="105">
        <v>2.58237373385021</v>
      </c>
      <c r="M76" s="106">
        <v>28</v>
      </c>
      <c r="N76" s="105">
        <v>1.6422421196859001</v>
      </c>
      <c r="O76" s="106">
        <v>27</v>
      </c>
      <c r="P76" s="105">
        <v>5.48636725351097</v>
      </c>
      <c r="Q76" s="106">
        <v>25</v>
      </c>
      <c r="R76" s="105">
        <v>6.5830835565331203</v>
      </c>
      <c r="S76" s="106">
        <v>22</v>
      </c>
      <c r="T76" s="105">
        <v>6.9687078611325797</v>
      </c>
      <c r="U76" s="106">
        <v>22</v>
      </c>
      <c r="V76" s="105">
        <v>7.4048827684024303</v>
      </c>
      <c r="W76" s="106">
        <v>19</v>
      </c>
      <c r="Z76" s="105">
        <v>9.3454099329917195</v>
      </c>
      <c r="AA76" s="106">
        <v>25</v>
      </c>
    </row>
    <row r="77" spans="1:27" x14ac:dyDescent="0.3">
      <c r="A77" s="103" t="s">
        <v>68</v>
      </c>
      <c r="B77" s="104">
        <v>43986</v>
      </c>
      <c r="C77" s="105">
        <v>1144.4413999999999</v>
      </c>
      <c r="D77" s="105"/>
      <c r="E77" s="105"/>
      <c r="F77" s="105"/>
      <c r="G77" s="105"/>
      <c r="H77" s="105"/>
      <c r="I77" s="105"/>
      <c r="J77" s="105"/>
      <c r="K77" s="105"/>
      <c r="L77" s="105">
        <v>5.2605858527049003</v>
      </c>
      <c r="M77" s="106">
        <v>27</v>
      </c>
      <c r="N77" s="105">
        <v>5.4762432658664402</v>
      </c>
      <c r="O77" s="106">
        <v>23</v>
      </c>
      <c r="P77" s="105">
        <v>7.0620213185480596</v>
      </c>
      <c r="Q77" s="106">
        <v>22</v>
      </c>
      <c r="R77" s="105">
        <v>7.2440321077915204</v>
      </c>
      <c r="S77" s="106">
        <v>20</v>
      </c>
      <c r="T77" s="105">
        <v>8.4676878650071608</v>
      </c>
      <c r="U77" s="106">
        <v>20</v>
      </c>
      <c r="V77" s="105"/>
      <c r="W77" s="106"/>
      <c r="Z77" s="105">
        <v>9.6206406934306496</v>
      </c>
      <c r="AA77" s="106">
        <v>23</v>
      </c>
    </row>
    <row r="78" spans="1:27" x14ac:dyDescent="0.3">
      <c r="A78" s="103" t="s">
        <v>69</v>
      </c>
      <c r="B78" s="104">
        <v>43986</v>
      </c>
      <c r="C78" s="105">
        <v>32.177599999999998</v>
      </c>
      <c r="D78" s="105"/>
      <c r="E78" s="105"/>
      <c r="F78" s="105"/>
      <c r="G78" s="105"/>
      <c r="H78" s="105"/>
      <c r="I78" s="105"/>
      <c r="J78" s="105"/>
      <c r="K78" s="105"/>
      <c r="L78" s="105">
        <v>14.3631990703449</v>
      </c>
      <c r="M78" s="106">
        <v>18</v>
      </c>
      <c r="N78" s="105">
        <v>5.7818229026579404</v>
      </c>
      <c r="O78" s="106">
        <v>21</v>
      </c>
      <c r="P78" s="105">
        <v>7.1288440555864501</v>
      </c>
      <c r="Q78" s="106">
        <v>21</v>
      </c>
      <c r="R78" s="105">
        <v>6.6160208585813596</v>
      </c>
      <c r="S78" s="106">
        <v>21</v>
      </c>
      <c r="T78" s="105">
        <v>6.7041959949783001</v>
      </c>
      <c r="U78" s="106">
        <v>23</v>
      </c>
      <c r="V78" s="105">
        <v>8.0493928116686195</v>
      </c>
      <c r="W78" s="106">
        <v>14</v>
      </c>
      <c r="Z78" s="105">
        <v>11.0967455234862</v>
      </c>
      <c r="AA78" s="106">
        <v>15</v>
      </c>
    </row>
    <row r="79" spans="1:27" x14ac:dyDescent="0.3">
      <c r="A79" s="103" t="s">
        <v>70</v>
      </c>
      <c r="B79" s="104">
        <v>43986</v>
      </c>
      <c r="C79" s="105">
        <v>28.802700000000002</v>
      </c>
      <c r="D79" s="105"/>
      <c r="E79" s="105"/>
      <c r="F79" s="105"/>
      <c r="G79" s="105"/>
      <c r="H79" s="105"/>
      <c r="I79" s="105"/>
      <c r="J79" s="105"/>
      <c r="K79" s="105"/>
      <c r="L79" s="105">
        <v>24.328949588458102</v>
      </c>
      <c r="M79" s="106">
        <v>2</v>
      </c>
      <c r="N79" s="105">
        <v>8.9050262748811893</v>
      </c>
      <c r="O79" s="106">
        <v>15</v>
      </c>
      <c r="P79" s="105">
        <v>10.5080294388392</v>
      </c>
      <c r="Q79" s="106">
        <v>14</v>
      </c>
      <c r="R79" s="105">
        <v>10.3456235923158</v>
      </c>
      <c r="S79" s="106">
        <v>9</v>
      </c>
      <c r="T79" s="105">
        <v>11.580256483180399</v>
      </c>
      <c r="U79" s="106">
        <v>11</v>
      </c>
      <c r="V79" s="105">
        <v>10.424449209949699</v>
      </c>
      <c r="W79" s="106">
        <v>2</v>
      </c>
      <c r="Z79" s="105">
        <v>13.856258804210899</v>
      </c>
      <c r="AA79" s="106">
        <v>3</v>
      </c>
    </row>
    <row r="80" spans="1:27" x14ac:dyDescent="0.3">
      <c r="A80" s="103" t="s">
        <v>71</v>
      </c>
      <c r="B80" s="104">
        <v>43986</v>
      </c>
      <c r="C80" s="105">
        <v>23.766400000000001</v>
      </c>
      <c r="D80" s="105"/>
      <c r="E80" s="105"/>
      <c r="F80" s="105"/>
      <c r="G80" s="105"/>
      <c r="H80" s="105"/>
      <c r="I80" s="105"/>
      <c r="J80" s="105"/>
      <c r="K80" s="105"/>
      <c r="L80" s="105">
        <v>17.619052867077301</v>
      </c>
      <c r="M80" s="106">
        <v>12</v>
      </c>
      <c r="N80" s="105">
        <v>11.8486041935613</v>
      </c>
      <c r="O80" s="106">
        <v>8</v>
      </c>
      <c r="P80" s="105">
        <v>12.570838160242999</v>
      </c>
      <c r="Q80" s="106">
        <v>11</v>
      </c>
      <c r="R80" s="105">
        <v>10.620501791449099</v>
      </c>
      <c r="S80" s="106">
        <v>7</v>
      </c>
      <c r="T80" s="105">
        <v>11.931958000828001</v>
      </c>
      <c r="U80" s="106">
        <v>8</v>
      </c>
      <c r="V80" s="105">
        <v>9.5472740516653207</v>
      </c>
      <c r="W80" s="106">
        <v>9</v>
      </c>
      <c r="Z80" s="105">
        <v>13.0526405766671</v>
      </c>
      <c r="AA80" s="106">
        <v>6</v>
      </c>
    </row>
    <row r="81" spans="1:27" x14ac:dyDescent="0.3">
      <c r="A81" s="103" t="s">
        <v>72</v>
      </c>
      <c r="B81" s="104">
        <v>43986</v>
      </c>
      <c r="C81" s="105">
        <v>13.456200000000001</v>
      </c>
      <c r="D81" s="105"/>
      <c r="E81" s="105"/>
      <c r="F81" s="105"/>
      <c r="G81" s="105"/>
      <c r="H81" s="105"/>
      <c r="I81" s="105"/>
      <c r="J81" s="105"/>
      <c r="K81" s="105"/>
      <c r="L81" s="105">
        <v>11.503827104907799</v>
      </c>
      <c r="M81" s="106">
        <v>22</v>
      </c>
      <c r="N81" s="105">
        <v>17.957811885217598</v>
      </c>
      <c r="O81" s="106">
        <v>1</v>
      </c>
      <c r="P81" s="105">
        <v>16.609086774731601</v>
      </c>
      <c r="Q81" s="106">
        <v>3</v>
      </c>
      <c r="R81" s="105">
        <v>13.2518338531137</v>
      </c>
      <c r="S81" s="106">
        <v>3</v>
      </c>
      <c r="T81" s="105">
        <v>15.7648537856088</v>
      </c>
      <c r="U81" s="106">
        <v>2</v>
      </c>
      <c r="V81" s="105">
        <v>10.5760165795103</v>
      </c>
      <c r="W81" s="106">
        <v>1</v>
      </c>
      <c r="Z81" s="105">
        <v>10.800625</v>
      </c>
      <c r="AA81" s="106">
        <v>16</v>
      </c>
    </row>
    <row r="82" spans="1:27" x14ac:dyDescent="0.3">
      <c r="A82" s="103" t="s">
        <v>73</v>
      </c>
      <c r="B82" s="104">
        <v>43986</v>
      </c>
      <c r="C82" s="105">
        <v>29.314</v>
      </c>
      <c r="D82" s="105"/>
      <c r="E82" s="105"/>
      <c r="F82" s="105"/>
      <c r="G82" s="105"/>
      <c r="H82" s="105"/>
      <c r="I82" s="105"/>
      <c r="J82" s="105"/>
      <c r="K82" s="105"/>
      <c r="L82" s="105">
        <v>12.7650259024708</v>
      </c>
      <c r="M82" s="106">
        <v>20</v>
      </c>
      <c r="N82" s="105">
        <v>15.3511136855922</v>
      </c>
      <c r="O82" s="106">
        <v>4</v>
      </c>
      <c r="P82" s="105">
        <v>13.4252959705798</v>
      </c>
      <c r="Q82" s="106">
        <v>6</v>
      </c>
      <c r="R82" s="105">
        <v>10.1766903927229</v>
      </c>
      <c r="S82" s="106">
        <v>11</v>
      </c>
      <c r="T82" s="105">
        <v>11.5518901869585</v>
      </c>
      <c r="U82" s="106">
        <v>12</v>
      </c>
      <c r="V82" s="105">
        <v>8.3593486997542392</v>
      </c>
      <c r="W82" s="106">
        <v>13</v>
      </c>
      <c r="Z82" s="105">
        <v>12.178996588210399</v>
      </c>
      <c r="AA82" s="106">
        <v>12</v>
      </c>
    </row>
    <row r="83" spans="1:27" x14ac:dyDescent="0.3">
      <c r="A83" s="103" t="s">
        <v>74</v>
      </c>
      <c r="B83" s="104">
        <v>43986</v>
      </c>
      <c r="C83" s="105">
        <v>2155.6743000000001</v>
      </c>
      <c r="D83" s="105"/>
      <c r="E83" s="105"/>
      <c r="F83" s="105"/>
      <c r="G83" s="105"/>
      <c r="H83" s="105"/>
      <c r="I83" s="105"/>
      <c r="J83" s="105"/>
      <c r="K83" s="105"/>
      <c r="L83" s="105">
        <v>17.925901062898799</v>
      </c>
      <c r="M83" s="106">
        <v>10</v>
      </c>
      <c r="N83" s="105">
        <v>7.6780522111143501</v>
      </c>
      <c r="O83" s="106">
        <v>19</v>
      </c>
      <c r="P83" s="105">
        <v>11.905114674612699</v>
      </c>
      <c r="Q83" s="106">
        <v>13</v>
      </c>
      <c r="R83" s="105">
        <v>9.9634314198399103</v>
      </c>
      <c r="S83" s="106">
        <v>14</v>
      </c>
      <c r="T83" s="105">
        <v>11.662256000246201</v>
      </c>
      <c r="U83" s="106">
        <v>10</v>
      </c>
      <c r="V83" s="105">
        <v>9.8931136259950208</v>
      </c>
      <c r="W83" s="106">
        <v>6</v>
      </c>
      <c r="Z83" s="105">
        <v>13.0564511075514</v>
      </c>
      <c r="AA83" s="106">
        <v>5</v>
      </c>
    </row>
    <row r="84" spans="1:27" x14ac:dyDescent="0.3">
      <c r="A84" s="103" t="s">
        <v>75</v>
      </c>
      <c r="B84" s="104">
        <v>43986</v>
      </c>
      <c r="C84" s="105">
        <v>31.864599999999999</v>
      </c>
      <c r="D84" s="105"/>
      <c r="E84" s="105"/>
      <c r="F84" s="105"/>
      <c r="G84" s="105"/>
      <c r="H84" s="105"/>
      <c r="I84" s="105"/>
      <c r="J84" s="105"/>
      <c r="K84" s="105"/>
      <c r="L84" s="105">
        <v>12.5968144556337</v>
      </c>
      <c r="M84" s="106">
        <v>21</v>
      </c>
      <c r="N84" s="105">
        <v>-4.9732089912910702</v>
      </c>
      <c r="O84" s="106">
        <v>28</v>
      </c>
      <c r="P84" s="105">
        <v>2.1000037813238799</v>
      </c>
      <c r="Q84" s="106">
        <v>27</v>
      </c>
      <c r="R84" s="105">
        <v>2.7979100798950398</v>
      </c>
      <c r="S84" s="106">
        <v>26</v>
      </c>
      <c r="T84" s="105">
        <v>5.5735694985707802</v>
      </c>
      <c r="U84" s="106">
        <v>25</v>
      </c>
      <c r="V84" s="105">
        <v>2.5194565254910501</v>
      </c>
      <c r="W84" s="106">
        <v>26</v>
      </c>
      <c r="Z84" s="105">
        <v>8.1830620309692907</v>
      </c>
      <c r="AA84" s="106">
        <v>28</v>
      </c>
    </row>
    <row r="85" spans="1:27" x14ac:dyDescent="0.3">
      <c r="A85" s="103" t="s">
        <v>76</v>
      </c>
      <c r="B85" s="104">
        <v>43986</v>
      </c>
      <c r="C85" s="105">
        <v>63.873600000000003</v>
      </c>
      <c r="D85" s="105"/>
      <c r="E85" s="105"/>
      <c r="F85" s="105"/>
      <c r="G85" s="105"/>
      <c r="H85" s="105"/>
      <c r="I85" s="105"/>
      <c r="J85" s="105"/>
      <c r="K85" s="105"/>
      <c r="L85" s="105">
        <v>6.2674229768987697</v>
      </c>
      <c r="M85" s="106">
        <v>25</v>
      </c>
      <c r="N85" s="105">
        <v>5.7614774458503</v>
      </c>
      <c r="O85" s="106">
        <v>22</v>
      </c>
      <c r="P85" s="105">
        <v>6.2712410830414003</v>
      </c>
      <c r="Q85" s="106">
        <v>23</v>
      </c>
      <c r="R85" s="105">
        <v>6.1207258441866399</v>
      </c>
      <c r="S85" s="106">
        <v>23</v>
      </c>
      <c r="T85" s="105">
        <v>6.2192290021486798</v>
      </c>
      <c r="U85" s="106">
        <v>24</v>
      </c>
      <c r="V85" s="105">
        <v>4.4374884387521201</v>
      </c>
      <c r="W85" s="106">
        <v>23</v>
      </c>
      <c r="Z85" s="105">
        <v>9.1912330593407798</v>
      </c>
      <c r="AA85" s="106">
        <v>26</v>
      </c>
    </row>
    <row r="86" spans="1:27" x14ac:dyDescent="0.3">
      <c r="A86" s="103" t="s">
        <v>77</v>
      </c>
      <c r="B86" s="104">
        <v>43986</v>
      </c>
      <c r="C86" s="105">
        <v>15.774800000000001</v>
      </c>
      <c r="D86" s="105"/>
      <c r="E86" s="105"/>
      <c r="F86" s="105"/>
      <c r="G86" s="105"/>
      <c r="H86" s="105"/>
      <c r="I86" s="105"/>
      <c r="J86" s="105"/>
      <c r="K86" s="105"/>
      <c r="L86" s="105">
        <v>5.9111012462595696</v>
      </c>
      <c r="M86" s="106">
        <v>26</v>
      </c>
      <c r="N86" s="105">
        <v>9.0207151823107594</v>
      </c>
      <c r="O86" s="106">
        <v>14</v>
      </c>
      <c r="P86" s="105">
        <v>12.6082595649225</v>
      </c>
      <c r="Q86" s="106">
        <v>10</v>
      </c>
      <c r="R86" s="105">
        <v>10.0702837374058</v>
      </c>
      <c r="S86" s="106">
        <v>12</v>
      </c>
      <c r="T86" s="105">
        <v>11.845560593729401</v>
      </c>
      <c r="U86" s="106">
        <v>9</v>
      </c>
      <c r="V86" s="105">
        <v>8.4779766679784601</v>
      </c>
      <c r="W86" s="106">
        <v>11</v>
      </c>
      <c r="Z86" s="105">
        <v>11.4367986977754</v>
      </c>
      <c r="AA86" s="106">
        <v>14</v>
      </c>
    </row>
    <row r="87" spans="1:27" x14ac:dyDescent="0.3">
      <c r="A87" s="103" t="s">
        <v>78</v>
      </c>
      <c r="B87" s="104">
        <v>43986</v>
      </c>
      <c r="C87" s="105">
        <v>28.229099999999999</v>
      </c>
      <c r="D87" s="105"/>
      <c r="E87" s="105"/>
      <c r="F87" s="105"/>
      <c r="G87" s="105"/>
      <c r="H87" s="105"/>
      <c r="I87" s="105"/>
      <c r="J87" s="105"/>
      <c r="K87" s="105"/>
      <c r="L87" s="105">
        <v>18.647027891054499</v>
      </c>
      <c r="M87" s="106">
        <v>8</v>
      </c>
      <c r="N87" s="105">
        <v>13.6029164029586</v>
      </c>
      <c r="O87" s="106">
        <v>6</v>
      </c>
      <c r="P87" s="105">
        <v>15.2273951452154</v>
      </c>
      <c r="Q87" s="106">
        <v>4</v>
      </c>
      <c r="R87" s="105">
        <v>12.299515801621901</v>
      </c>
      <c r="S87" s="106">
        <v>4</v>
      </c>
      <c r="T87" s="105">
        <v>14.704689117025699</v>
      </c>
      <c r="U87" s="106">
        <v>4</v>
      </c>
      <c r="V87" s="105">
        <v>10.228505733521001</v>
      </c>
      <c r="W87" s="106">
        <v>4</v>
      </c>
      <c r="Z87" s="105">
        <v>12.993274685558401</v>
      </c>
      <c r="AA87" s="106">
        <v>7</v>
      </c>
    </row>
    <row r="88" spans="1:27" x14ac:dyDescent="0.3">
      <c r="A88" s="103" t="s">
        <v>79</v>
      </c>
      <c r="B88" s="104">
        <v>43986</v>
      </c>
      <c r="C88" s="105">
        <v>33.166899999999998</v>
      </c>
      <c r="D88" s="105"/>
      <c r="E88" s="105"/>
      <c r="F88" s="105"/>
      <c r="G88" s="105"/>
      <c r="H88" s="105"/>
      <c r="I88" s="105"/>
      <c r="J88" s="105"/>
      <c r="K88" s="105"/>
      <c r="L88" s="105">
        <v>16.3734429113514</v>
      </c>
      <c r="M88" s="106">
        <v>16</v>
      </c>
      <c r="N88" s="105">
        <v>8.4041184196240994</v>
      </c>
      <c r="O88" s="106">
        <v>17</v>
      </c>
      <c r="P88" s="105">
        <v>9.8224416252442204</v>
      </c>
      <c r="Q88" s="106">
        <v>16</v>
      </c>
      <c r="R88" s="105">
        <v>9.0050422546038895</v>
      </c>
      <c r="S88" s="106">
        <v>15</v>
      </c>
      <c r="T88" s="105">
        <v>9.3275300125217697</v>
      </c>
      <c r="U88" s="106">
        <v>17</v>
      </c>
      <c r="V88" s="105">
        <v>7.5737586912892798</v>
      </c>
      <c r="W88" s="106">
        <v>18</v>
      </c>
      <c r="Z88" s="105">
        <v>12.9907604308922</v>
      </c>
      <c r="AA88" s="106">
        <v>8</v>
      </c>
    </row>
    <row r="89" spans="1:27" x14ac:dyDescent="0.3">
      <c r="A89" s="103" t="s">
        <v>80</v>
      </c>
      <c r="B89" s="104">
        <v>43986</v>
      </c>
      <c r="C89" s="105">
        <v>18.951499999999999</v>
      </c>
      <c r="D89" s="105"/>
      <c r="E89" s="105"/>
      <c r="F89" s="105"/>
      <c r="G89" s="105"/>
      <c r="H89" s="105"/>
      <c r="I89" s="105"/>
      <c r="J89" s="105"/>
      <c r="K89" s="105"/>
      <c r="L89" s="105">
        <v>16.735751590512699</v>
      </c>
      <c r="M89" s="106">
        <v>15</v>
      </c>
      <c r="N89" s="105">
        <v>10.806082337442501</v>
      </c>
      <c r="O89" s="106">
        <v>11</v>
      </c>
      <c r="P89" s="105">
        <v>12.1574581290848</v>
      </c>
      <c r="Q89" s="106">
        <v>12</v>
      </c>
      <c r="R89" s="105">
        <v>10.2268495672208</v>
      </c>
      <c r="S89" s="106">
        <v>10</v>
      </c>
      <c r="T89" s="105">
        <v>12.176074028648401</v>
      </c>
      <c r="U89" s="106">
        <v>7</v>
      </c>
      <c r="V89" s="105">
        <v>7.99073509382597</v>
      </c>
      <c r="W89" s="106">
        <v>16</v>
      </c>
      <c r="Z89" s="105">
        <v>10.0988999684128</v>
      </c>
      <c r="AA89" s="106">
        <v>20</v>
      </c>
    </row>
    <row r="90" spans="1:27" x14ac:dyDescent="0.3">
      <c r="A90" s="103" t="s">
        <v>365</v>
      </c>
      <c r="B90" s="104">
        <v>43986</v>
      </c>
      <c r="C90" s="105">
        <v>0.38340000000000002</v>
      </c>
      <c r="D90" s="105"/>
      <c r="E90" s="105"/>
      <c r="F90" s="105"/>
      <c r="G90" s="105"/>
      <c r="H90" s="105"/>
      <c r="I90" s="105"/>
      <c r="J90" s="105"/>
      <c r="K90" s="105"/>
      <c r="L90" s="105">
        <v>8.9737611801111701</v>
      </c>
      <c r="M90" s="106">
        <v>23</v>
      </c>
      <c r="N90" s="105">
        <v>8.8869565217391209</v>
      </c>
      <c r="O90" s="106">
        <v>16</v>
      </c>
      <c r="P90" s="105"/>
      <c r="Q90" s="106"/>
      <c r="R90" s="105"/>
      <c r="S90" s="106"/>
      <c r="T90" s="105"/>
      <c r="U90" s="106"/>
      <c r="V90" s="105"/>
      <c r="W90" s="106"/>
      <c r="Z90" s="105">
        <v>8.8651954952811796</v>
      </c>
      <c r="AA90" s="106">
        <v>27</v>
      </c>
    </row>
    <row r="91" spans="1:27" x14ac:dyDescent="0.3">
      <c r="A91" s="103" t="s">
        <v>81</v>
      </c>
      <c r="B91" s="104">
        <v>43986</v>
      </c>
      <c r="C91" s="105">
        <v>21.400400000000001</v>
      </c>
      <c r="D91" s="105"/>
      <c r="E91" s="105"/>
      <c r="F91" s="105"/>
      <c r="G91" s="105"/>
      <c r="H91" s="105"/>
      <c r="I91" s="105"/>
      <c r="J91" s="105"/>
      <c r="K91" s="105"/>
      <c r="L91" s="105">
        <v>19.502754125902399</v>
      </c>
      <c r="M91" s="106">
        <v>7</v>
      </c>
      <c r="N91" s="105">
        <v>14.686067004537099</v>
      </c>
      <c r="O91" s="106">
        <v>5</v>
      </c>
      <c r="P91" s="105">
        <v>4.8996096904022801</v>
      </c>
      <c r="Q91" s="106">
        <v>26</v>
      </c>
      <c r="R91" s="105">
        <v>3.6629262216737102</v>
      </c>
      <c r="S91" s="106">
        <v>25</v>
      </c>
      <c r="T91" s="105">
        <v>5.52045852928208</v>
      </c>
      <c r="U91" s="106">
        <v>26</v>
      </c>
      <c r="V91" s="105">
        <v>2.31375610506438</v>
      </c>
      <c r="W91" s="106">
        <v>27</v>
      </c>
      <c r="Z91" s="105">
        <v>9.5341264484294204</v>
      </c>
      <c r="AA91" s="106">
        <v>24</v>
      </c>
    </row>
    <row r="92" spans="1:27" x14ac:dyDescent="0.3">
      <c r="A92" s="136"/>
      <c r="B92" s="136"/>
      <c r="C92" s="136"/>
      <c r="D92" s="108"/>
      <c r="E92" s="108"/>
      <c r="F92" s="108"/>
      <c r="G92" s="108"/>
      <c r="H92" s="108"/>
      <c r="I92" s="108"/>
      <c r="J92" s="108"/>
      <c r="K92" s="108"/>
      <c r="L92" s="136" t="s">
        <v>48</v>
      </c>
      <c r="M92" s="136"/>
      <c r="N92" s="136" t="s">
        <v>1</v>
      </c>
      <c r="O92" s="136"/>
      <c r="P92" s="136" t="s">
        <v>2</v>
      </c>
      <c r="Q92" s="136"/>
      <c r="R92" s="136" t="s">
        <v>3</v>
      </c>
      <c r="S92" s="136"/>
      <c r="T92" s="136" t="s">
        <v>4</v>
      </c>
      <c r="U92" s="136"/>
      <c r="V92" s="136" t="s">
        <v>5</v>
      </c>
      <c r="W92" s="136"/>
      <c r="Z92" s="108" t="s">
        <v>46</v>
      </c>
      <c r="AA92" s="136" t="s">
        <v>404</v>
      </c>
    </row>
    <row r="93" spans="1:27" x14ac:dyDescent="0.3">
      <c r="A93" s="136"/>
      <c r="B93" s="136"/>
      <c r="C93" s="136"/>
      <c r="D93" s="108"/>
      <c r="E93" s="108"/>
      <c r="F93" s="108"/>
      <c r="G93" s="108"/>
      <c r="H93" s="108"/>
      <c r="I93" s="108"/>
      <c r="J93" s="108"/>
      <c r="K93" s="108"/>
      <c r="L93" s="108" t="s">
        <v>0</v>
      </c>
      <c r="M93" s="108"/>
      <c r="N93" s="108" t="s">
        <v>0</v>
      </c>
      <c r="O93" s="108"/>
      <c r="P93" s="108" t="s">
        <v>0</v>
      </c>
      <c r="Q93" s="108"/>
      <c r="R93" s="108" t="s">
        <v>0</v>
      </c>
      <c r="S93" s="108"/>
      <c r="T93" s="108" t="s">
        <v>0</v>
      </c>
      <c r="U93" s="108"/>
      <c r="V93" s="108" t="s">
        <v>0</v>
      </c>
      <c r="W93" s="108"/>
      <c r="Z93" s="108" t="s">
        <v>0</v>
      </c>
      <c r="AA93" s="136"/>
    </row>
    <row r="94" spans="1:27" x14ac:dyDescent="0.3">
      <c r="A94" s="108" t="s">
        <v>7</v>
      </c>
      <c r="B94" s="108" t="s">
        <v>8</v>
      </c>
      <c r="C94" s="108" t="s">
        <v>9</v>
      </c>
      <c r="D94" s="108"/>
      <c r="E94" s="108"/>
      <c r="F94" s="108"/>
      <c r="G94" s="108"/>
      <c r="H94" s="108"/>
      <c r="I94" s="108"/>
      <c r="J94" s="108"/>
      <c r="K94" s="108"/>
      <c r="L94" s="108"/>
      <c r="M94" s="108" t="s">
        <v>10</v>
      </c>
      <c r="N94" s="108"/>
      <c r="O94" s="108" t="s">
        <v>10</v>
      </c>
      <c r="P94" s="108"/>
      <c r="Q94" s="108" t="s">
        <v>10</v>
      </c>
      <c r="R94" s="108"/>
      <c r="S94" s="108" t="s">
        <v>10</v>
      </c>
      <c r="T94" s="108"/>
      <c r="U94" s="108" t="s">
        <v>10</v>
      </c>
      <c r="V94" s="108"/>
      <c r="W94" s="108" t="s">
        <v>10</v>
      </c>
      <c r="Z94" s="108"/>
      <c r="AA94" s="108" t="s">
        <v>10</v>
      </c>
    </row>
    <row r="95" spans="1:27" x14ac:dyDescent="0.3">
      <c r="A95" s="102" t="s">
        <v>385</v>
      </c>
      <c r="B95" s="102"/>
      <c r="C95" s="102"/>
      <c r="D95" s="102"/>
      <c r="E95" s="102"/>
      <c r="F95" s="102"/>
      <c r="G95" s="102"/>
      <c r="H95" s="102"/>
      <c r="I95" s="102"/>
      <c r="J95" s="102"/>
      <c r="K95" s="102"/>
      <c r="L95" s="102"/>
      <c r="M95" s="102"/>
      <c r="N95" s="102"/>
      <c r="O95" s="102"/>
      <c r="P95" s="102"/>
      <c r="Q95" s="102"/>
      <c r="R95" s="102"/>
      <c r="S95" s="102"/>
      <c r="T95" s="102"/>
      <c r="U95" s="102"/>
      <c r="V95" s="102"/>
      <c r="W95" s="102"/>
      <c r="Z95" s="102"/>
      <c r="AA95" s="102"/>
    </row>
    <row r="96" spans="1:27" x14ac:dyDescent="0.3">
      <c r="A96" s="103" t="s">
        <v>82</v>
      </c>
      <c r="B96" s="104">
        <v>43986</v>
      </c>
      <c r="C96" s="105">
        <v>22.2212</v>
      </c>
      <c r="D96" s="105"/>
      <c r="E96" s="105"/>
      <c r="F96" s="105"/>
      <c r="G96" s="105"/>
      <c r="H96" s="105"/>
      <c r="I96" s="105"/>
      <c r="J96" s="105"/>
      <c r="K96" s="105"/>
      <c r="L96" s="105">
        <v>28.780035126803099</v>
      </c>
      <c r="M96" s="106">
        <v>2</v>
      </c>
      <c r="N96" s="105">
        <v>1.8150994575044801</v>
      </c>
      <c r="O96" s="106">
        <v>29</v>
      </c>
      <c r="P96" s="105">
        <v>5.1705780504303904</v>
      </c>
      <c r="Q96" s="106">
        <v>27</v>
      </c>
      <c r="R96" s="105">
        <v>-3.7943665924496801</v>
      </c>
      <c r="S96" s="106">
        <v>30</v>
      </c>
      <c r="T96" s="105">
        <v>0.40329240176251602</v>
      </c>
      <c r="U96" s="106">
        <v>30</v>
      </c>
      <c r="V96" s="105">
        <v>2.8941735060114402</v>
      </c>
      <c r="W96" s="106">
        <v>28</v>
      </c>
      <c r="Z96" s="105">
        <v>10.946596319018401</v>
      </c>
      <c r="AA96" s="106">
        <v>21</v>
      </c>
    </row>
    <row r="97" spans="1:27" x14ac:dyDescent="0.3">
      <c r="A97" s="103" t="s">
        <v>83</v>
      </c>
      <c r="B97" s="104">
        <v>43986</v>
      </c>
      <c r="C97" s="105">
        <v>32.125100000000003</v>
      </c>
      <c r="D97" s="105"/>
      <c r="E97" s="105"/>
      <c r="F97" s="105"/>
      <c r="G97" s="105"/>
      <c r="H97" s="105"/>
      <c r="I97" s="105"/>
      <c r="J97" s="105"/>
      <c r="K97" s="105"/>
      <c r="L97" s="105">
        <v>28.7835731115761</v>
      </c>
      <c r="M97" s="106">
        <v>1</v>
      </c>
      <c r="N97" s="105">
        <v>1.8324932472689699</v>
      </c>
      <c r="O97" s="106">
        <v>28</v>
      </c>
      <c r="P97" s="105">
        <v>5.1799995661490099</v>
      </c>
      <c r="Q97" s="106">
        <v>26</v>
      </c>
      <c r="R97" s="105">
        <v>-3.7882179440091002</v>
      </c>
      <c r="S97" s="106">
        <v>29</v>
      </c>
      <c r="T97" s="105">
        <v>0.40833177524210501</v>
      </c>
      <c r="U97" s="106">
        <v>29</v>
      </c>
      <c r="V97" s="105">
        <v>2.89624605761944</v>
      </c>
      <c r="W97" s="106">
        <v>27</v>
      </c>
      <c r="Z97" s="105">
        <v>14.0961101413859</v>
      </c>
      <c r="AA97" s="106">
        <v>9</v>
      </c>
    </row>
    <row r="98" spans="1:27" x14ac:dyDescent="0.3">
      <c r="A98" s="103" t="s">
        <v>84</v>
      </c>
      <c r="B98" s="104">
        <v>43986</v>
      </c>
      <c r="C98" s="105">
        <v>0.96740000000000004</v>
      </c>
      <c r="D98" s="105"/>
      <c r="E98" s="105"/>
      <c r="F98" s="105"/>
      <c r="G98" s="105"/>
      <c r="H98" s="105"/>
      <c r="I98" s="105"/>
      <c r="J98" s="105"/>
      <c r="K98" s="105"/>
      <c r="L98" s="105">
        <v>0</v>
      </c>
      <c r="M98" s="106">
        <v>32</v>
      </c>
      <c r="N98" s="105">
        <v>-102.500066664</v>
      </c>
      <c r="O98" s="106">
        <v>33</v>
      </c>
      <c r="P98" s="105">
        <v>-48.095404657925499</v>
      </c>
      <c r="Q98" s="106">
        <v>33</v>
      </c>
      <c r="R98" s="105"/>
      <c r="S98" s="106"/>
      <c r="T98" s="105"/>
      <c r="U98" s="106"/>
      <c r="V98" s="105"/>
      <c r="W98" s="106"/>
      <c r="Z98" s="105">
        <v>-45.500635582114597</v>
      </c>
      <c r="AA98" s="106">
        <v>33</v>
      </c>
    </row>
    <row r="99" spans="1:27" x14ac:dyDescent="0.3">
      <c r="A99" s="103" t="s">
        <v>85</v>
      </c>
      <c r="B99" s="104">
        <v>43986</v>
      </c>
      <c r="C99" s="105">
        <v>1.3985000000000001</v>
      </c>
      <c r="D99" s="105"/>
      <c r="E99" s="105"/>
      <c r="F99" s="105"/>
      <c r="G99" s="105"/>
      <c r="H99" s="105"/>
      <c r="I99" s="105"/>
      <c r="J99" s="105"/>
      <c r="K99" s="105"/>
      <c r="L99" s="105">
        <v>0</v>
      </c>
      <c r="M99" s="106">
        <v>32</v>
      </c>
      <c r="N99" s="105">
        <v>-102.50374097037</v>
      </c>
      <c r="O99" s="106">
        <v>34</v>
      </c>
      <c r="P99" s="105">
        <v>-48.088350941368603</v>
      </c>
      <c r="Q99" s="106">
        <v>32</v>
      </c>
      <c r="R99" s="105"/>
      <c r="S99" s="106"/>
      <c r="T99" s="105"/>
      <c r="U99" s="106"/>
      <c r="V99" s="105"/>
      <c r="W99" s="106"/>
      <c r="Z99" s="105">
        <v>-45.504646878059397</v>
      </c>
      <c r="AA99" s="106">
        <v>34</v>
      </c>
    </row>
    <row r="100" spans="1:27" x14ac:dyDescent="0.3">
      <c r="A100" s="103" t="s">
        <v>86</v>
      </c>
      <c r="B100" s="104">
        <v>43986</v>
      </c>
      <c r="C100" s="105">
        <v>21.8018</v>
      </c>
      <c r="D100" s="105"/>
      <c r="E100" s="105"/>
      <c r="F100" s="105"/>
      <c r="G100" s="105"/>
      <c r="H100" s="105"/>
      <c r="I100" s="105"/>
      <c r="J100" s="105"/>
      <c r="K100" s="105"/>
      <c r="L100" s="105">
        <v>20.561813855991399</v>
      </c>
      <c r="M100" s="106">
        <v>6</v>
      </c>
      <c r="N100" s="105">
        <v>8.9048242208527295</v>
      </c>
      <c r="O100" s="106">
        <v>13</v>
      </c>
      <c r="P100" s="105">
        <v>12.565465824767299</v>
      </c>
      <c r="Q100" s="106">
        <v>7</v>
      </c>
      <c r="R100" s="105">
        <v>11.3857779673039</v>
      </c>
      <c r="S100" s="106">
        <v>6</v>
      </c>
      <c r="T100" s="105">
        <v>12.0895238927082</v>
      </c>
      <c r="U100" s="106">
        <v>5</v>
      </c>
      <c r="V100" s="105">
        <v>9.0391311629814304</v>
      </c>
      <c r="W100" s="106">
        <v>5</v>
      </c>
      <c r="Z100" s="105">
        <v>12.9514642212868</v>
      </c>
      <c r="AA100" s="106">
        <v>12</v>
      </c>
    </row>
    <row r="101" spans="1:27" x14ac:dyDescent="0.3">
      <c r="A101" s="103" t="s">
        <v>87</v>
      </c>
      <c r="B101" s="104">
        <v>43986</v>
      </c>
      <c r="C101" s="105">
        <v>17.220400000000001</v>
      </c>
      <c r="D101" s="105"/>
      <c r="E101" s="105"/>
      <c r="F101" s="105"/>
      <c r="G101" s="105"/>
      <c r="H101" s="105"/>
      <c r="I101" s="105"/>
      <c r="J101" s="105"/>
      <c r="K101" s="105"/>
      <c r="L101" s="105">
        <v>-12.2937517181371</v>
      </c>
      <c r="M101" s="106">
        <v>34</v>
      </c>
      <c r="N101" s="105">
        <v>3.2003706797510101</v>
      </c>
      <c r="O101" s="106">
        <v>27</v>
      </c>
      <c r="P101" s="105">
        <v>6.9333357237707904</v>
      </c>
      <c r="Q101" s="106">
        <v>22</v>
      </c>
      <c r="R101" s="105">
        <v>5.4069675969431596</v>
      </c>
      <c r="S101" s="106">
        <v>26</v>
      </c>
      <c r="T101" s="105">
        <v>7.6086723757217998</v>
      </c>
      <c r="U101" s="106">
        <v>23</v>
      </c>
      <c r="V101" s="105">
        <v>3.08730858104179</v>
      </c>
      <c r="W101" s="106">
        <v>26</v>
      </c>
      <c r="Z101" s="105">
        <v>9.1002969613259701</v>
      </c>
      <c r="AA101" s="106">
        <v>27</v>
      </c>
    </row>
    <row r="102" spans="1:27" x14ac:dyDescent="0.3">
      <c r="A102" s="103" t="s">
        <v>88</v>
      </c>
      <c r="B102" s="104">
        <v>43986</v>
      </c>
      <c r="C102" s="105">
        <v>35.263500000000001</v>
      </c>
      <c r="D102" s="105"/>
      <c r="E102" s="105"/>
      <c r="F102" s="105"/>
      <c r="G102" s="105"/>
      <c r="H102" s="105"/>
      <c r="I102" s="105"/>
      <c r="J102" s="105"/>
      <c r="K102" s="105"/>
      <c r="L102" s="105">
        <v>14.363512372991</v>
      </c>
      <c r="M102" s="106">
        <v>20</v>
      </c>
      <c r="N102" s="105">
        <v>10.2664646686954</v>
      </c>
      <c r="O102" s="106">
        <v>11</v>
      </c>
      <c r="P102" s="105">
        <v>12.4242011659585</v>
      </c>
      <c r="Q102" s="106">
        <v>9</v>
      </c>
      <c r="R102" s="105">
        <v>9.7383667078011307</v>
      </c>
      <c r="S102" s="106">
        <v>10</v>
      </c>
      <c r="T102" s="105">
        <v>10.106389160801401</v>
      </c>
      <c r="U102" s="106">
        <v>14</v>
      </c>
      <c r="V102" s="105">
        <v>7.3250977724103903</v>
      </c>
      <c r="W102" s="106">
        <v>15</v>
      </c>
      <c r="Z102" s="105">
        <v>16.084384266527099</v>
      </c>
      <c r="AA102" s="106">
        <v>6</v>
      </c>
    </row>
    <row r="103" spans="1:27" x14ac:dyDescent="0.3">
      <c r="A103" s="103" t="s">
        <v>89</v>
      </c>
      <c r="B103" s="104">
        <v>43986</v>
      </c>
      <c r="C103" s="105">
        <v>23.301200000000001</v>
      </c>
      <c r="D103" s="105"/>
      <c r="E103" s="105"/>
      <c r="F103" s="105"/>
      <c r="G103" s="105"/>
      <c r="H103" s="105"/>
      <c r="I103" s="105"/>
      <c r="J103" s="105"/>
      <c r="K103" s="105"/>
      <c r="L103" s="105">
        <v>17.398315779476999</v>
      </c>
      <c r="M103" s="106">
        <v>10</v>
      </c>
      <c r="N103" s="105">
        <v>12.5756816813707</v>
      </c>
      <c r="O103" s="106">
        <v>7</v>
      </c>
      <c r="P103" s="105">
        <v>12.283766821663001</v>
      </c>
      <c r="Q103" s="106">
        <v>10</v>
      </c>
      <c r="R103" s="105">
        <v>9.1203891060768303</v>
      </c>
      <c r="S103" s="106">
        <v>13</v>
      </c>
      <c r="T103" s="105">
        <v>10.561577607231801</v>
      </c>
      <c r="U103" s="106">
        <v>13</v>
      </c>
      <c r="V103" s="105">
        <v>6.9606031110425501</v>
      </c>
      <c r="W103" s="106">
        <v>17</v>
      </c>
      <c r="Z103" s="105">
        <v>12.064955268389699</v>
      </c>
      <c r="AA103" s="106">
        <v>16</v>
      </c>
    </row>
    <row r="104" spans="1:27" x14ac:dyDescent="0.3">
      <c r="A104" s="103" t="s">
        <v>90</v>
      </c>
      <c r="B104" s="104">
        <v>43986</v>
      </c>
      <c r="C104" s="105">
        <v>2533.5868</v>
      </c>
      <c r="D104" s="105"/>
      <c r="E104" s="105"/>
      <c r="F104" s="105"/>
      <c r="G104" s="105"/>
      <c r="H104" s="105"/>
      <c r="I104" s="105"/>
      <c r="J104" s="105"/>
      <c r="K104" s="105"/>
      <c r="L104" s="105">
        <v>17.270420883433601</v>
      </c>
      <c r="M104" s="106">
        <v>11</v>
      </c>
      <c r="N104" s="105">
        <v>15.498818576774701</v>
      </c>
      <c r="O104" s="106">
        <v>3</v>
      </c>
      <c r="P104" s="105">
        <v>16.458265723078</v>
      </c>
      <c r="Q104" s="106">
        <v>1</v>
      </c>
      <c r="R104" s="105">
        <v>16.464554110789599</v>
      </c>
      <c r="S104" s="106">
        <v>1</v>
      </c>
      <c r="T104" s="105">
        <v>20.229276017553602</v>
      </c>
      <c r="U104" s="106">
        <v>1</v>
      </c>
      <c r="V104" s="105">
        <v>9.1689273645218492</v>
      </c>
      <c r="W104" s="106">
        <v>4</v>
      </c>
      <c r="Z104" s="105">
        <v>11.722705382199001</v>
      </c>
      <c r="AA104" s="106">
        <v>18</v>
      </c>
    </row>
    <row r="105" spans="1:27" x14ac:dyDescent="0.3">
      <c r="A105" s="103" t="s">
        <v>91</v>
      </c>
      <c r="B105" s="104">
        <v>43986</v>
      </c>
      <c r="C105" s="105">
        <v>22.211200000000002</v>
      </c>
      <c r="D105" s="105"/>
      <c r="E105" s="105"/>
      <c r="F105" s="105"/>
      <c r="G105" s="105"/>
      <c r="H105" s="105"/>
      <c r="I105" s="105"/>
      <c r="J105" s="105"/>
      <c r="K105" s="105"/>
      <c r="L105" s="105">
        <v>7.28063085502788</v>
      </c>
      <c r="M105" s="106">
        <v>27</v>
      </c>
      <c r="N105" s="105">
        <v>9.0937465271555897</v>
      </c>
      <c r="O105" s="106">
        <v>12</v>
      </c>
      <c r="P105" s="105">
        <v>8.5754649848395008</v>
      </c>
      <c r="Q105" s="106">
        <v>17</v>
      </c>
      <c r="R105" s="105">
        <v>7.3999102468295499</v>
      </c>
      <c r="S105" s="106">
        <v>20</v>
      </c>
      <c r="T105" s="105">
        <v>9.7698658680022206</v>
      </c>
      <c r="U105" s="106">
        <v>16</v>
      </c>
      <c r="V105" s="105">
        <v>8.5989254565617408</v>
      </c>
      <c r="W105" s="106">
        <v>9</v>
      </c>
      <c r="Z105" s="105">
        <v>10.222678899082601</v>
      </c>
      <c r="AA105" s="106">
        <v>24</v>
      </c>
    </row>
    <row r="106" spans="1:27" x14ac:dyDescent="0.3">
      <c r="A106" s="103" t="s">
        <v>92</v>
      </c>
      <c r="B106" s="104">
        <v>43986</v>
      </c>
      <c r="C106" s="105">
        <v>65.836200000000005</v>
      </c>
      <c r="D106" s="105"/>
      <c r="E106" s="105"/>
      <c r="F106" s="105"/>
      <c r="G106" s="105"/>
      <c r="H106" s="105"/>
      <c r="I106" s="105"/>
      <c r="J106" s="105"/>
      <c r="K106" s="105"/>
      <c r="L106" s="105">
        <v>13.2639357268614</v>
      </c>
      <c r="M106" s="106">
        <v>22</v>
      </c>
      <c r="N106" s="105">
        <v>-12.8198196850988</v>
      </c>
      <c r="O106" s="106">
        <v>32</v>
      </c>
      <c r="P106" s="105">
        <v>-10.1478759642391</v>
      </c>
      <c r="Q106" s="106">
        <v>31</v>
      </c>
      <c r="R106" s="105">
        <v>-4.5940855100414497</v>
      </c>
      <c r="S106" s="106">
        <v>31</v>
      </c>
      <c r="T106" s="105">
        <v>-2.3980266813525901</v>
      </c>
      <c r="U106" s="106">
        <v>31</v>
      </c>
      <c r="V106" s="105">
        <v>4.7213308440940596</v>
      </c>
      <c r="W106" s="106">
        <v>20</v>
      </c>
      <c r="Z106" s="105">
        <v>23.999308761186999</v>
      </c>
      <c r="AA106" s="106">
        <v>2</v>
      </c>
    </row>
    <row r="107" spans="1:27" x14ac:dyDescent="0.3">
      <c r="A107" s="103" t="s">
        <v>93</v>
      </c>
      <c r="B107" s="104">
        <v>43986</v>
      </c>
      <c r="C107" s="105">
        <v>64.8035</v>
      </c>
      <c r="D107" s="105"/>
      <c r="E107" s="105"/>
      <c r="F107" s="105"/>
      <c r="G107" s="105"/>
      <c r="H107" s="105"/>
      <c r="I107" s="105"/>
      <c r="J107" s="105"/>
      <c r="K107" s="105"/>
      <c r="L107" s="105">
        <v>16.556305263885299</v>
      </c>
      <c r="M107" s="106">
        <v>15</v>
      </c>
      <c r="N107" s="105">
        <v>5.0305292439970097</v>
      </c>
      <c r="O107" s="106">
        <v>22</v>
      </c>
      <c r="P107" s="105">
        <v>6.9969561977787604</v>
      </c>
      <c r="Q107" s="106">
        <v>19</v>
      </c>
      <c r="R107" s="105">
        <v>7.8182509059544802</v>
      </c>
      <c r="S107" s="106">
        <v>16</v>
      </c>
      <c r="T107" s="105">
        <v>8.1185864324821608</v>
      </c>
      <c r="U107" s="106">
        <v>18</v>
      </c>
      <c r="V107" s="105">
        <v>4.20983923106464</v>
      </c>
      <c r="W107" s="106">
        <v>23</v>
      </c>
      <c r="Z107" s="105">
        <v>23.706183337283701</v>
      </c>
      <c r="AA107" s="106">
        <v>3</v>
      </c>
    </row>
    <row r="108" spans="1:27" x14ac:dyDescent="0.3">
      <c r="A108" s="103" t="s">
        <v>94</v>
      </c>
      <c r="B108" s="104">
        <v>43986</v>
      </c>
      <c r="C108" s="105">
        <v>64.8035</v>
      </c>
      <c r="D108" s="105"/>
      <c r="E108" s="105"/>
      <c r="F108" s="105"/>
      <c r="G108" s="105"/>
      <c r="H108" s="105"/>
      <c r="I108" s="105"/>
      <c r="J108" s="105"/>
      <c r="K108" s="105"/>
      <c r="L108" s="105">
        <v>16.556305263885299</v>
      </c>
      <c r="M108" s="106">
        <v>15</v>
      </c>
      <c r="N108" s="105">
        <v>5.0305292439970097</v>
      </c>
      <c r="O108" s="106">
        <v>22</v>
      </c>
      <c r="P108" s="105">
        <v>6.9969561977787604</v>
      </c>
      <c r="Q108" s="106">
        <v>19</v>
      </c>
      <c r="R108" s="105">
        <v>7.8182509059544802</v>
      </c>
      <c r="S108" s="106">
        <v>16</v>
      </c>
      <c r="T108" s="105">
        <v>8.1185864324821608</v>
      </c>
      <c r="U108" s="106">
        <v>18</v>
      </c>
      <c r="V108" s="105">
        <v>4.20983923106464</v>
      </c>
      <c r="W108" s="106">
        <v>23</v>
      </c>
      <c r="Z108" s="105">
        <v>23.706183337283701</v>
      </c>
      <c r="AA108" s="106">
        <v>3</v>
      </c>
    </row>
    <row r="109" spans="1:27" x14ac:dyDescent="0.3">
      <c r="A109" s="103" t="s">
        <v>95</v>
      </c>
      <c r="B109" s="104">
        <v>43986</v>
      </c>
      <c r="C109" s="105">
        <v>64.8035</v>
      </c>
      <c r="D109" s="105"/>
      <c r="E109" s="105"/>
      <c r="F109" s="105"/>
      <c r="G109" s="105"/>
      <c r="H109" s="105"/>
      <c r="I109" s="105"/>
      <c r="J109" s="105"/>
      <c r="K109" s="105"/>
      <c r="L109" s="105">
        <v>16.556305263885299</v>
      </c>
      <c r="M109" s="106">
        <v>15</v>
      </c>
      <c r="N109" s="105">
        <v>5.0305292439970097</v>
      </c>
      <c r="O109" s="106">
        <v>22</v>
      </c>
      <c r="P109" s="105">
        <v>6.9969561977787604</v>
      </c>
      <c r="Q109" s="106">
        <v>19</v>
      </c>
      <c r="R109" s="105">
        <v>7.8182509059544802</v>
      </c>
      <c r="S109" s="106">
        <v>16</v>
      </c>
      <c r="T109" s="105">
        <v>8.1185864324821608</v>
      </c>
      <c r="U109" s="106">
        <v>18</v>
      </c>
      <c r="V109" s="105">
        <v>4.20983923106464</v>
      </c>
      <c r="W109" s="106">
        <v>23</v>
      </c>
      <c r="Z109" s="105">
        <v>23.706183337283701</v>
      </c>
      <c r="AA109" s="106">
        <v>3</v>
      </c>
    </row>
    <row r="110" spans="1:27" x14ac:dyDescent="0.3">
      <c r="A110" s="103" t="s">
        <v>96</v>
      </c>
      <c r="B110" s="104">
        <v>43986</v>
      </c>
      <c r="C110" s="105">
        <v>27.333300000000001</v>
      </c>
      <c r="D110" s="105"/>
      <c r="E110" s="105"/>
      <c r="F110" s="105"/>
      <c r="G110" s="105"/>
      <c r="H110" s="105"/>
      <c r="I110" s="105"/>
      <c r="J110" s="105"/>
      <c r="K110" s="105"/>
      <c r="L110" s="105">
        <v>16.812474450968899</v>
      </c>
      <c r="M110" s="106">
        <v>14</v>
      </c>
      <c r="N110" s="105">
        <v>7.0585897310323702</v>
      </c>
      <c r="O110" s="106">
        <v>18</v>
      </c>
      <c r="P110" s="105">
        <v>9.0165992662273702</v>
      </c>
      <c r="Q110" s="106">
        <v>15</v>
      </c>
      <c r="R110" s="105">
        <v>7.4316361287506796</v>
      </c>
      <c r="S110" s="106">
        <v>19</v>
      </c>
      <c r="T110" s="105">
        <v>10.0718982258596</v>
      </c>
      <c r="U110" s="106">
        <v>15</v>
      </c>
      <c r="V110" s="105">
        <v>7.0876449158755896</v>
      </c>
      <c r="W110" s="106">
        <v>16</v>
      </c>
      <c r="Z110" s="105">
        <v>13.676295936013799</v>
      </c>
      <c r="AA110" s="106">
        <v>11</v>
      </c>
    </row>
    <row r="111" spans="1:27" x14ac:dyDescent="0.3">
      <c r="A111" s="103" t="s">
        <v>97</v>
      </c>
      <c r="B111" s="104">
        <v>43986</v>
      </c>
      <c r="C111" s="105">
        <v>26.363499999999998</v>
      </c>
      <c r="D111" s="105"/>
      <c r="E111" s="105"/>
      <c r="F111" s="105"/>
      <c r="G111" s="105"/>
      <c r="H111" s="105"/>
      <c r="I111" s="105"/>
      <c r="J111" s="105"/>
      <c r="K111" s="105"/>
      <c r="L111" s="105">
        <v>22.469904501923899</v>
      </c>
      <c r="M111" s="106">
        <v>4</v>
      </c>
      <c r="N111" s="105">
        <v>10.6072131885921</v>
      </c>
      <c r="O111" s="106">
        <v>9</v>
      </c>
      <c r="P111" s="105">
        <v>12.8629312054991</v>
      </c>
      <c r="Q111" s="106">
        <v>5</v>
      </c>
      <c r="R111" s="105">
        <v>11.422736600704701</v>
      </c>
      <c r="S111" s="106">
        <v>5</v>
      </c>
      <c r="T111" s="105">
        <v>11.7788629672947</v>
      </c>
      <c r="U111" s="106">
        <v>7</v>
      </c>
      <c r="V111" s="105">
        <v>8.8259757315816305</v>
      </c>
      <c r="W111" s="106">
        <v>7</v>
      </c>
      <c r="Z111" s="105">
        <v>15.7673640443506</v>
      </c>
      <c r="AA111" s="106">
        <v>7</v>
      </c>
    </row>
    <row r="112" spans="1:27" x14ac:dyDescent="0.3">
      <c r="A112" s="103" t="s">
        <v>98</v>
      </c>
      <c r="B112" s="104">
        <v>43986</v>
      </c>
      <c r="C112" s="105">
        <v>16.2927</v>
      </c>
      <c r="D112" s="105"/>
      <c r="E112" s="105"/>
      <c r="F112" s="105"/>
      <c r="G112" s="105"/>
      <c r="H112" s="105"/>
      <c r="I112" s="105"/>
      <c r="J112" s="105"/>
      <c r="K112" s="105"/>
      <c r="L112" s="105">
        <v>21.569390041202599</v>
      </c>
      <c r="M112" s="106">
        <v>5</v>
      </c>
      <c r="N112" s="105">
        <v>4.2031673362482804</v>
      </c>
      <c r="O112" s="106">
        <v>26</v>
      </c>
      <c r="P112" s="105">
        <v>8.3330424520069197</v>
      </c>
      <c r="Q112" s="106">
        <v>18</v>
      </c>
      <c r="R112" s="105">
        <v>7.1677271305778403</v>
      </c>
      <c r="S112" s="106">
        <v>21</v>
      </c>
      <c r="T112" s="105">
        <v>7.6914245463537201</v>
      </c>
      <c r="U112" s="106">
        <v>22</v>
      </c>
      <c r="V112" s="105">
        <v>4.6752526222848996</v>
      </c>
      <c r="W112" s="106">
        <v>21</v>
      </c>
      <c r="Z112" s="105">
        <v>7.5903354263053497</v>
      </c>
      <c r="AA112" s="106">
        <v>32</v>
      </c>
    </row>
    <row r="113" spans="1:27" x14ac:dyDescent="0.3">
      <c r="A113" s="103" t="s">
        <v>99</v>
      </c>
      <c r="B113" s="104">
        <v>43986</v>
      </c>
      <c r="C113" s="105">
        <v>26.180199999999999</v>
      </c>
      <c r="D113" s="105"/>
      <c r="E113" s="105"/>
      <c r="F113" s="105"/>
      <c r="G113" s="105"/>
      <c r="H113" s="105"/>
      <c r="I113" s="105"/>
      <c r="J113" s="105"/>
      <c r="K113" s="105"/>
      <c r="L113" s="105">
        <v>20.536224474828899</v>
      </c>
      <c r="M113" s="106">
        <v>7</v>
      </c>
      <c r="N113" s="105">
        <v>16.1577391656934</v>
      </c>
      <c r="O113" s="106">
        <v>2</v>
      </c>
      <c r="P113" s="105">
        <v>16.286698782835799</v>
      </c>
      <c r="Q113" s="106">
        <v>2</v>
      </c>
      <c r="R113" s="105">
        <v>12.542076033041299</v>
      </c>
      <c r="S113" s="106">
        <v>2</v>
      </c>
      <c r="T113" s="105">
        <v>14.591393278726301</v>
      </c>
      <c r="U113" s="106">
        <v>2</v>
      </c>
      <c r="V113" s="105">
        <v>9.3648715092969592</v>
      </c>
      <c r="W113" s="106">
        <v>2</v>
      </c>
      <c r="Z113" s="105">
        <v>14.0513276231263</v>
      </c>
      <c r="AA113" s="106">
        <v>10</v>
      </c>
    </row>
    <row r="114" spans="1:27" x14ac:dyDescent="0.3">
      <c r="A114" s="103" t="s">
        <v>100</v>
      </c>
      <c r="B114" s="104">
        <v>43986</v>
      </c>
      <c r="C114" s="105">
        <v>15.87</v>
      </c>
      <c r="D114" s="105"/>
      <c r="E114" s="105"/>
      <c r="F114" s="105"/>
      <c r="G114" s="105"/>
      <c r="H114" s="105"/>
      <c r="I114" s="105"/>
      <c r="J114" s="105"/>
      <c r="K114" s="105"/>
      <c r="L114" s="105">
        <v>1.9321448640371399</v>
      </c>
      <c r="M114" s="106">
        <v>31</v>
      </c>
      <c r="N114" s="105">
        <v>0.99244931051757002</v>
      </c>
      <c r="O114" s="106">
        <v>30</v>
      </c>
      <c r="P114" s="105">
        <v>4.8204546604663898</v>
      </c>
      <c r="Q114" s="106">
        <v>28</v>
      </c>
      <c r="R114" s="105">
        <v>5.9038637642503602</v>
      </c>
      <c r="S114" s="106">
        <v>25</v>
      </c>
      <c r="T114" s="105">
        <v>6.2767158976122399</v>
      </c>
      <c r="U114" s="106">
        <v>24</v>
      </c>
      <c r="V114" s="105">
        <v>6.6436262169376299</v>
      </c>
      <c r="W114" s="106">
        <v>18</v>
      </c>
      <c r="Z114" s="105">
        <v>8.4452108789909293</v>
      </c>
      <c r="AA114" s="106">
        <v>31</v>
      </c>
    </row>
    <row r="115" spans="1:27" x14ac:dyDescent="0.3">
      <c r="A115" s="103" t="s">
        <v>101</v>
      </c>
      <c r="B115" s="104">
        <v>43986</v>
      </c>
      <c r="C115" s="105">
        <v>1135.6229000000001</v>
      </c>
      <c r="D115" s="105"/>
      <c r="E115" s="105"/>
      <c r="F115" s="105"/>
      <c r="G115" s="105"/>
      <c r="H115" s="105"/>
      <c r="I115" s="105"/>
      <c r="J115" s="105"/>
      <c r="K115" s="105"/>
      <c r="L115" s="105">
        <v>4.7350805273029701</v>
      </c>
      <c r="M115" s="106">
        <v>30</v>
      </c>
      <c r="N115" s="105">
        <v>4.9428954831641603</v>
      </c>
      <c r="O115" s="106">
        <v>25</v>
      </c>
      <c r="P115" s="105">
        <v>6.5218109961662902</v>
      </c>
      <c r="Q115" s="106">
        <v>23</v>
      </c>
      <c r="R115" s="105">
        <v>6.6945039773086501</v>
      </c>
      <c r="S115" s="106">
        <v>22</v>
      </c>
      <c r="T115" s="105">
        <v>7.91185826069903</v>
      </c>
      <c r="U115" s="106">
        <v>21</v>
      </c>
      <c r="V115" s="105"/>
      <c r="W115" s="106"/>
      <c r="Z115" s="105">
        <v>9.0332770985401396</v>
      </c>
      <c r="AA115" s="106">
        <v>29</v>
      </c>
    </row>
    <row r="116" spans="1:27" x14ac:dyDescent="0.3">
      <c r="A116" s="103" t="s">
        <v>102</v>
      </c>
      <c r="B116" s="104">
        <v>43986</v>
      </c>
      <c r="C116" s="105">
        <v>30.932200000000002</v>
      </c>
      <c r="D116" s="105"/>
      <c r="E116" s="105"/>
      <c r="F116" s="105"/>
      <c r="G116" s="105"/>
      <c r="H116" s="105"/>
      <c r="I116" s="105"/>
      <c r="J116" s="105"/>
      <c r="K116" s="105"/>
      <c r="L116" s="105">
        <v>13.6230465865429</v>
      </c>
      <c r="M116" s="106">
        <v>21</v>
      </c>
      <c r="N116" s="105">
        <v>5.0436848060603401</v>
      </c>
      <c r="O116" s="106">
        <v>21</v>
      </c>
      <c r="P116" s="105">
        <v>6.4660686085090102</v>
      </c>
      <c r="Q116" s="106">
        <v>24</v>
      </c>
      <c r="R116" s="105">
        <v>5.9940147578401701</v>
      </c>
      <c r="S116" s="106">
        <v>24</v>
      </c>
      <c r="T116" s="105">
        <v>6.0979150959691504</v>
      </c>
      <c r="U116" s="106">
        <v>26</v>
      </c>
      <c r="V116" s="105">
        <v>7.4046164325318697</v>
      </c>
      <c r="W116" s="106">
        <v>14</v>
      </c>
      <c r="Z116" s="105">
        <v>12.344890935530801</v>
      </c>
      <c r="AA116" s="106">
        <v>14</v>
      </c>
    </row>
    <row r="117" spans="1:27" x14ac:dyDescent="0.3">
      <c r="A117" s="103" t="s">
        <v>103</v>
      </c>
      <c r="B117" s="104">
        <v>43986</v>
      </c>
      <c r="C117" s="105">
        <v>27.5182</v>
      </c>
      <c r="D117" s="105"/>
      <c r="E117" s="105"/>
      <c r="F117" s="105"/>
      <c r="G117" s="105"/>
      <c r="H117" s="105"/>
      <c r="I117" s="105"/>
      <c r="J117" s="105"/>
      <c r="K117" s="105"/>
      <c r="L117" s="105">
        <v>23.674265751693</v>
      </c>
      <c r="M117" s="106">
        <v>3</v>
      </c>
      <c r="N117" s="105">
        <v>8.2444269185238799</v>
      </c>
      <c r="O117" s="106">
        <v>16</v>
      </c>
      <c r="P117" s="105">
        <v>9.8274185839022596</v>
      </c>
      <c r="Q117" s="106">
        <v>14</v>
      </c>
      <c r="R117" s="105">
        <v>9.6444582677708492</v>
      </c>
      <c r="S117" s="106">
        <v>11</v>
      </c>
      <c r="T117" s="105">
        <v>10.850279653362801</v>
      </c>
      <c r="U117" s="106">
        <v>10</v>
      </c>
      <c r="V117" s="105">
        <v>9.6345024162102497</v>
      </c>
      <c r="W117" s="106">
        <v>1</v>
      </c>
      <c r="Z117" s="105">
        <v>14.559756227981399</v>
      </c>
      <c r="AA117" s="106">
        <v>8</v>
      </c>
    </row>
    <row r="118" spans="1:27" x14ac:dyDescent="0.3">
      <c r="A118" s="103" t="s">
        <v>104</v>
      </c>
      <c r="B118" s="104">
        <v>43986</v>
      </c>
      <c r="C118" s="105">
        <v>22.643699999999999</v>
      </c>
      <c r="D118" s="105"/>
      <c r="E118" s="105"/>
      <c r="F118" s="105"/>
      <c r="G118" s="105"/>
      <c r="H118" s="105"/>
      <c r="I118" s="105"/>
      <c r="J118" s="105"/>
      <c r="K118" s="105"/>
      <c r="L118" s="105">
        <v>16.952669780675102</v>
      </c>
      <c r="M118" s="106">
        <v>13</v>
      </c>
      <c r="N118" s="105">
        <v>11.1725024948647</v>
      </c>
      <c r="O118" s="106">
        <v>8</v>
      </c>
      <c r="P118" s="105">
        <v>11.8740351169488</v>
      </c>
      <c r="Q118" s="106">
        <v>11</v>
      </c>
      <c r="R118" s="105">
        <v>9.9161790448270004</v>
      </c>
      <c r="S118" s="106">
        <v>8</v>
      </c>
      <c r="T118" s="105">
        <v>11.1701589950888</v>
      </c>
      <c r="U118" s="106">
        <v>9</v>
      </c>
      <c r="V118" s="105">
        <v>8.5441445987886198</v>
      </c>
      <c r="W118" s="106">
        <v>10</v>
      </c>
      <c r="Z118" s="105">
        <v>9.1803272329421102</v>
      </c>
      <c r="AA118" s="106">
        <v>26</v>
      </c>
    </row>
    <row r="119" spans="1:27" x14ac:dyDescent="0.3">
      <c r="A119" s="103" t="s">
        <v>105</v>
      </c>
      <c r="B119" s="104">
        <v>43986</v>
      </c>
      <c r="C119" s="105">
        <v>12.8995</v>
      </c>
      <c r="D119" s="105"/>
      <c r="E119" s="105"/>
      <c r="F119" s="105"/>
      <c r="G119" s="105"/>
      <c r="H119" s="105"/>
      <c r="I119" s="105"/>
      <c r="J119" s="105"/>
      <c r="K119" s="105"/>
      <c r="L119" s="105">
        <v>10.544741191164</v>
      </c>
      <c r="M119" s="106">
        <v>25</v>
      </c>
      <c r="N119" s="105">
        <v>17.049389377917802</v>
      </c>
      <c r="O119" s="106">
        <v>1</v>
      </c>
      <c r="P119" s="105">
        <v>15.6120325008508</v>
      </c>
      <c r="Q119" s="106">
        <v>3</v>
      </c>
      <c r="R119" s="105">
        <v>12.1659904652513</v>
      </c>
      <c r="S119" s="106">
        <v>3</v>
      </c>
      <c r="T119" s="105">
        <v>14.5317703002851</v>
      </c>
      <c r="U119" s="106">
        <v>3</v>
      </c>
      <c r="V119" s="105">
        <v>8.8613600941197408</v>
      </c>
      <c r="W119" s="106">
        <v>6</v>
      </c>
      <c r="Z119" s="105">
        <v>9.0609374999999996</v>
      </c>
      <c r="AA119" s="106">
        <v>28</v>
      </c>
    </row>
    <row r="120" spans="1:27" x14ac:dyDescent="0.3">
      <c r="A120" s="103" t="s">
        <v>106</v>
      </c>
      <c r="B120" s="104">
        <v>43986</v>
      </c>
      <c r="C120" s="105">
        <v>27.895099999999999</v>
      </c>
      <c r="D120" s="105"/>
      <c r="E120" s="105"/>
      <c r="F120" s="105"/>
      <c r="G120" s="105"/>
      <c r="H120" s="105"/>
      <c r="I120" s="105"/>
      <c r="J120" s="105"/>
      <c r="K120" s="105"/>
      <c r="L120" s="105">
        <v>12.287264683922</v>
      </c>
      <c r="M120" s="106">
        <v>23</v>
      </c>
      <c r="N120" s="105">
        <v>14.774304634947899</v>
      </c>
      <c r="O120" s="106">
        <v>4</v>
      </c>
      <c r="P120" s="105">
        <v>12.7577363179398</v>
      </c>
      <c r="Q120" s="106">
        <v>6</v>
      </c>
      <c r="R120" s="105">
        <v>9.4779980073891199</v>
      </c>
      <c r="S120" s="106">
        <v>12</v>
      </c>
      <c r="T120" s="105">
        <v>10.815202990550301</v>
      </c>
      <c r="U120" s="106">
        <v>12</v>
      </c>
      <c r="V120" s="105">
        <v>7.52123601236433</v>
      </c>
      <c r="W120" s="106">
        <v>13</v>
      </c>
      <c r="Z120" s="105">
        <v>11.499492077464801</v>
      </c>
      <c r="AA120" s="106">
        <v>19</v>
      </c>
    </row>
    <row r="121" spans="1:27" x14ac:dyDescent="0.3">
      <c r="A121" s="103" t="s">
        <v>107</v>
      </c>
      <c r="B121" s="104">
        <v>43986</v>
      </c>
      <c r="C121" s="105">
        <v>2017.8752999999999</v>
      </c>
      <c r="D121" s="105"/>
      <c r="E121" s="105"/>
      <c r="F121" s="105"/>
      <c r="G121" s="105"/>
      <c r="H121" s="105"/>
      <c r="I121" s="105"/>
      <c r="J121" s="105"/>
      <c r="K121" s="105"/>
      <c r="L121" s="105">
        <v>16.961312771325801</v>
      </c>
      <c r="M121" s="106">
        <v>12</v>
      </c>
      <c r="N121" s="105">
        <v>6.7218798700480002</v>
      </c>
      <c r="O121" s="106">
        <v>19</v>
      </c>
      <c r="P121" s="105">
        <v>10.902803598709401</v>
      </c>
      <c r="Q121" s="106">
        <v>13</v>
      </c>
      <c r="R121" s="105">
        <v>8.8975148936684594</v>
      </c>
      <c r="S121" s="106">
        <v>14</v>
      </c>
      <c r="T121" s="105">
        <v>10.815571808261501</v>
      </c>
      <c r="U121" s="106">
        <v>11</v>
      </c>
      <c r="V121" s="105">
        <v>8.7194892830725408</v>
      </c>
      <c r="W121" s="106">
        <v>8</v>
      </c>
      <c r="Z121" s="105">
        <v>12.117563095238101</v>
      </c>
      <c r="AA121" s="106">
        <v>15</v>
      </c>
    </row>
    <row r="122" spans="1:27" x14ac:dyDescent="0.3">
      <c r="A122" s="103" t="s">
        <v>108</v>
      </c>
      <c r="B122" s="104">
        <v>43986</v>
      </c>
      <c r="C122" s="105">
        <v>30.256499999999999</v>
      </c>
      <c r="D122" s="105"/>
      <c r="E122" s="105"/>
      <c r="F122" s="105"/>
      <c r="G122" s="105"/>
      <c r="H122" s="105"/>
      <c r="I122" s="105"/>
      <c r="J122" s="105"/>
      <c r="K122" s="105"/>
      <c r="L122" s="105">
        <v>12.204292637169299</v>
      </c>
      <c r="M122" s="106">
        <v>24</v>
      </c>
      <c r="N122" s="105">
        <v>-5.3770012102731197</v>
      </c>
      <c r="O122" s="106">
        <v>31</v>
      </c>
      <c r="P122" s="105">
        <v>1.77240318721904</v>
      </c>
      <c r="Q122" s="106">
        <v>30</v>
      </c>
      <c r="R122" s="105">
        <v>2.5124884266735599</v>
      </c>
      <c r="S122" s="106">
        <v>28</v>
      </c>
      <c r="T122" s="105">
        <v>5.2103531142972397</v>
      </c>
      <c r="U122" s="106">
        <v>27</v>
      </c>
      <c r="V122" s="105">
        <v>1.8510191895102699</v>
      </c>
      <c r="W122" s="106">
        <v>29</v>
      </c>
      <c r="Z122" s="105">
        <v>11.8203004741399</v>
      </c>
      <c r="AA122" s="106">
        <v>17</v>
      </c>
    </row>
    <row r="123" spans="1:27" x14ac:dyDescent="0.3">
      <c r="A123" s="103" t="s">
        <v>109</v>
      </c>
      <c r="B123" s="104">
        <v>43986</v>
      </c>
      <c r="C123" s="105">
        <v>62.985300000000002</v>
      </c>
      <c r="D123" s="105"/>
      <c r="E123" s="105"/>
      <c r="F123" s="105"/>
      <c r="G123" s="105"/>
      <c r="H123" s="105"/>
      <c r="I123" s="105"/>
      <c r="J123" s="105"/>
      <c r="K123" s="105"/>
      <c r="L123" s="105">
        <v>6.1673622344165704</v>
      </c>
      <c r="M123" s="106">
        <v>28</v>
      </c>
      <c r="N123" s="105">
        <v>5.6604642816460098</v>
      </c>
      <c r="O123" s="106">
        <v>20</v>
      </c>
      <c r="P123" s="105">
        <v>6.1718336076181997</v>
      </c>
      <c r="Q123" s="106">
        <v>25</v>
      </c>
      <c r="R123" s="105">
        <v>6.0074936349968802</v>
      </c>
      <c r="S123" s="106">
        <v>23</v>
      </c>
      <c r="T123" s="105">
        <v>6.1043527723303201</v>
      </c>
      <c r="U123" s="106">
        <v>25</v>
      </c>
      <c r="V123" s="105">
        <v>4.23918895914057</v>
      </c>
      <c r="W123" s="106">
        <v>22</v>
      </c>
      <c r="Z123" s="105">
        <v>24.027375450366499</v>
      </c>
      <c r="AA123" s="106">
        <v>1</v>
      </c>
    </row>
    <row r="124" spans="1:27" x14ac:dyDescent="0.3">
      <c r="A124" s="103" t="s">
        <v>110</v>
      </c>
      <c r="B124" s="104">
        <v>43986</v>
      </c>
      <c r="C124" s="105">
        <v>15.72</v>
      </c>
      <c r="D124" s="105"/>
      <c r="E124" s="105"/>
      <c r="F124" s="105"/>
      <c r="G124" s="105"/>
      <c r="H124" s="105"/>
      <c r="I124" s="105"/>
      <c r="J124" s="105"/>
      <c r="K124" s="105"/>
      <c r="L124" s="105">
        <v>5.7653913203425198</v>
      </c>
      <c r="M124" s="106">
        <v>29</v>
      </c>
      <c r="N124" s="105">
        <v>8.8523171544443198</v>
      </c>
      <c r="O124" s="106">
        <v>15</v>
      </c>
      <c r="P124" s="105">
        <v>12.457169034827499</v>
      </c>
      <c r="Q124" s="106">
        <v>8</v>
      </c>
      <c r="R124" s="105">
        <v>9.9268187031110404</v>
      </c>
      <c r="S124" s="106">
        <v>7</v>
      </c>
      <c r="T124" s="105">
        <v>11.700581341718401</v>
      </c>
      <c r="U124" s="106">
        <v>8</v>
      </c>
      <c r="V124" s="105">
        <v>8.3380071094152601</v>
      </c>
      <c r="W124" s="106">
        <v>11</v>
      </c>
      <c r="Z124" s="105">
        <v>11.270159202725001</v>
      </c>
      <c r="AA124" s="106">
        <v>20</v>
      </c>
    </row>
    <row r="125" spans="1:27" x14ac:dyDescent="0.3">
      <c r="A125" s="103" t="s">
        <v>111</v>
      </c>
      <c r="B125" s="104">
        <v>43986</v>
      </c>
      <c r="C125" s="105">
        <v>26.8506</v>
      </c>
      <c r="D125" s="105"/>
      <c r="E125" s="105"/>
      <c r="F125" s="105"/>
      <c r="G125" s="105"/>
      <c r="H125" s="105"/>
      <c r="I125" s="105"/>
      <c r="J125" s="105"/>
      <c r="K125" s="105"/>
      <c r="L125" s="105">
        <v>18.022497139005399</v>
      </c>
      <c r="M125" s="106">
        <v>9</v>
      </c>
      <c r="N125" s="105">
        <v>12.977897409424701</v>
      </c>
      <c r="O125" s="106">
        <v>6</v>
      </c>
      <c r="P125" s="105">
        <v>14.583702284233899</v>
      </c>
      <c r="Q125" s="106">
        <v>4</v>
      </c>
      <c r="R125" s="105">
        <v>11.6472617693661</v>
      </c>
      <c r="S125" s="106">
        <v>4</v>
      </c>
      <c r="T125" s="105">
        <v>14.020463774050301</v>
      </c>
      <c r="U125" s="106">
        <v>4</v>
      </c>
      <c r="V125" s="105">
        <v>9.2758709048931305</v>
      </c>
      <c r="W125" s="106">
        <v>3</v>
      </c>
      <c r="Z125" s="105">
        <v>10.273039919826299</v>
      </c>
      <c r="AA125" s="106">
        <v>23</v>
      </c>
    </row>
    <row r="126" spans="1:27" x14ac:dyDescent="0.3">
      <c r="A126" s="103" t="s">
        <v>112</v>
      </c>
      <c r="B126" s="104">
        <v>43986</v>
      </c>
      <c r="C126" s="105">
        <v>30.753900000000002</v>
      </c>
      <c r="D126" s="105"/>
      <c r="E126" s="105"/>
      <c r="F126" s="105"/>
      <c r="G126" s="105"/>
      <c r="H126" s="105"/>
      <c r="I126" s="105"/>
      <c r="J126" s="105"/>
      <c r="K126" s="105"/>
      <c r="L126" s="105">
        <v>15.0994449694279</v>
      </c>
      <c r="M126" s="106">
        <v>19</v>
      </c>
      <c r="N126" s="105">
        <v>7.2538747099033696</v>
      </c>
      <c r="O126" s="106">
        <v>17</v>
      </c>
      <c r="P126" s="105">
        <v>8.6859296084080899</v>
      </c>
      <c r="Q126" s="106">
        <v>16</v>
      </c>
      <c r="R126" s="105">
        <v>7.86633838036696</v>
      </c>
      <c r="S126" s="106">
        <v>15</v>
      </c>
      <c r="T126" s="105">
        <v>8.16392208507005</v>
      </c>
      <c r="U126" s="106">
        <v>17</v>
      </c>
      <c r="V126" s="105">
        <v>6.3096219087520797</v>
      </c>
      <c r="W126" s="106">
        <v>19</v>
      </c>
      <c r="Z126" s="105">
        <v>12.3797573132865</v>
      </c>
      <c r="AA126" s="106">
        <v>13</v>
      </c>
    </row>
    <row r="127" spans="1:27" x14ac:dyDescent="0.3">
      <c r="A127" s="103" t="s">
        <v>113</v>
      </c>
      <c r="B127" s="104">
        <v>43986</v>
      </c>
      <c r="C127" s="105">
        <v>18.168600000000001</v>
      </c>
      <c r="D127" s="105"/>
      <c r="E127" s="105"/>
      <c r="F127" s="105"/>
      <c r="G127" s="105"/>
      <c r="H127" s="105"/>
      <c r="I127" s="105"/>
      <c r="J127" s="105"/>
      <c r="K127" s="105"/>
      <c r="L127" s="105">
        <v>16.320742388027799</v>
      </c>
      <c r="M127" s="106">
        <v>18</v>
      </c>
      <c r="N127" s="105">
        <v>10.5035003684599</v>
      </c>
      <c r="O127" s="106">
        <v>10</v>
      </c>
      <c r="P127" s="105">
        <v>11.8561187005617</v>
      </c>
      <c r="Q127" s="106">
        <v>12</v>
      </c>
      <c r="R127" s="105">
        <v>9.8784702150916104</v>
      </c>
      <c r="S127" s="106">
        <v>9</v>
      </c>
      <c r="T127" s="105">
        <v>11.850039219486799</v>
      </c>
      <c r="U127" s="106">
        <v>6</v>
      </c>
      <c r="V127" s="105">
        <v>7.6007033459744697</v>
      </c>
      <c r="W127" s="106">
        <v>12</v>
      </c>
      <c r="Z127" s="105">
        <v>9.82708965062624</v>
      </c>
      <c r="AA127" s="106">
        <v>25</v>
      </c>
    </row>
    <row r="128" spans="1:27" x14ac:dyDescent="0.3">
      <c r="A128" s="103" t="s">
        <v>369</v>
      </c>
      <c r="B128" s="104">
        <v>43986</v>
      </c>
      <c r="C128" s="105">
        <v>0.36630000000000001</v>
      </c>
      <c r="D128" s="105"/>
      <c r="E128" s="105"/>
      <c r="F128" s="105"/>
      <c r="G128" s="105"/>
      <c r="H128" s="105"/>
      <c r="I128" s="105"/>
      <c r="J128" s="105"/>
      <c r="K128" s="105"/>
      <c r="L128" s="105">
        <v>8.7432130309805292</v>
      </c>
      <c r="M128" s="106">
        <v>26</v>
      </c>
      <c r="N128" s="105">
        <v>8.85825577303447</v>
      </c>
      <c r="O128" s="106">
        <v>14</v>
      </c>
      <c r="P128" s="105"/>
      <c r="Q128" s="106"/>
      <c r="R128" s="105"/>
      <c r="S128" s="106"/>
      <c r="T128" s="105"/>
      <c r="U128" s="106"/>
      <c r="V128" s="105"/>
      <c r="W128" s="106"/>
      <c r="Z128" s="105">
        <v>8.8040771864301703</v>
      </c>
      <c r="AA128" s="106">
        <v>30</v>
      </c>
    </row>
    <row r="129" spans="1:27" x14ac:dyDescent="0.3">
      <c r="A129" s="103" t="s">
        <v>114</v>
      </c>
      <c r="B129" s="104">
        <v>43986</v>
      </c>
      <c r="C129" s="105">
        <v>20.412700000000001</v>
      </c>
      <c r="D129" s="105"/>
      <c r="E129" s="105"/>
      <c r="F129" s="105"/>
      <c r="G129" s="105"/>
      <c r="H129" s="105"/>
      <c r="I129" s="105"/>
      <c r="J129" s="105"/>
      <c r="K129" s="105"/>
      <c r="L129" s="105">
        <v>18.900645186980999</v>
      </c>
      <c r="M129" s="106">
        <v>8</v>
      </c>
      <c r="N129" s="105">
        <v>14.0694914215038</v>
      </c>
      <c r="O129" s="106">
        <v>5</v>
      </c>
      <c r="P129" s="105">
        <v>4.2929835295504803</v>
      </c>
      <c r="Q129" s="106">
        <v>29</v>
      </c>
      <c r="R129" s="105">
        <v>3.0520096996839801</v>
      </c>
      <c r="S129" s="106">
        <v>27</v>
      </c>
      <c r="T129" s="105">
        <v>4.8812321609418596</v>
      </c>
      <c r="U129" s="106">
        <v>28</v>
      </c>
      <c r="V129" s="105">
        <v>1.5823391548363801</v>
      </c>
      <c r="W129" s="106">
        <v>30</v>
      </c>
      <c r="Z129" s="105">
        <v>10.458545679691801</v>
      </c>
      <c r="AA129" s="106">
        <v>22</v>
      </c>
    </row>
    <row r="130" spans="1:27" x14ac:dyDescent="0.3">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08" t="s">
        <v>46</v>
      </c>
      <c r="AA130" s="136" t="s">
        <v>404</v>
      </c>
    </row>
    <row r="131" spans="1:27" x14ac:dyDescent="0.3">
      <c r="A131" s="136"/>
      <c r="B131" s="136"/>
      <c r="C131" s="136"/>
      <c r="D131" s="108" t="s">
        <v>0</v>
      </c>
      <c r="E131" s="108"/>
      <c r="F131" s="108" t="s">
        <v>0</v>
      </c>
      <c r="G131" s="108"/>
      <c r="H131" s="108" t="s">
        <v>0</v>
      </c>
      <c r="I131" s="108"/>
      <c r="J131" s="108" t="s">
        <v>0</v>
      </c>
      <c r="K131" s="108"/>
      <c r="L131" s="108" t="s">
        <v>0</v>
      </c>
      <c r="M131" s="108"/>
      <c r="N131" s="108" t="s">
        <v>0</v>
      </c>
      <c r="O131" s="108"/>
      <c r="P131" s="108" t="s">
        <v>0</v>
      </c>
      <c r="Q131" s="108"/>
      <c r="R131" s="108" t="s">
        <v>0</v>
      </c>
      <c r="S131" s="108"/>
      <c r="T131" s="108" t="s">
        <v>0</v>
      </c>
      <c r="U131" s="108"/>
      <c r="V131" s="108" t="s">
        <v>0</v>
      </c>
      <c r="W131" s="108"/>
      <c r="Z131" s="108" t="s">
        <v>0</v>
      </c>
      <c r="AA131" s="136"/>
    </row>
    <row r="132" spans="1:27" x14ac:dyDescent="0.3">
      <c r="A132" s="108" t="s">
        <v>7</v>
      </c>
      <c r="B132" s="108" t="s">
        <v>8</v>
      </c>
      <c r="C132" s="108" t="s">
        <v>9</v>
      </c>
      <c r="D132" s="108"/>
      <c r="E132" s="108" t="s">
        <v>10</v>
      </c>
      <c r="F132" s="108"/>
      <c r="G132" s="108" t="s">
        <v>10</v>
      </c>
      <c r="H132" s="108"/>
      <c r="I132" s="108" t="s">
        <v>10</v>
      </c>
      <c r="J132" s="108"/>
      <c r="K132" s="108" t="s">
        <v>10</v>
      </c>
      <c r="L132" s="108"/>
      <c r="M132" s="108" t="s">
        <v>10</v>
      </c>
      <c r="N132" s="108"/>
      <c r="O132" s="108" t="s">
        <v>10</v>
      </c>
      <c r="P132" s="108"/>
      <c r="Q132" s="108" t="s">
        <v>10</v>
      </c>
      <c r="R132" s="108"/>
      <c r="S132" s="108" t="s">
        <v>10</v>
      </c>
      <c r="T132" s="108"/>
      <c r="U132" s="108" t="s">
        <v>10</v>
      </c>
      <c r="V132" s="108"/>
      <c r="W132" s="108" t="s">
        <v>10</v>
      </c>
      <c r="Z132" s="108"/>
      <c r="AA132" s="108" t="s">
        <v>10</v>
      </c>
    </row>
    <row r="133" spans="1:27" x14ac:dyDescent="0.3">
      <c r="A133" s="102" t="s">
        <v>387</v>
      </c>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Z133" s="102"/>
      <c r="AA133" s="102"/>
    </row>
    <row r="134" spans="1:27" x14ac:dyDescent="0.3">
      <c r="A134" s="103" t="s">
        <v>118</v>
      </c>
      <c r="B134" s="104">
        <v>43986</v>
      </c>
      <c r="C134" s="105">
        <v>322.5102</v>
      </c>
      <c r="D134" s="105">
        <v>3.13520888730456</v>
      </c>
      <c r="E134" s="106">
        <v>8</v>
      </c>
      <c r="F134" s="105">
        <v>3.5207521690077499</v>
      </c>
      <c r="G134" s="106">
        <v>5</v>
      </c>
      <c r="H134" s="105">
        <v>3.35050631355662</v>
      </c>
      <c r="I134" s="106">
        <v>7</v>
      </c>
      <c r="J134" s="105">
        <v>3.7457983682532001</v>
      </c>
      <c r="K134" s="106">
        <v>7</v>
      </c>
      <c r="L134" s="105">
        <v>5.2549416012218702</v>
      </c>
      <c r="M134" s="106">
        <v>3</v>
      </c>
      <c r="N134" s="105">
        <v>5.6126611661693602</v>
      </c>
      <c r="O134" s="106">
        <v>10</v>
      </c>
      <c r="P134" s="105">
        <v>5.4819301968048402</v>
      </c>
      <c r="Q134" s="106">
        <v>11</v>
      </c>
      <c r="R134" s="105">
        <v>5.5730303513576196</v>
      </c>
      <c r="S134" s="106">
        <v>13</v>
      </c>
      <c r="T134" s="105">
        <v>5.9486675925145098</v>
      </c>
      <c r="U134" s="106">
        <v>6</v>
      </c>
      <c r="V134" s="105">
        <v>7.3223275041176796</v>
      </c>
      <c r="W134" s="106">
        <v>7</v>
      </c>
      <c r="Z134" s="105">
        <v>10.1351022457368</v>
      </c>
      <c r="AA134" s="106">
        <v>4</v>
      </c>
    </row>
    <row r="135" spans="1:27" x14ac:dyDescent="0.3">
      <c r="A135" s="103" t="s">
        <v>119</v>
      </c>
      <c r="B135" s="104">
        <v>43986</v>
      </c>
      <c r="C135" s="105">
        <v>2224.0936000000002</v>
      </c>
      <c r="D135" s="105">
        <v>2.4306575858177299</v>
      </c>
      <c r="E135" s="106">
        <v>31</v>
      </c>
      <c r="F135" s="105">
        <v>2.5606828775503998</v>
      </c>
      <c r="G135" s="106">
        <v>23</v>
      </c>
      <c r="H135" s="105">
        <v>2.8557017383929502</v>
      </c>
      <c r="I135" s="106">
        <v>20</v>
      </c>
      <c r="J135" s="105">
        <v>3.4927519770290099</v>
      </c>
      <c r="K135" s="106">
        <v>13</v>
      </c>
      <c r="L135" s="105">
        <v>4.8036419067925999</v>
      </c>
      <c r="M135" s="106">
        <v>15</v>
      </c>
      <c r="N135" s="105">
        <v>5.6597077280188604</v>
      </c>
      <c r="O135" s="106">
        <v>9</v>
      </c>
      <c r="P135" s="105">
        <v>5.5053287811128602</v>
      </c>
      <c r="Q135" s="106">
        <v>9</v>
      </c>
      <c r="R135" s="105">
        <v>5.5865430978327497</v>
      </c>
      <c r="S135" s="106">
        <v>11</v>
      </c>
      <c r="T135" s="105">
        <v>5.8824925974786</v>
      </c>
      <c r="U135" s="106">
        <v>12</v>
      </c>
      <c r="V135" s="105">
        <v>7.2947001074033002</v>
      </c>
      <c r="W135" s="106">
        <v>12</v>
      </c>
      <c r="Z135" s="105">
        <v>10.0559957160132</v>
      </c>
      <c r="AA135" s="106">
        <v>11</v>
      </c>
    </row>
    <row r="136" spans="1:27" x14ac:dyDescent="0.3">
      <c r="A136" s="103" t="s">
        <v>120</v>
      </c>
      <c r="B136" s="104">
        <v>43986</v>
      </c>
      <c r="C136" s="105">
        <v>2306.9258</v>
      </c>
      <c r="D136" s="105">
        <v>2.02057128450372</v>
      </c>
      <c r="E136" s="106">
        <v>40</v>
      </c>
      <c r="F136" s="105">
        <v>2.0229053101097398</v>
      </c>
      <c r="G136" s="106">
        <v>41</v>
      </c>
      <c r="H136" s="105">
        <v>2.6992603167756699</v>
      </c>
      <c r="I136" s="106">
        <v>30</v>
      </c>
      <c r="J136" s="105">
        <v>3.1071686813312902</v>
      </c>
      <c r="K136" s="106">
        <v>29</v>
      </c>
      <c r="L136" s="105">
        <v>3.8042049552897201</v>
      </c>
      <c r="M136" s="106">
        <v>29</v>
      </c>
      <c r="N136" s="105">
        <v>5.4701701216519103</v>
      </c>
      <c r="O136" s="106">
        <v>17</v>
      </c>
      <c r="P136" s="105">
        <v>5.4092170818046696</v>
      </c>
      <c r="Q136" s="106">
        <v>14</v>
      </c>
      <c r="R136" s="105">
        <v>5.5551777442765804</v>
      </c>
      <c r="S136" s="106">
        <v>15</v>
      </c>
      <c r="T136" s="105">
        <v>5.8494157712203396</v>
      </c>
      <c r="U136" s="106">
        <v>15</v>
      </c>
      <c r="V136" s="105">
        <v>7.3047739933133098</v>
      </c>
      <c r="W136" s="106">
        <v>10</v>
      </c>
      <c r="Z136" s="105">
        <v>10.130992082780301</v>
      </c>
      <c r="AA136" s="106">
        <v>5</v>
      </c>
    </row>
    <row r="137" spans="1:27" x14ac:dyDescent="0.3">
      <c r="A137" s="103" t="s">
        <v>121</v>
      </c>
      <c r="B137" s="104">
        <v>43986</v>
      </c>
      <c r="C137" s="105">
        <v>3082.3481999999999</v>
      </c>
      <c r="D137" s="105">
        <v>2.51770233599991</v>
      </c>
      <c r="E137" s="106">
        <v>26</v>
      </c>
      <c r="F137" s="105">
        <v>2.9374310951413301</v>
      </c>
      <c r="G137" s="106">
        <v>13</v>
      </c>
      <c r="H137" s="105">
        <v>3.2871058043777799</v>
      </c>
      <c r="I137" s="106">
        <v>9</v>
      </c>
      <c r="J137" s="105">
        <v>3.5753142831897402</v>
      </c>
      <c r="K137" s="106">
        <v>10</v>
      </c>
      <c r="L137" s="105">
        <v>4.1613623123777899</v>
      </c>
      <c r="M137" s="106">
        <v>26</v>
      </c>
      <c r="N137" s="105">
        <v>5.3146628936298201</v>
      </c>
      <c r="O137" s="106">
        <v>22</v>
      </c>
      <c r="P137" s="105">
        <v>5.3822194527622296</v>
      </c>
      <c r="Q137" s="106">
        <v>16</v>
      </c>
      <c r="R137" s="105">
        <v>5.5709106880854398</v>
      </c>
      <c r="S137" s="106">
        <v>14</v>
      </c>
      <c r="T137" s="105">
        <v>5.8855173202832498</v>
      </c>
      <c r="U137" s="106">
        <v>11</v>
      </c>
      <c r="V137" s="105">
        <v>7.3057975298554902</v>
      </c>
      <c r="W137" s="106">
        <v>9</v>
      </c>
      <c r="Z137" s="105">
        <v>10.013799646467801</v>
      </c>
      <c r="AA137" s="106">
        <v>15</v>
      </c>
    </row>
    <row r="138" spans="1:27" x14ac:dyDescent="0.3">
      <c r="A138" s="103" t="s">
        <v>122</v>
      </c>
      <c r="B138" s="104">
        <v>43986</v>
      </c>
      <c r="C138" s="105">
        <v>2305.2815000000001</v>
      </c>
      <c r="D138" s="105">
        <v>1.7354020322799499</v>
      </c>
      <c r="E138" s="106">
        <v>42</v>
      </c>
      <c r="F138" s="105">
        <v>2.53225678667757</v>
      </c>
      <c r="G138" s="106">
        <v>24</v>
      </c>
      <c r="H138" s="105">
        <v>2.7865495291725302</v>
      </c>
      <c r="I138" s="106">
        <v>26</v>
      </c>
      <c r="J138" s="105">
        <v>3.3902210769377499</v>
      </c>
      <c r="K138" s="106">
        <v>20</v>
      </c>
      <c r="L138" s="105">
        <v>4.9380087530259402</v>
      </c>
      <c r="M138" s="106">
        <v>10</v>
      </c>
      <c r="N138" s="105">
        <v>5.4764428615882599</v>
      </c>
      <c r="O138" s="106">
        <v>15</v>
      </c>
      <c r="P138" s="105">
        <v>5.2672811664204602</v>
      </c>
      <c r="Q138" s="106">
        <v>23</v>
      </c>
      <c r="R138" s="105">
        <v>5.3616146464053998</v>
      </c>
      <c r="S138" s="106">
        <v>23</v>
      </c>
      <c r="T138" s="105">
        <v>5.64308999367264</v>
      </c>
      <c r="U138" s="106">
        <v>24</v>
      </c>
      <c r="V138" s="105">
        <v>7.1954623628608303</v>
      </c>
      <c r="W138" s="106">
        <v>21</v>
      </c>
      <c r="Z138" s="105">
        <v>10.0086605707691</v>
      </c>
      <c r="AA138" s="106">
        <v>18</v>
      </c>
    </row>
    <row r="139" spans="1:27" x14ac:dyDescent="0.3">
      <c r="A139" s="103" t="s">
        <v>123</v>
      </c>
      <c r="B139" s="104">
        <v>43986</v>
      </c>
      <c r="C139" s="105">
        <v>2404.8303000000001</v>
      </c>
      <c r="D139" s="105">
        <v>2.8263226146446598</v>
      </c>
      <c r="E139" s="106">
        <v>15</v>
      </c>
      <c r="F139" s="105">
        <v>2.6819999703584498</v>
      </c>
      <c r="G139" s="106">
        <v>20</v>
      </c>
      <c r="H139" s="105">
        <v>2.7985503598291701</v>
      </c>
      <c r="I139" s="106">
        <v>25</v>
      </c>
      <c r="J139" s="105">
        <v>2.92739220582131</v>
      </c>
      <c r="K139" s="106">
        <v>31</v>
      </c>
      <c r="L139" s="105">
        <v>3.2330557042417598</v>
      </c>
      <c r="M139" s="106">
        <v>38</v>
      </c>
      <c r="N139" s="105">
        <v>3.8676188584663702</v>
      </c>
      <c r="O139" s="106">
        <v>39</v>
      </c>
      <c r="P139" s="105">
        <v>4.4755895698339403</v>
      </c>
      <c r="Q139" s="106">
        <v>34</v>
      </c>
      <c r="R139" s="105">
        <v>4.78440059370116</v>
      </c>
      <c r="S139" s="106">
        <v>32</v>
      </c>
      <c r="T139" s="105">
        <v>5.1476158134035801</v>
      </c>
      <c r="U139" s="106">
        <v>33</v>
      </c>
      <c r="V139" s="105">
        <v>6.8938577047341099</v>
      </c>
      <c r="W139" s="106">
        <v>30</v>
      </c>
      <c r="Z139" s="105">
        <v>9.71142897829486</v>
      </c>
      <c r="AA139" s="106">
        <v>29</v>
      </c>
    </row>
    <row r="140" spans="1:27" x14ac:dyDescent="0.3">
      <c r="A140" s="103" t="s">
        <v>124</v>
      </c>
      <c r="B140" s="104">
        <v>43986</v>
      </c>
      <c r="C140" s="105">
        <v>2864.163</v>
      </c>
      <c r="D140" s="105">
        <v>2.8803007887379102</v>
      </c>
      <c r="E140" s="106">
        <v>14</v>
      </c>
      <c r="F140" s="105">
        <v>2.8969051144215698</v>
      </c>
      <c r="G140" s="106">
        <v>15</v>
      </c>
      <c r="H140" s="105">
        <v>2.9496467974065301</v>
      </c>
      <c r="I140" s="106">
        <v>17</v>
      </c>
      <c r="J140" s="105">
        <v>3.26711036016754</v>
      </c>
      <c r="K140" s="106">
        <v>23</v>
      </c>
      <c r="L140" s="105">
        <v>4.30798445050808</v>
      </c>
      <c r="M140" s="106">
        <v>25</v>
      </c>
      <c r="N140" s="105">
        <v>5.5403969087166898</v>
      </c>
      <c r="O140" s="106">
        <v>11</v>
      </c>
      <c r="P140" s="105">
        <v>5.3967692493972903</v>
      </c>
      <c r="Q140" s="106">
        <v>15</v>
      </c>
      <c r="R140" s="105">
        <v>5.4578810952738204</v>
      </c>
      <c r="S140" s="106">
        <v>18</v>
      </c>
      <c r="T140" s="105">
        <v>5.7777300621841503</v>
      </c>
      <c r="U140" s="106">
        <v>17</v>
      </c>
      <c r="V140" s="105">
        <v>7.2355578154824798</v>
      </c>
      <c r="W140" s="106">
        <v>16</v>
      </c>
      <c r="Z140" s="105">
        <v>9.9939814487648402</v>
      </c>
      <c r="AA140" s="106">
        <v>20</v>
      </c>
    </row>
    <row r="141" spans="1:27" x14ac:dyDescent="0.3">
      <c r="A141" s="103" t="s">
        <v>125</v>
      </c>
      <c r="B141" s="104">
        <v>43986</v>
      </c>
      <c r="C141" s="105">
        <v>2581.9616000000001</v>
      </c>
      <c r="D141" s="105">
        <v>2.5504097713643401</v>
      </c>
      <c r="E141" s="106">
        <v>24</v>
      </c>
      <c r="F141" s="105">
        <v>2.4951394552740598</v>
      </c>
      <c r="G141" s="106">
        <v>26</v>
      </c>
      <c r="H141" s="105">
        <v>3.11391650094395</v>
      </c>
      <c r="I141" s="106">
        <v>13</v>
      </c>
      <c r="J141" s="105">
        <v>3.7260545493022001</v>
      </c>
      <c r="K141" s="106">
        <v>8</v>
      </c>
      <c r="L141" s="105">
        <v>5.0224757626937304</v>
      </c>
      <c r="M141" s="106">
        <v>8</v>
      </c>
      <c r="N141" s="105">
        <v>5.8675099077574897</v>
      </c>
      <c r="O141" s="106">
        <v>5</v>
      </c>
      <c r="P141" s="105">
        <v>5.6036404122414103</v>
      </c>
      <c r="Q141" s="106">
        <v>6</v>
      </c>
      <c r="R141" s="105">
        <v>5.7229712331696199</v>
      </c>
      <c r="S141" s="106">
        <v>4</v>
      </c>
      <c r="T141" s="105">
        <v>6.0358810400526997</v>
      </c>
      <c r="U141" s="106">
        <v>3</v>
      </c>
      <c r="V141" s="105">
        <v>7.3631888274903199</v>
      </c>
      <c r="W141" s="106">
        <v>4</v>
      </c>
      <c r="Z141" s="105">
        <v>9.8785389023128598</v>
      </c>
      <c r="AA141" s="106">
        <v>28</v>
      </c>
    </row>
    <row r="142" spans="1:27" x14ac:dyDescent="0.3">
      <c r="A142" s="103" t="s">
        <v>126</v>
      </c>
      <c r="B142" s="104">
        <v>43986</v>
      </c>
      <c r="C142" s="105">
        <v>2193.3319000000001</v>
      </c>
      <c r="D142" s="105">
        <v>2.35989575185824</v>
      </c>
      <c r="E142" s="106">
        <v>32</v>
      </c>
      <c r="F142" s="105">
        <v>2.2386731824008601</v>
      </c>
      <c r="G142" s="106">
        <v>35</v>
      </c>
      <c r="H142" s="105">
        <v>2.3715192979259299</v>
      </c>
      <c r="I142" s="106">
        <v>41</v>
      </c>
      <c r="J142" s="105">
        <v>2.6680773020748898</v>
      </c>
      <c r="K142" s="106">
        <v>41</v>
      </c>
      <c r="L142" s="105">
        <v>3.1265468914991201</v>
      </c>
      <c r="M142" s="106">
        <v>40</v>
      </c>
      <c r="N142" s="105">
        <v>4.2662120879021597</v>
      </c>
      <c r="O142" s="106">
        <v>35</v>
      </c>
      <c r="P142" s="105">
        <v>4.5806895455186503</v>
      </c>
      <c r="Q142" s="106">
        <v>32</v>
      </c>
      <c r="R142" s="105">
        <v>4.7391290923466798</v>
      </c>
      <c r="S142" s="106">
        <v>34</v>
      </c>
      <c r="T142" s="105">
        <v>5.0969100961811202</v>
      </c>
      <c r="U142" s="106">
        <v>34</v>
      </c>
      <c r="V142" s="105">
        <v>7.0117923408687597</v>
      </c>
      <c r="W142" s="106">
        <v>29</v>
      </c>
      <c r="Z142" s="105">
        <v>10.0364841178232</v>
      </c>
      <c r="AA142" s="106">
        <v>12</v>
      </c>
    </row>
    <row r="143" spans="1:27" x14ac:dyDescent="0.3">
      <c r="A143" s="103" t="s">
        <v>127</v>
      </c>
      <c r="B143" s="104">
        <v>43986</v>
      </c>
      <c r="C143" s="105">
        <v>3010.9142999999999</v>
      </c>
      <c r="D143" s="105">
        <v>3.5352819202451</v>
      </c>
      <c r="E143" s="106">
        <v>4</v>
      </c>
      <c r="F143" s="105">
        <v>3.8845010208838202</v>
      </c>
      <c r="G143" s="106">
        <v>4</v>
      </c>
      <c r="H143" s="105">
        <v>3.6873454947873601</v>
      </c>
      <c r="I143" s="106">
        <v>4</v>
      </c>
      <c r="J143" s="105">
        <v>4.0324771347103701</v>
      </c>
      <c r="K143" s="106">
        <v>3</v>
      </c>
      <c r="L143" s="105">
        <v>4.9721547569769902</v>
      </c>
      <c r="M143" s="106">
        <v>9</v>
      </c>
      <c r="N143" s="105">
        <v>5.9763148346916699</v>
      </c>
      <c r="O143" s="106">
        <v>1</v>
      </c>
      <c r="P143" s="105">
        <v>5.7750210487335298</v>
      </c>
      <c r="Q143" s="106">
        <v>2</v>
      </c>
      <c r="R143" s="105">
        <v>5.9059348839286399</v>
      </c>
      <c r="S143" s="106">
        <v>2</v>
      </c>
      <c r="T143" s="105">
        <v>6.17713484369522</v>
      </c>
      <c r="U143" s="106">
        <v>2</v>
      </c>
      <c r="V143" s="105">
        <v>7.43495822238852</v>
      </c>
      <c r="W143" s="106">
        <v>2</v>
      </c>
      <c r="Z143" s="105">
        <v>10.245635295304201</v>
      </c>
      <c r="AA143" s="106">
        <v>3</v>
      </c>
    </row>
    <row r="144" spans="1:27" x14ac:dyDescent="0.3">
      <c r="A144" s="103" t="s">
        <v>128</v>
      </c>
      <c r="B144" s="104">
        <v>43986</v>
      </c>
      <c r="C144" s="105">
        <v>3940.4721</v>
      </c>
      <c r="D144" s="105">
        <v>2.6966146986644501</v>
      </c>
      <c r="E144" s="106">
        <v>21</v>
      </c>
      <c r="F144" s="105">
        <v>2.0431101106691201</v>
      </c>
      <c r="G144" s="106">
        <v>40</v>
      </c>
      <c r="H144" s="105">
        <v>2.56985409026835</v>
      </c>
      <c r="I144" s="106">
        <v>34</v>
      </c>
      <c r="J144" s="105">
        <v>3.18308996743328</v>
      </c>
      <c r="K144" s="106">
        <v>28</v>
      </c>
      <c r="L144" s="105">
        <v>4.6765189828407898</v>
      </c>
      <c r="M144" s="106">
        <v>18</v>
      </c>
      <c r="N144" s="105">
        <v>5.4190341631713599</v>
      </c>
      <c r="O144" s="106">
        <v>19</v>
      </c>
      <c r="P144" s="105">
        <v>5.29670130440112</v>
      </c>
      <c r="Q144" s="106">
        <v>22</v>
      </c>
      <c r="R144" s="105">
        <v>5.4144465662466699</v>
      </c>
      <c r="S144" s="106">
        <v>22</v>
      </c>
      <c r="T144" s="105">
        <v>5.7419927463492497</v>
      </c>
      <c r="U144" s="106">
        <v>21</v>
      </c>
      <c r="V144" s="105">
        <v>7.1245679782051896</v>
      </c>
      <c r="W144" s="106">
        <v>26</v>
      </c>
      <c r="Z144" s="105">
        <v>9.9527643010817695</v>
      </c>
      <c r="AA144" s="106">
        <v>24</v>
      </c>
    </row>
    <row r="145" spans="1:27" x14ac:dyDescent="0.3">
      <c r="A145" s="103" t="s">
        <v>129</v>
      </c>
      <c r="B145" s="104">
        <v>43986</v>
      </c>
      <c r="C145" s="105">
        <v>1994.7791999999999</v>
      </c>
      <c r="D145" s="105">
        <v>2.11168418456931</v>
      </c>
      <c r="E145" s="106">
        <v>38</v>
      </c>
      <c r="F145" s="105">
        <v>2.2010092432635</v>
      </c>
      <c r="G145" s="106">
        <v>37</v>
      </c>
      <c r="H145" s="105">
        <v>2.9790086639355202</v>
      </c>
      <c r="I145" s="106">
        <v>15</v>
      </c>
      <c r="J145" s="105">
        <v>3.45238723898848</v>
      </c>
      <c r="K145" s="106">
        <v>15</v>
      </c>
      <c r="L145" s="105">
        <v>4.3782895629033396</v>
      </c>
      <c r="M145" s="106">
        <v>24</v>
      </c>
      <c r="N145" s="105">
        <v>4.8659386643243998</v>
      </c>
      <c r="O145" s="106">
        <v>27</v>
      </c>
      <c r="P145" s="105">
        <v>5.1065703966803397</v>
      </c>
      <c r="Q145" s="106">
        <v>27</v>
      </c>
      <c r="R145" s="105">
        <v>5.3538259887146404</v>
      </c>
      <c r="S145" s="106">
        <v>24</v>
      </c>
      <c r="T145" s="105">
        <v>5.7246478719850096</v>
      </c>
      <c r="U145" s="106">
        <v>23</v>
      </c>
      <c r="V145" s="105">
        <v>7.22680727982946</v>
      </c>
      <c r="W145" s="106">
        <v>18</v>
      </c>
      <c r="Z145" s="105">
        <v>9.9787555406948698</v>
      </c>
      <c r="AA145" s="106">
        <v>22</v>
      </c>
    </row>
    <row r="146" spans="1:27" x14ac:dyDescent="0.3">
      <c r="A146" s="103" t="s">
        <v>130</v>
      </c>
      <c r="B146" s="104">
        <v>43986</v>
      </c>
      <c r="C146" s="105">
        <v>296.49419999999998</v>
      </c>
      <c r="D146" s="105">
        <v>3.23795594733634</v>
      </c>
      <c r="E146" s="106">
        <v>7</v>
      </c>
      <c r="F146" s="105">
        <v>3.0250381918020399</v>
      </c>
      <c r="G146" s="106">
        <v>12</v>
      </c>
      <c r="H146" s="105">
        <v>3.1340324933881898</v>
      </c>
      <c r="I146" s="106">
        <v>12</v>
      </c>
      <c r="J146" s="105">
        <v>3.6631249060936999</v>
      </c>
      <c r="K146" s="106">
        <v>9</v>
      </c>
      <c r="L146" s="105">
        <v>5.1764006563416904</v>
      </c>
      <c r="M146" s="106">
        <v>4</v>
      </c>
      <c r="N146" s="105">
        <v>5.7693559107436201</v>
      </c>
      <c r="O146" s="106">
        <v>7</v>
      </c>
      <c r="P146" s="105">
        <v>5.50538066145225</v>
      </c>
      <c r="Q146" s="106">
        <v>8</v>
      </c>
      <c r="R146" s="105">
        <v>5.5733214489404403</v>
      </c>
      <c r="S146" s="106">
        <v>12</v>
      </c>
      <c r="T146" s="105">
        <v>5.8735969532025001</v>
      </c>
      <c r="U146" s="106">
        <v>13</v>
      </c>
      <c r="V146" s="105">
        <v>7.2453936874345297</v>
      </c>
      <c r="W146" s="106">
        <v>14</v>
      </c>
      <c r="Z146" s="105">
        <v>10.032998433085201</v>
      </c>
      <c r="AA146" s="106">
        <v>13</v>
      </c>
    </row>
    <row r="147" spans="1:27" x14ac:dyDescent="0.3">
      <c r="A147" s="103" t="s">
        <v>131</v>
      </c>
      <c r="B147" s="104">
        <v>43986</v>
      </c>
      <c r="C147" s="105">
        <v>2150.8200000000002</v>
      </c>
      <c r="D147" s="105">
        <v>4.1463083582772304</v>
      </c>
      <c r="E147" s="106">
        <v>2</v>
      </c>
      <c r="F147" s="105">
        <v>3.9117735913507201</v>
      </c>
      <c r="G147" s="106">
        <v>3</v>
      </c>
      <c r="H147" s="105">
        <v>3.8436886457560799</v>
      </c>
      <c r="I147" s="106">
        <v>2</v>
      </c>
      <c r="J147" s="105">
        <v>3.9439086376318002</v>
      </c>
      <c r="K147" s="106">
        <v>4</v>
      </c>
      <c r="L147" s="105">
        <v>5.0786243539647602</v>
      </c>
      <c r="M147" s="106">
        <v>5</v>
      </c>
      <c r="N147" s="105">
        <v>5.9214784410408798</v>
      </c>
      <c r="O147" s="106">
        <v>4</v>
      </c>
      <c r="P147" s="105">
        <v>5.6486890030466501</v>
      </c>
      <c r="Q147" s="106">
        <v>3</v>
      </c>
      <c r="R147" s="105">
        <v>5.7483147045995802</v>
      </c>
      <c r="S147" s="106">
        <v>3</v>
      </c>
      <c r="T147" s="105">
        <v>6.0203050945545602</v>
      </c>
      <c r="U147" s="106">
        <v>4</v>
      </c>
      <c r="V147" s="105">
        <v>7.36952367999793</v>
      </c>
      <c r="W147" s="106">
        <v>3</v>
      </c>
      <c r="Z147" s="105">
        <v>10.024239200034501</v>
      </c>
      <c r="AA147" s="106">
        <v>14</v>
      </c>
    </row>
    <row r="148" spans="1:27" x14ac:dyDescent="0.3">
      <c r="A148" s="103" t="s">
        <v>132</v>
      </c>
      <c r="B148" s="104">
        <v>43986</v>
      </c>
      <c r="C148" s="105">
        <v>2422.0288</v>
      </c>
      <c r="D148" s="105">
        <v>2.8168023684815902</v>
      </c>
      <c r="E148" s="106">
        <v>16</v>
      </c>
      <c r="F148" s="105">
        <v>2.65692064147553</v>
      </c>
      <c r="G148" s="106">
        <v>21</v>
      </c>
      <c r="H148" s="105">
        <v>2.77866764122887</v>
      </c>
      <c r="I148" s="106">
        <v>27</v>
      </c>
      <c r="J148" s="105">
        <v>3.2073947054226402</v>
      </c>
      <c r="K148" s="106">
        <v>27</v>
      </c>
      <c r="L148" s="105">
        <v>4.39873121332898</v>
      </c>
      <c r="M148" s="106">
        <v>23</v>
      </c>
      <c r="N148" s="105">
        <v>5.0740000420339202</v>
      </c>
      <c r="O148" s="106">
        <v>26</v>
      </c>
      <c r="P148" s="105">
        <v>5.1208017592784199</v>
      </c>
      <c r="Q148" s="106">
        <v>26</v>
      </c>
      <c r="R148" s="105">
        <v>5.2222581502723298</v>
      </c>
      <c r="S148" s="106">
        <v>28</v>
      </c>
      <c r="T148" s="105">
        <v>5.5271701211542199</v>
      </c>
      <c r="U148" s="106">
        <v>29</v>
      </c>
      <c r="V148" s="105">
        <v>7.0556042107309702</v>
      </c>
      <c r="W148" s="106">
        <v>28</v>
      </c>
      <c r="Z148" s="105">
        <v>9.8833360787909896</v>
      </c>
      <c r="AA148" s="106">
        <v>27</v>
      </c>
    </row>
    <row r="149" spans="1:27" x14ac:dyDescent="0.3">
      <c r="A149" s="103" t="s">
        <v>133</v>
      </c>
      <c r="B149" s="104">
        <v>43986</v>
      </c>
      <c r="C149" s="105">
        <v>1553.0952</v>
      </c>
      <c r="D149" s="105">
        <v>1.8943157392041801</v>
      </c>
      <c r="E149" s="106">
        <v>41</v>
      </c>
      <c r="F149" s="105">
        <v>2.3662734569765602</v>
      </c>
      <c r="G149" s="106">
        <v>30</v>
      </c>
      <c r="H149" s="105">
        <v>2.5054513918258299</v>
      </c>
      <c r="I149" s="106">
        <v>38</v>
      </c>
      <c r="J149" s="105">
        <v>2.79732138840129</v>
      </c>
      <c r="K149" s="106">
        <v>36</v>
      </c>
      <c r="L149" s="105">
        <v>3.3883225542578401</v>
      </c>
      <c r="M149" s="106">
        <v>35</v>
      </c>
      <c r="N149" s="105">
        <v>3.7158031870275798</v>
      </c>
      <c r="O149" s="106">
        <v>41</v>
      </c>
      <c r="P149" s="105">
        <v>4.2364128771004701</v>
      </c>
      <c r="Q149" s="106">
        <v>36</v>
      </c>
      <c r="R149" s="105">
        <v>4.5306190116152099</v>
      </c>
      <c r="S149" s="106">
        <v>36</v>
      </c>
      <c r="T149" s="105">
        <v>4.9215736604766098</v>
      </c>
      <c r="U149" s="106">
        <v>36</v>
      </c>
      <c r="V149" s="105">
        <v>6.4525554985670697</v>
      </c>
      <c r="W149" s="106">
        <v>31</v>
      </c>
      <c r="Z149" s="105">
        <v>8.4237175681206793</v>
      </c>
      <c r="AA149" s="106">
        <v>32</v>
      </c>
    </row>
    <row r="150" spans="1:27" x14ac:dyDescent="0.3">
      <c r="A150" s="103" t="s">
        <v>134</v>
      </c>
      <c r="B150" s="104">
        <v>43986</v>
      </c>
      <c r="C150" s="105">
        <v>1953.5199</v>
      </c>
      <c r="D150" s="105">
        <v>2.4758273755615101</v>
      </c>
      <c r="E150" s="106">
        <v>30</v>
      </c>
      <c r="F150" s="105">
        <v>2.1777244240643499</v>
      </c>
      <c r="G150" s="106">
        <v>38</v>
      </c>
      <c r="H150" s="105">
        <v>2.4551946420760098</v>
      </c>
      <c r="I150" s="106">
        <v>40</v>
      </c>
      <c r="J150" s="105">
        <v>2.78291272007261</v>
      </c>
      <c r="K150" s="106">
        <v>37</v>
      </c>
      <c r="L150" s="105">
        <v>3.4151671379009798</v>
      </c>
      <c r="M150" s="106">
        <v>33</v>
      </c>
      <c r="N150" s="105">
        <v>4.7878755833959703</v>
      </c>
      <c r="O150" s="106">
        <v>30</v>
      </c>
      <c r="P150" s="105">
        <v>5.0700287641593498</v>
      </c>
      <c r="Q150" s="106">
        <v>28</v>
      </c>
      <c r="R150" s="105">
        <v>5.2837580063207499</v>
      </c>
      <c r="S150" s="106">
        <v>27</v>
      </c>
      <c r="T150" s="105">
        <v>5.62988209810693</v>
      </c>
      <c r="U150" s="106">
        <v>26</v>
      </c>
      <c r="V150" s="105">
        <v>7.1652650209914999</v>
      </c>
      <c r="W150" s="106">
        <v>23</v>
      </c>
      <c r="Z150" s="105">
        <v>10.0766008433463</v>
      </c>
      <c r="AA150" s="106">
        <v>9</v>
      </c>
    </row>
    <row r="151" spans="1:27" x14ac:dyDescent="0.3">
      <c r="A151" s="103" t="s">
        <v>135</v>
      </c>
      <c r="B151" s="104">
        <v>43986</v>
      </c>
      <c r="C151" s="105">
        <v>1952.4811999999999</v>
      </c>
      <c r="D151" s="105">
        <v>2.81181857091206</v>
      </c>
      <c r="E151" s="106">
        <v>17</v>
      </c>
      <c r="F151" s="105">
        <v>2.8116284340761202</v>
      </c>
      <c r="G151" s="106">
        <v>16</v>
      </c>
      <c r="H151" s="105">
        <v>2.6115464684944998</v>
      </c>
      <c r="I151" s="106">
        <v>33</v>
      </c>
      <c r="J151" s="105">
        <v>3.2166891380831801</v>
      </c>
      <c r="K151" s="106">
        <v>25</v>
      </c>
      <c r="L151" s="105">
        <v>3.5472889962262499</v>
      </c>
      <c r="M151" s="106">
        <v>30</v>
      </c>
      <c r="N151" s="105">
        <v>4.5587882513935698</v>
      </c>
      <c r="O151" s="106">
        <v>33</v>
      </c>
      <c r="P151" s="105"/>
      <c r="Q151" s="106"/>
      <c r="R151" s="105"/>
      <c r="S151" s="106"/>
      <c r="T151" s="105"/>
      <c r="U151" s="106"/>
      <c r="V151" s="105"/>
      <c r="W151" s="106"/>
      <c r="Z151" s="105">
        <v>4.8259617573490798</v>
      </c>
      <c r="AA151" s="106">
        <v>43</v>
      </c>
    </row>
    <row r="152" spans="1:27" x14ac:dyDescent="0.3">
      <c r="A152" s="103" t="s">
        <v>136</v>
      </c>
      <c r="B152" s="104">
        <v>43986</v>
      </c>
      <c r="C152" s="105">
        <v>1954.1992</v>
      </c>
      <c r="D152" s="105">
        <v>2.5141952830045602</v>
      </c>
      <c r="E152" s="106">
        <v>27</v>
      </c>
      <c r="F152" s="105">
        <v>2.2629161911489</v>
      </c>
      <c r="G152" s="106">
        <v>33</v>
      </c>
      <c r="H152" s="105">
        <v>2.5149677282260101</v>
      </c>
      <c r="I152" s="106">
        <v>37</v>
      </c>
      <c r="J152" s="105">
        <v>2.8130961390208</v>
      </c>
      <c r="K152" s="106">
        <v>35</v>
      </c>
      <c r="L152" s="105">
        <v>3.4687014613318201</v>
      </c>
      <c r="M152" s="106">
        <v>31</v>
      </c>
      <c r="N152" s="105">
        <v>4.8246650135310896</v>
      </c>
      <c r="O152" s="106">
        <v>29</v>
      </c>
      <c r="P152" s="105"/>
      <c r="Q152" s="106"/>
      <c r="R152" s="105"/>
      <c r="S152" s="106"/>
      <c r="T152" s="105"/>
      <c r="U152" s="106"/>
      <c r="V152" s="105"/>
      <c r="W152" s="106"/>
      <c r="Z152" s="105">
        <v>5.0213431236139003</v>
      </c>
      <c r="AA152" s="106">
        <v>39</v>
      </c>
    </row>
    <row r="153" spans="1:27" x14ac:dyDescent="0.3">
      <c r="A153" s="103" t="s">
        <v>137</v>
      </c>
      <c r="B153" s="104">
        <v>43986</v>
      </c>
      <c r="C153" s="105">
        <v>1953.8797</v>
      </c>
      <c r="D153" s="105">
        <v>2.5538415236847598</v>
      </c>
      <c r="E153" s="106">
        <v>23</v>
      </c>
      <c r="F153" s="105">
        <v>2.2034858440656699</v>
      </c>
      <c r="G153" s="106">
        <v>36</v>
      </c>
      <c r="H153" s="105">
        <v>2.4651600004998002</v>
      </c>
      <c r="I153" s="106">
        <v>39</v>
      </c>
      <c r="J153" s="105">
        <v>2.78079508129386</v>
      </c>
      <c r="K153" s="106">
        <v>38</v>
      </c>
      <c r="L153" s="105">
        <v>3.4166577982470701</v>
      </c>
      <c r="M153" s="106">
        <v>32</v>
      </c>
      <c r="N153" s="105">
        <v>4.7875032295097304</v>
      </c>
      <c r="O153" s="106">
        <v>31</v>
      </c>
      <c r="P153" s="105"/>
      <c r="Q153" s="106"/>
      <c r="R153" s="105"/>
      <c r="S153" s="106"/>
      <c r="T153" s="105"/>
      <c r="U153" s="106"/>
      <c r="V153" s="105"/>
      <c r="W153" s="106"/>
      <c r="Z153" s="105">
        <v>4.9816593311115103</v>
      </c>
      <c r="AA153" s="106">
        <v>41</v>
      </c>
    </row>
    <row r="154" spans="1:27" x14ac:dyDescent="0.3">
      <c r="A154" s="103" t="s">
        <v>138</v>
      </c>
      <c r="B154" s="104">
        <v>43986</v>
      </c>
      <c r="C154" s="105">
        <v>1954.0433</v>
      </c>
      <c r="D154" s="105">
        <v>2.48824139861537</v>
      </c>
      <c r="E154" s="106">
        <v>28</v>
      </c>
      <c r="F154" s="105">
        <v>2.2799143413588401</v>
      </c>
      <c r="G154" s="106">
        <v>32</v>
      </c>
      <c r="H154" s="105">
        <v>2.5544329815551099</v>
      </c>
      <c r="I154" s="106">
        <v>35</v>
      </c>
      <c r="J154" s="105">
        <v>2.8558416376254101</v>
      </c>
      <c r="K154" s="106">
        <v>33</v>
      </c>
      <c r="L154" s="105">
        <v>3.39855309974249</v>
      </c>
      <c r="M154" s="106">
        <v>34</v>
      </c>
      <c r="N154" s="105">
        <v>4.7572569174930504</v>
      </c>
      <c r="O154" s="106">
        <v>32</v>
      </c>
      <c r="P154" s="105"/>
      <c r="Q154" s="106"/>
      <c r="R154" s="105"/>
      <c r="S154" s="106"/>
      <c r="T154" s="105"/>
      <c r="U154" s="106"/>
      <c r="V154" s="105"/>
      <c r="W154" s="106"/>
      <c r="Z154" s="105">
        <v>4.9955700426745899</v>
      </c>
      <c r="AA154" s="106">
        <v>40</v>
      </c>
    </row>
    <row r="155" spans="1:27" x14ac:dyDescent="0.3">
      <c r="A155" s="103" t="s">
        <v>139</v>
      </c>
      <c r="B155" s="104">
        <v>43986</v>
      </c>
      <c r="C155" s="105">
        <v>2751.9182999999998</v>
      </c>
      <c r="D155" s="105">
        <v>2.4764588232309999</v>
      </c>
      <c r="E155" s="106">
        <v>29</v>
      </c>
      <c r="F155" s="105">
        <v>2.0977591680716401</v>
      </c>
      <c r="G155" s="106">
        <v>39</v>
      </c>
      <c r="H155" s="105">
        <v>2.31721102181461</v>
      </c>
      <c r="I155" s="106">
        <v>42</v>
      </c>
      <c r="J155" s="105">
        <v>2.8665430987868699</v>
      </c>
      <c r="K155" s="106">
        <v>32</v>
      </c>
      <c r="L155" s="105">
        <v>4.6392021299046799</v>
      </c>
      <c r="M155" s="106">
        <v>20</v>
      </c>
      <c r="N155" s="105">
        <v>5.1633145507982503</v>
      </c>
      <c r="O155" s="106">
        <v>24</v>
      </c>
      <c r="P155" s="105">
        <v>5.1700063483609702</v>
      </c>
      <c r="Q155" s="106">
        <v>25</v>
      </c>
      <c r="R155" s="105">
        <v>5.3030467318499497</v>
      </c>
      <c r="S155" s="106">
        <v>26</v>
      </c>
      <c r="T155" s="105">
        <v>5.6130087381528</v>
      </c>
      <c r="U155" s="106">
        <v>27</v>
      </c>
      <c r="V155" s="105">
        <v>7.1595173641207301</v>
      </c>
      <c r="W155" s="106">
        <v>24</v>
      </c>
      <c r="Z155" s="105">
        <v>9.9957631013602999</v>
      </c>
      <c r="AA155" s="106">
        <v>19</v>
      </c>
    </row>
    <row r="156" spans="1:27" x14ac:dyDescent="0.3">
      <c r="A156" s="103" t="s">
        <v>140</v>
      </c>
      <c r="B156" s="104">
        <v>43986</v>
      </c>
      <c r="C156" s="105">
        <v>1054.2952</v>
      </c>
      <c r="D156" s="105">
        <v>2.9048730553363802</v>
      </c>
      <c r="E156" s="106">
        <v>11</v>
      </c>
      <c r="F156" s="105">
        <v>2.9307358892539699</v>
      </c>
      <c r="G156" s="106">
        <v>14</v>
      </c>
      <c r="H156" s="105">
        <v>2.94785183062212</v>
      </c>
      <c r="I156" s="106">
        <v>18</v>
      </c>
      <c r="J156" s="105">
        <v>2.8142015484091498</v>
      </c>
      <c r="K156" s="106">
        <v>34</v>
      </c>
      <c r="L156" s="105">
        <v>2.8375327260432202</v>
      </c>
      <c r="M156" s="106">
        <v>42</v>
      </c>
      <c r="N156" s="105">
        <v>3.0515509797896301</v>
      </c>
      <c r="O156" s="106">
        <v>42</v>
      </c>
      <c r="P156" s="105">
        <v>3.8989740598936198</v>
      </c>
      <c r="Q156" s="106">
        <v>38</v>
      </c>
      <c r="R156" s="105">
        <v>4.2839277194950904</v>
      </c>
      <c r="S156" s="106">
        <v>38</v>
      </c>
      <c r="T156" s="105">
        <v>4.62472352453198</v>
      </c>
      <c r="U156" s="106">
        <v>38</v>
      </c>
      <c r="V156" s="105"/>
      <c r="W156" s="106"/>
      <c r="Z156" s="105">
        <v>4.8609815278161799</v>
      </c>
      <c r="AA156" s="106">
        <v>42</v>
      </c>
    </row>
    <row r="157" spans="1:27" x14ac:dyDescent="0.3">
      <c r="A157" s="103" t="s">
        <v>141</v>
      </c>
      <c r="B157" s="104">
        <v>43986</v>
      </c>
      <c r="C157" s="105">
        <v>54.770400000000002</v>
      </c>
      <c r="D157" s="105">
        <v>3.9989482218395498</v>
      </c>
      <c r="E157" s="106">
        <v>3</v>
      </c>
      <c r="F157" s="105">
        <v>3.4663627663693899</v>
      </c>
      <c r="G157" s="106">
        <v>6</v>
      </c>
      <c r="H157" s="105">
        <v>3.3628199402997301</v>
      </c>
      <c r="I157" s="106">
        <v>6</v>
      </c>
      <c r="J157" s="105">
        <v>3.4413511648598001</v>
      </c>
      <c r="K157" s="106">
        <v>18</v>
      </c>
      <c r="L157" s="105">
        <v>4.0878946250784303</v>
      </c>
      <c r="M157" s="106">
        <v>27</v>
      </c>
      <c r="N157" s="105">
        <v>4.8510151527228702</v>
      </c>
      <c r="O157" s="106">
        <v>28</v>
      </c>
      <c r="P157" s="105">
        <v>5.0155604572703298</v>
      </c>
      <c r="Q157" s="106">
        <v>29</v>
      </c>
      <c r="R157" s="105">
        <v>5.2153000702009296</v>
      </c>
      <c r="S157" s="106">
        <v>29</v>
      </c>
      <c r="T157" s="105">
        <v>5.5962927907717104</v>
      </c>
      <c r="U157" s="106">
        <v>28</v>
      </c>
      <c r="V157" s="105">
        <v>7.1907761470969103</v>
      </c>
      <c r="W157" s="106">
        <v>22</v>
      </c>
      <c r="Z157" s="105">
        <v>10.082045654929001</v>
      </c>
      <c r="AA157" s="106">
        <v>8</v>
      </c>
    </row>
    <row r="158" spans="1:27" x14ac:dyDescent="0.3">
      <c r="A158" s="103" t="s">
        <v>142</v>
      </c>
      <c r="B158" s="104">
        <v>43986</v>
      </c>
      <c r="C158" s="105">
        <v>4048.6187</v>
      </c>
      <c r="D158" s="105">
        <v>2.30538862251084</v>
      </c>
      <c r="E158" s="106">
        <v>34</v>
      </c>
      <c r="F158" s="105">
        <v>2.3624988256058299</v>
      </c>
      <c r="G158" s="106">
        <v>31</v>
      </c>
      <c r="H158" s="105">
        <v>2.6834679002742901</v>
      </c>
      <c r="I158" s="106">
        <v>31</v>
      </c>
      <c r="J158" s="105">
        <v>3.2598612222439902</v>
      </c>
      <c r="K158" s="106">
        <v>24</v>
      </c>
      <c r="L158" s="105">
        <v>4.5201987229797798</v>
      </c>
      <c r="M158" s="106">
        <v>21</v>
      </c>
      <c r="N158" s="105">
        <v>5.1535354093059897</v>
      </c>
      <c r="O158" s="106">
        <v>25</v>
      </c>
      <c r="P158" s="105">
        <v>5.1766459993321803</v>
      </c>
      <c r="Q158" s="106">
        <v>24</v>
      </c>
      <c r="R158" s="105">
        <v>5.32245292597936</v>
      </c>
      <c r="S158" s="106">
        <v>25</v>
      </c>
      <c r="T158" s="105">
        <v>5.6336687301111903</v>
      </c>
      <c r="U158" s="106">
        <v>25</v>
      </c>
      <c r="V158" s="105">
        <v>7.1161492508716897</v>
      </c>
      <c r="W158" s="106">
        <v>27</v>
      </c>
      <c r="Z158" s="105">
        <v>9.9276019307382004</v>
      </c>
      <c r="AA158" s="106">
        <v>25</v>
      </c>
    </row>
    <row r="159" spans="1:27" x14ac:dyDescent="0.3">
      <c r="A159" s="103" t="s">
        <v>143</v>
      </c>
      <c r="B159" s="104">
        <v>43986</v>
      </c>
      <c r="C159" s="105">
        <v>2744.7392</v>
      </c>
      <c r="D159" s="105">
        <v>2.1092111486904499</v>
      </c>
      <c r="E159" s="106">
        <v>39</v>
      </c>
      <c r="F159" s="105">
        <v>2.4717447342005698</v>
      </c>
      <c r="G159" s="106">
        <v>27</v>
      </c>
      <c r="H159" s="105">
        <v>2.6334164847722898</v>
      </c>
      <c r="I159" s="106">
        <v>32</v>
      </c>
      <c r="J159" s="105">
        <v>3.21603948558738</v>
      </c>
      <c r="K159" s="106">
        <v>26</v>
      </c>
      <c r="L159" s="105">
        <v>4.48503206872003</v>
      </c>
      <c r="M159" s="106">
        <v>22</v>
      </c>
      <c r="N159" s="105">
        <v>5.4801094170798796</v>
      </c>
      <c r="O159" s="106">
        <v>14</v>
      </c>
      <c r="P159" s="105">
        <v>5.3782831366249004</v>
      </c>
      <c r="Q159" s="106">
        <v>17</v>
      </c>
      <c r="R159" s="105">
        <v>5.4727708931670698</v>
      </c>
      <c r="S159" s="106">
        <v>17</v>
      </c>
      <c r="T159" s="105">
        <v>5.7462271736931596</v>
      </c>
      <c r="U159" s="106">
        <v>20</v>
      </c>
      <c r="V159" s="105">
        <v>7.2138604470624497</v>
      </c>
      <c r="W159" s="106">
        <v>20</v>
      </c>
      <c r="Z159" s="105">
        <v>9.9866985534211192</v>
      </c>
      <c r="AA159" s="106">
        <v>21</v>
      </c>
    </row>
    <row r="160" spans="1:27" x14ac:dyDescent="0.3">
      <c r="A160" s="103" t="s">
        <v>144</v>
      </c>
      <c r="B160" s="104">
        <v>43986</v>
      </c>
      <c r="C160" s="105">
        <v>3635.3402000000001</v>
      </c>
      <c r="D160" s="105">
        <v>3.3316841853779899</v>
      </c>
      <c r="E160" s="106">
        <v>5</v>
      </c>
      <c r="F160" s="105">
        <v>3.3661135649768101</v>
      </c>
      <c r="G160" s="106">
        <v>8</v>
      </c>
      <c r="H160" s="105">
        <v>3.2322620684983101</v>
      </c>
      <c r="I160" s="106">
        <v>10</v>
      </c>
      <c r="J160" s="105">
        <v>3.8034372384615902</v>
      </c>
      <c r="K160" s="106">
        <v>6</v>
      </c>
      <c r="L160" s="105">
        <v>4.8145751706013602</v>
      </c>
      <c r="M160" s="106">
        <v>13</v>
      </c>
      <c r="N160" s="105">
        <v>5.7942777171675299</v>
      </c>
      <c r="O160" s="106">
        <v>6</v>
      </c>
      <c r="P160" s="105">
        <v>5.5840356789866403</v>
      </c>
      <c r="Q160" s="106">
        <v>7</v>
      </c>
      <c r="R160" s="105">
        <v>5.6476023061413896</v>
      </c>
      <c r="S160" s="106">
        <v>6</v>
      </c>
      <c r="T160" s="105">
        <v>5.9083843918878403</v>
      </c>
      <c r="U160" s="106">
        <v>10</v>
      </c>
      <c r="V160" s="105">
        <v>7.2753568414884899</v>
      </c>
      <c r="W160" s="106">
        <v>13</v>
      </c>
      <c r="Z160" s="105">
        <v>10.009041887379301</v>
      </c>
      <c r="AA160" s="106">
        <v>16</v>
      </c>
    </row>
    <row r="161" spans="1:27" x14ac:dyDescent="0.3">
      <c r="A161" s="103" t="s">
        <v>145</v>
      </c>
      <c r="B161" s="104">
        <v>43986</v>
      </c>
      <c r="C161" s="105">
        <v>1300.2630999999999</v>
      </c>
      <c r="D161" s="105">
        <v>3.3267453481679001</v>
      </c>
      <c r="E161" s="106">
        <v>6</v>
      </c>
      <c r="F161" s="105">
        <v>3.43876307409163</v>
      </c>
      <c r="G161" s="106">
        <v>7</v>
      </c>
      <c r="H161" s="105">
        <v>3.43617784449164</v>
      </c>
      <c r="I161" s="106">
        <v>5</v>
      </c>
      <c r="J161" s="105">
        <v>3.8822102717770699</v>
      </c>
      <c r="K161" s="106">
        <v>5</v>
      </c>
      <c r="L161" s="105">
        <v>4.8504168866043704</v>
      </c>
      <c r="M161" s="106">
        <v>12</v>
      </c>
      <c r="N161" s="105">
        <v>5.4838188778405597</v>
      </c>
      <c r="O161" s="106">
        <v>13</v>
      </c>
      <c r="P161" s="105">
        <v>5.4538464109141396</v>
      </c>
      <c r="Q161" s="106">
        <v>13</v>
      </c>
      <c r="R161" s="105">
        <v>5.6268074195589204</v>
      </c>
      <c r="S161" s="106">
        <v>7</v>
      </c>
      <c r="T161" s="105">
        <v>5.9479241811753596</v>
      </c>
      <c r="U161" s="106">
        <v>7</v>
      </c>
      <c r="V161" s="105">
        <v>7.3536398954389099</v>
      </c>
      <c r="W161" s="106">
        <v>5</v>
      </c>
      <c r="Z161" s="105">
        <v>7.6534166980687504</v>
      </c>
      <c r="AA161" s="106">
        <v>35</v>
      </c>
    </row>
    <row r="162" spans="1:27" x14ac:dyDescent="0.3">
      <c r="A162" s="103" t="s">
        <v>146</v>
      </c>
      <c r="B162" s="104">
        <v>43986</v>
      </c>
      <c r="C162" s="105">
        <v>2112.4254999999998</v>
      </c>
      <c r="D162" s="105">
        <v>2.9289773588049299</v>
      </c>
      <c r="E162" s="106">
        <v>10</v>
      </c>
      <c r="F162" s="105">
        <v>3.1184553900571399</v>
      </c>
      <c r="G162" s="106">
        <v>10</v>
      </c>
      <c r="H162" s="105">
        <v>3.2084089432139802</v>
      </c>
      <c r="I162" s="106">
        <v>11</v>
      </c>
      <c r="J162" s="105">
        <v>3.3904144930712001</v>
      </c>
      <c r="K162" s="106">
        <v>19</v>
      </c>
      <c r="L162" s="105">
        <v>4.7002172193195104</v>
      </c>
      <c r="M162" s="106">
        <v>17</v>
      </c>
      <c r="N162" s="105">
        <v>5.3264095276412498</v>
      </c>
      <c r="O162" s="106">
        <v>20</v>
      </c>
      <c r="P162" s="105">
        <v>5.3381307234992397</v>
      </c>
      <c r="Q162" s="106">
        <v>19</v>
      </c>
      <c r="R162" s="105">
        <v>5.4564911730311403</v>
      </c>
      <c r="S162" s="106">
        <v>19</v>
      </c>
      <c r="T162" s="105">
        <v>5.7644432548060598</v>
      </c>
      <c r="U162" s="106">
        <v>19</v>
      </c>
      <c r="V162" s="105">
        <v>7.2261891858013403</v>
      </c>
      <c r="W162" s="106">
        <v>19</v>
      </c>
      <c r="Z162" s="105">
        <v>9.6152416854761604</v>
      </c>
      <c r="AA162" s="106">
        <v>30</v>
      </c>
    </row>
    <row r="163" spans="1:27" x14ac:dyDescent="0.3">
      <c r="A163" s="103" t="s">
        <v>147</v>
      </c>
      <c r="B163" s="104">
        <v>43986</v>
      </c>
      <c r="C163" s="105">
        <v>10.772600000000001</v>
      </c>
      <c r="D163" s="105">
        <v>2.7107818563247799</v>
      </c>
      <c r="E163" s="106">
        <v>20</v>
      </c>
      <c r="F163" s="105">
        <v>2.37222041687864</v>
      </c>
      <c r="G163" s="106">
        <v>29</v>
      </c>
      <c r="H163" s="105">
        <v>2.7119903408564401</v>
      </c>
      <c r="I163" s="106">
        <v>29</v>
      </c>
      <c r="J163" s="105">
        <v>2.7619065319321998</v>
      </c>
      <c r="K163" s="106">
        <v>40</v>
      </c>
      <c r="L163" s="105">
        <v>3.1232445354104699</v>
      </c>
      <c r="M163" s="106">
        <v>41</v>
      </c>
      <c r="N163" s="105">
        <v>3.7661460096749102</v>
      </c>
      <c r="O163" s="106">
        <v>40</v>
      </c>
      <c r="P163" s="105">
        <v>4.2180280991226198</v>
      </c>
      <c r="Q163" s="106">
        <v>37</v>
      </c>
      <c r="R163" s="105">
        <v>4.49846841200897</v>
      </c>
      <c r="S163" s="106">
        <v>37</v>
      </c>
      <c r="T163" s="105">
        <v>4.79297057210169</v>
      </c>
      <c r="U163" s="106">
        <v>37</v>
      </c>
      <c r="V163" s="105"/>
      <c r="W163" s="106"/>
      <c r="Z163" s="105">
        <v>5.2907879924953196</v>
      </c>
      <c r="AA163" s="106">
        <v>38</v>
      </c>
    </row>
    <row r="164" spans="1:27" x14ac:dyDescent="0.3">
      <c r="A164" s="103" t="s">
        <v>148</v>
      </c>
      <c r="B164" s="104">
        <v>43986</v>
      </c>
      <c r="C164" s="105">
        <v>4897.1274000000003</v>
      </c>
      <c r="D164" s="105">
        <v>2.7557111923299802</v>
      </c>
      <c r="E164" s="106">
        <v>19</v>
      </c>
      <c r="F164" s="105">
        <v>2.7568730343735202</v>
      </c>
      <c r="G164" s="106">
        <v>17</v>
      </c>
      <c r="H164" s="105">
        <v>2.8007685410329501</v>
      </c>
      <c r="I164" s="106">
        <v>24</v>
      </c>
      <c r="J164" s="105">
        <v>3.49454872727273</v>
      </c>
      <c r="K164" s="106">
        <v>11</v>
      </c>
      <c r="L164" s="105">
        <v>5.0703026078232201</v>
      </c>
      <c r="M164" s="106">
        <v>6</v>
      </c>
      <c r="N164" s="105">
        <v>5.6739757946103504</v>
      </c>
      <c r="O164" s="106">
        <v>8</v>
      </c>
      <c r="P164" s="105">
        <v>5.4812072719834699</v>
      </c>
      <c r="Q164" s="106">
        <v>12</v>
      </c>
      <c r="R164" s="105">
        <v>5.5948487992127403</v>
      </c>
      <c r="S164" s="106">
        <v>10</v>
      </c>
      <c r="T164" s="105">
        <v>5.9349216237647502</v>
      </c>
      <c r="U164" s="106">
        <v>8</v>
      </c>
      <c r="V164" s="105">
        <v>7.3281237497090901</v>
      </c>
      <c r="W164" s="106">
        <v>6</v>
      </c>
      <c r="Z164" s="105">
        <v>10.1004031450785</v>
      </c>
      <c r="AA164" s="106">
        <v>7</v>
      </c>
    </row>
    <row r="165" spans="1:27" x14ac:dyDescent="0.3">
      <c r="A165" s="103" t="s">
        <v>149</v>
      </c>
      <c r="B165" s="104">
        <v>43986</v>
      </c>
      <c r="C165" s="105">
        <v>1124.4756</v>
      </c>
      <c r="D165" s="105">
        <v>1.71394603524744</v>
      </c>
      <c r="E165" s="106">
        <v>43</v>
      </c>
      <c r="F165" s="105">
        <v>0.77150481667028403</v>
      </c>
      <c r="G165" s="106">
        <v>43</v>
      </c>
      <c r="H165" s="105">
        <v>2.2870842103266602</v>
      </c>
      <c r="I165" s="106">
        <v>43</v>
      </c>
      <c r="J165" s="105">
        <v>2.5884361665364199</v>
      </c>
      <c r="K165" s="106">
        <v>43</v>
      </c>
      <c r="L165" s="105">
        <v>3.3246356101983299</v>
      </c>
      <c r="M165" s="106">
        <v>37</v>
      </c>
      <c r="N165" s="105">
        <v>4.1915187179784104</v>
      </c>
      <c r="O165" s="106">
        <v>36</v>
      </c>
      <c r="P165" s="105">
        <v>4.5317279192747097</v>
      </c>
      <c r="Q165" s="106">
        <v>33</v>
      </c>
      <c r="R165" s="105">
        <v>4.7821641203025198</v>
      </c>
      <c r="S165" s="106">
        <v>33</v>
      </c>
      <c r="T165" s="105">
        <v>5.1624627978367696</v>
      </c>
      <c r="U165" s="106">
        <v>32</v>
      </c>
      <c r="V165" s="105"/>
      <c r="W165" s="106"/>
      <c r="Z165" s="105">
        <v>6.0176945695364203</v>
      </c>
      <c r="AA165" s="106">
        <v>37</v>
      </c>
    </row>
    <row r="166" spans="1:27" x14ac:dyDescent="0.3">
      <c r="A166" s="103" t="s">
        <v>150</v>
      </c>
      <c r="B166" s="104">
        <v>43986</v>
      </c>
      <c r="C166" s="105">
        <v>260.80380000000002</v>
      </c>
      <c r="D166" s="105">
        <v>3.0372099925550802</v>
      </c>
      <c r="E166" s="106">
        <v>9</v>
      </c>
      <c r="F166" s="105">
        <v>4.2700325224398501</v>
      </c>
      <c r="G166" s="106">
        <v>2</v>
      </c>
      <c r="H166" s="105">
        <v>3.8294965462672299</v>
      </c>
      <c r="I166" s="106">
        <v>3</v>
      </c>
      <c r="J166" s="105">
        <v>4.32768836100876</v>
      </c>
      <c r="K166" s="106">
        <v>2</v>
      </c>
      <c r="L166" s="105">
        <v>5.4657749230491497</v>
      </c>
      <c r="M166" s="106">
        <v>2</v>
      </c>
      <c r="N166" s="105">
        <v>5.50376867776904</v>
      </c>
      <c r="O166" s="106">
        <v>12</v>
      </c>
      <c r="P166" s="105">
        <v>5.4851742344106196</v>
      </c>
      <c r="Q166" s="106">
        <v>10</v>
      </c>
      <c r="R166" s="105">
        <v>5.6191602154017897</v>
      </c>
      <c r="S166" s="106">
        <v>8</v>
      </c>
      <c r="T166" s="105">
        <v>5.9225552586329497</v>
      </c>
      <c r="U166" s="106">
        <v>9</v>
      </c>
      <c r="V166" s="105">
        <v>7.3155471769501599</v>
      </c>
      <c r="W166" s="106">
        <v>8</v>
      </c>
      <c r="Z166" s="105">
        <v>10.0572360929091</v>
      </c>
      <c r="AA166" s="106">
        <v>10</v>
      </c>
    </row>
    <row r="167" spans="1:27" x14ac:dyDescent="0.3">
      <c r="A167" s="103" t="s">
        <v>151</v>
      </c>
      <c r="B167" s="104">
        <v>43986</v>
      </c>
      <c r="C167" s="105">
        <v>1770.9987000000001</v>
      </c>
      <c r="D167" s="105">
        <v>2.88972834363121</v>
      </c>
      <c r="E167" s="106">
        <v>13</v>
      </c>
      <c r="F167" s="105">
        <v>3.2641001454368799</v>
      </c>
      <c r="G167" s="106">
        <v>9</v>
      </c>
      <c r="H167" s="105">
        <v>3.30408314688253</v>
      </c>
      <c r="I167" s="106">
        <v>8</v>
      </c>
      <c r="J167" s="105">
        <v>3.4474263001369101</v>
      </c>
      <c r="K167" s="106">
        <v>17</v>
      </c>
      <c r="L167" s="105">
        <v>3.94225528209203</v>
      </c>
      <c r="M167" s="106">
        <v>28</v>
      </c>
      <c r="N167" s="105">
        <v>4.2764001506782403</v>
      </c>
      <c r="O167" s="106">
        <v>34</v>
      </c>
      <c r="P167" s="105">
        <v>4.7067692186901304</v>
      </c>
      <c r="Q167" s="106">
        <v>30</v>
      </c>
      <c r="R167" s="105">
        <v>4.9628245363565604</v>
      </c>
      <c r="S167" s="106">
        <v>31</v>
      </c>
      <c r="T167" s="105">
        <v>5.2180302564150098</v>
      </c>
      <c r="U167" s="106">
        <v>31</v>
      </c>
      <c r="V167" s="105">
        <v>3.4971453753857702</v>
      </c>
      <c r="W167" s="106">
        <v>35</v>
      </c>
      <c r="Z167" s="105">
        <v>7.8839210662002301</v>
      </c>
      <c r="AA167" s="106">
        <v>34</v>
      </c>
    </row>
    <row r="168" spans="1:27" x14ac:dyDescent="0.3">
      <c r="A168" s="103" t="s">
        <v>152</v>
      </c>
      <c r="B168" s="104">
        <v>43986</v>
      </c>
      <c r="C168" s="105">
        <v>31.669899999999998</v>
      </c>
      <c r="D168" s="105">
        <v>4.6106379417584202</v>
      </c>
      <c r="E168" s="106">
        <v>1</v>
      </c>
      <c r="F168" s="105">
        <v>4.8040373919930897</v>
      </c>
      <c r="G168" s="106">
        <v>1</v>
      </c>
      <c r="H168" s="105">
        <v>4.6966045388998596</v>
      </c>
      <c r="I168" s="106">
        <v>1</v>
      </c>
      <c r="J168" s="105">
        <v>4.8743512615036204</v>
      </c>
      <c r="K168" s="106">
        <v>1</v>
      </c>
      <c r="L168" s="105">
        <v>5.6595205422250503</v>
      </c>
      <c r="M168" s="106">
        <v>1</v>
      </c>
      <c r="N168" s="105">
        <v>5.25886630680992</v>
      </c>
      <c r="O168" s="106">
        <v>23</v>
      </c>
      <c r="P168" s="105">
        <v>5.8112082436660701</v>
      </c>
      <c r="Q168" s="106">
        <v>1</v>
      </c>
      <c r="R168" s="105">
        <v>6.1661804634368904</v>
      </c>
      <c r="S168" s="106">
        <v>1</v>
      </c>
      <c r="T168" s="105">
        <v>6.5565651794574098</v>
      </c>
      <c r="U168" s="106">
        <v>1</v>
      </c>
      <c r="V168" s="105">
        <v>7.5338778101420996</v>
      </c>
      <c r="W168" s="106">
        <v>1</v>
      </c>
      <c r="Z168" s="105">
        <v>10.6137162355627</v>
      </c>
      <c r="AA168" s="106">
        <v>2</v>
      </c>
    </row>
    <row r="169" spans="1:27" x14ac:dyDescent="0.3">
      <c r="A169" s="103" t="s">
        <v>153</v>
      </c>
      <c r="B169" s="104">
        <v>43986</v>
      </c>
      <c r="C169" s="105">
        <v>27.096800000000002</v>
      </c>
      <c r="D169" s="105">
        <v>2.1553633115881699</v>
      </c>
      <c r="E169" s="106">
        <v>37</v>
      </c>
      <c r="F169" s="105">
        <v>1.7513813582173601</v>
      </c>
      <c r="G169" s="106">
        <v>42</v>
      </c>
      <c r="H169" s="105">
        <v>2.5413376149622402</v>
      </c>
      <c r="I169" s="106">
        <v>36</v>
      </c>
      <c r="J169" s="105">
        <v>2.7643240567310099</v>
      </c>
      <c r="K169" s="106">
        <v>39</v>
      </c>
      <c r="L169" s="105">
        <v>3.22427847070117</v>
      </c>
      <c r="M169" s="106">
        <v>39</v>
      </c>
      <c r="N169" s="105">
        <v>3.9452105851658801</v>
      </c>
      <c r="O169" s="106">
        <v>37</v>
      </c>
      <c r="P169" s="105">
        <v>4.41491302385118</v>
      </c>
      <c r="Q169" s="106">
        <v>35</v>
      </c>
      <c r="R169" s="105">
        <v>4.6960321867187202</v>
      </c>
      <c r="S169" s="106">
        <v>35</v>
      </c>
      <c r="T169" s="105">
        <v>5.0572987551137398</v>
      </c>
      <c r="U169" s="106">
        <v>35</v>
      </c>
      <c r="V169" s="105">
        <v>6.3659165505439601</v>
      </c>
      <c r="W169" s="106">
        <v>33</v>
      </c>
      <c r="Z169" s="105">
        <v>12.065607115235901</v>
      </c>
      <c r="AA169" s="106">
        <v>1</v>
      </c>
    </row>
    <row r="170" spans="1:27" x14ac:dyDescent="0.3">
      <c r="A170" s="103" t="s">
        <v>156</v>
      </c>
      <c r="B170" s="104">
        <v>43986</v>
      </c>
      <c r="C170" s="105">
        <v>3136.0239000000001</v>
      </c>
      <c r="D170" s="105">
        <v>2.2802111595465702</v>
      </c>
      <c r="E170" s="106">
        <v>35</v>
      </c>
      <c r="F170" s="105">
        <v>2.42332231527983</v>
      </c>
      <c r="G170" s="106">
        <v>28</v>
      </c>
      <c r="H170" s="105">
        <v>2.83395906630501</v>
      </c>
      <c r="I170" s="106">
        <v>22</v>
      </c>
      <c r="J170" s="105">
        <v>3.4583542787191099</v>
      </c>
      <c r="K170" s="106">
        <v>14</v>
      </c>
      <c r="L170" s="105">
        <v>4.7967222400180001</v>
      </c>
      <c r="M170" s="106">
        <v>16</v>
      </c>
      <c r="N170" s="105">
        <v>5.4718618547329196</v>
      </c>
      <c r="O170" s="106">
        <v>16</v>
      </c>
      <c r="P170" s="105">
        <v>5.3368722253024998</v>
      </c>
      <c r="Q170" s="106">
        <v>20</v>
      </c>
      <c r="R170" s="105">
        <v>5.4477301379166798</v>
      </c>
      <c r="S170" s="106">
        <v>20</v>
      </c>
      <c r="T170" s="105">
        <v>5.73925559705597</v>
      </c>
      <c r="U170" s="106">
        <v>22</v>
      </c>
      <c r="V170" s="105">
        <v>7.1526721548458498</v>
      </c>
      <c r="W170" s="106">
        <v>25</v>
      </c>
      <c r="Z170" s="105">
        <v>9.9182566031105495</v>
      </c>
      <c r="AA170" s="106">
        <v>26</v>
      </c>
    </row>
    <row r="171" spans="1:27" x14ac:dyDescent="0.3">
      <c r="A171" s="103" t="s">
        <v>157</v>
      </c>
      <c r="B171" s="104">
        <v>43986</v>
      </c>
      <c r="C171" s="105">
        <v>42.23</v>
      </c>
      <c r="D171" s="105">
        <v>2.2473559821288802</v>
      </c>
      <c r="E171" s="106">
        <v>36</v>
      </c>
      <c r="F171" s="105">
        <v>2.24763276191005</v>
      </c>
      <c r="G171" s="106">
        <v>34</v>
      </c>
      <c r="H171" s="105">
        <v>2.76727414020234</v>
      </c>
      <c r="I171" s="106">
        <v>28</v>
      </c>
      <c r="J171" s="105">
        <v>3.4927993035571898</v>
      </c>
      <c r="K171" s="106">
        <v>12</v>
      </c>
      <c r="L171" s="105">
        <v>4.6437192515168801</v>
      </c>
      <c r="M171" s="106">
        <v>19</v>
      </c>
      <c r="N171" s="105">
        <v>5.3259580991206503</v>
      </c>
      <c r="O171" s="106">
        <v>21</v>
      </c>
      <c r="P171" s="105">
        <v>5.3233259900908996</v>
      </c>
      <c r="Q171" s="106">
        <v>21</v>
      </c>
      <c r="R171" s="105">
        <v>5.4451450811696498</v>
      </c>
      <c r="S171" s="106">
        <v>21</v>
      </c>
      <c r="T171" s="105">
        <v>5.7728770586530196</v>
      </c>
      <c r="U171" s="106">
        <v>18</v>
      </c>
      <c r="V171" s="105">
        <v>7.2318525914221103</v>
      </c>
      <c r="W171" s="106">
        <v>17</v>
      </c>
      <c r="Z171" s="105">
        <v>10.008776398336099</v>
      </c>
      <c r="AA171" s="106">
        <v>17</v>
      </c>
    </row>
    <row r="172" spans="1:27" x14ac:dyDescent="0.3">
      <c r="A172" s="103" t="s">
        <v>158</v>
      </c>
      <c r="B172" s="104">
        <v>43986</v>
      </c>
      <c r="C172" s="105">
        <v>3161.1884</v>
      </c>
      <c r="D172" s="105">
        <v>2.3359640841160698</v>
      </c>
      <c r="E172" s="106">
        <v>33</v>
      </c>
      <c r="F172" s="105">
        <v>2.5068312226583802</v>
      </c>
      <c r="G172" s="106">
        <v>25</v>
      </c>
      <c r="H172" s="105">
        <v>2.9121154470155601</v>
      </c>
      <c r="I172" s="106">
        <v>19</v>
      </c>
      <c r="J172" s="105">
        <v>3.3899394069133399</v>
      </c>
      <c r="K172" s="106">
        <v>21</v>
      </c>
      <c r="L172" s="105">
        <v>4.9099460072407304</v>
      </c>
      <c r="M172" s="106">
        <v>11</v>
      </c>
      <c r="N172" s="105">
        <v>5.9682233561799798</v>
      </c>
      <c r="O172" s="106">
        <v>2</v>
      </c>
      <c r="P172" s="105">
        <v>5.6415170168957101</v>
      </c>
      <c r="Q172" s="106">
        <v>4</v>
      </c>
      <c r="R172" s="105">
        <v>5.6699516771163099</v>
      </c>
      <c r="S172" s="106">
        <v>5</v>
      </c>
      <c r="T172" s="105">
        <v>5.9503897341696899</v>
      </c>
      <c r="U172" s="106">
        <v>5</v>
      </c>
      <c r="V172" s="105">
        <v>7.2990753911030604</v>
      </c>
      <c r="W172" s="106">
        <v>11</v>
      </c>
      <c r="Z172" s="105">
        <v>10.1065942061343</v>
      </c>
      <c r="AA172" s="106">
        <v>6</v>
      </c>
    </row>
    <row r="173" spans="1:27" x14ac:dyDescent="0.3">
      <c r="A173" s="103" t="s">
        <v>159</v>
      </c>
      <c r="B173" s="104">
        <v>43986</v>
      </c>
      <c r="C173" s="105">
        <v>1969.0921000000001</v>
      </c>
      <c r="D173" s="105">
        <v>2.6824231058665302</v>
      </c>
      <c r="E173" s="106">
        <v>22</v>
      </c>
      <c r="F173" s="105">
        <v>2.7433968818472501</v>
      </c>
      <c r="G173" s="106">
        <v>18</v>
      </c>
      <c r="H173" s="105">
        <v>2.8028948161282798</v>
      </c>
      <c r="I173" s="106">
        <v>23</v>
      </c>
      <c r="J173" s="105">
        <v>2.6461147665040698</v>
      </c>
      <c r="K173" s="106">
        <v>42</v>
      </c>
      <c r="L173" s="105">
        <v>2.6539920691274101</v>
      </c>
      <c r="M173" s="106">
        <v>43</v>
      </c>
      <c r="N173" s="105">
        <v>2.66754261926144</v>
      </c>
      <c r="O173" s="106">
        <v>43</v>
      </c>
      <c r="P173" s="105">
        <v>3.5362803554004798</v>
      </c>
      <c r="Q173" s="106">
        <v>39</v>
      </c>
      <c r="R173" s="105">
        <v>3.8931207107480299</v>
      </c>
      <c r="S173" s="106">
        <v>39</v>
      </c>
      <c r="T173" s="105">
        <v>4.2285672445790103</v>
      </c>
      <c r="U173" s="106">
        <v>39</v>
      </c>
      <c r="V173" s="105">
        <v>6.3781121407552899</v>
      </c>
      <c r="W173" s="106">
        <v>32</v>
      </c>
      <c r="Z173" s="105">
        <v>7.9316544473757897</v>
      </c>
      <c r="AA173" s="106">
        <v>33</v>
      </c>
    </row>
    <row r="174" spans="1:27" x14ac:dyDescent="0.3">
      <c r="A174" s="103" t="s">
        <v>160</v>
      </c>
      <c r="B174" s="104">
        <v>43986</v>
      </c>
      <c r="C174" s="105">
        <v>1929.067</v>
      </c>
      <c r="D174" s="105">
        <v>2.78728554641217</v>
      </c>
      <c r="E174" s="106">
        <v>18</v>
      </c>
      <c r="F174" s="105">
        <v>3.06913988466277</v>
      </c>
      <c r="G174" s="106">
        <v>11</v>
      </c>
      <c r="H174" s="105">
        <v>2.9552520487429801</v>
      </c>
      <c r="I174" s="106">
        <v>16</v>
      </c>
      <c r="J174" s="105">
        <v>3.4521179004347302</v>
      </c>
      <c r="K174" s="106">
        <v>16</v>
      </c>
      <c r="L174" s="105">
        <v>5.0294316048368097</v>
      </c>
      <c r="M174" s="106">
        <v>7</v>
      </c>
      <c r="N174" s="105">
        <v>5.9660506189439797</v>
      </c>
      <c r="O174" s="106">
        <v>3</v>
      </c>
      <c r="P174" s="105">
        <v>5.6401138160592801</v>
      </c>
      <c r="Q174" s="106">
        <v>5</v>
      </c>
      <c r="R174" s="105">
        <v>5.6135249127333502</v>
      </c>
      <c r="S174" s="106">
        <v>9</v>
      </c>
      <c r="T174" s="105">
        <v>5.8651050530314803</v>
      </c>
      <c r="U174" s="106">
        <v>14</v>
      </c>
      <c r="V174" s="105">
        <v>5.7746070531227698</v>
      </c>
      <c r="W174" s="106">
        <v>34</v>
      </c>
      <c r="Z174" s="105">
        <v>9.10410126784463</v>
      </c>
      <c r="AA174" s="106">
        <v>31</v>
      </c>
    </row>
    <row r="175" spans="1:27" x14ac:dyDescent="0.3">
      <c r="A175" s="103" t="s">
        <v>161</v>
      </c>
      <c r="B175" s="104">
        <v>43986</v>
      </c>
      <c r="C175" s="105">
        <v>3280.4715999999999</v>
      </c>
      <c r="D175" s="105">
        <v>2.5325555050169601</v>
      </c>
      <c r="E175" s="106">
        <v>25</v>
      </c>
      <c r="F175" s="105">
        <v>2.6308613087321402</v>
      </c>
      <c r="G175" s="106">
        <v>22</v>
      </c>
      <c r="H175" s="105">
        <v>2.8513598655285701</v>
      </c>
      <c r="I175" s="106">
        <v>21</v>
      </c>
      <c r="J175" s="105">
        <v>3.36372713354233</v>
      </c>
      <c r="K175" s="106">
        <v>22</v>
      </c>
      <c r="L175" s="105">
        <v>4.8138444360600801</v>
      </c>
      <c r="M175" s="106">
        <v>14</v>
      </c>
      <c r="N175" s="105">
        <v>5.4503925875590804</v>
      </c>
      <c r="O175" s="106">
        <v>18</v>
      </c>
      <c r="P175" s="105">
        <v>5.3489533411534103</v>
      </c>
      <c r="Q175" s="106">
        <v>18</v>
      </c>
      <c r="R175" s="105">
        <v>5.4758169916262602</v>
      </c>
      <c r="S175" s="106">
        <v>16</v>
      </c>
      <c r="T175" s="105">
        <v>5.7939297982007902</v>
      </c>
      <c r="U175" s="106">
        <v>16</v>
      </c>
      <c r="V175" s="105">
        <v>7.2452575027619801</v>
      </c>
      <c r="W175" s="106">
        <v>15</v>
      </c>
      <c r="Z175" s="105">
        <v>9.9764516752413304</v>
      </c>
      <c r="AA175" s="106">
        <v>23</v>
      </c>
    </row>
    <row r="176" spans="1:27" x14ac:dyDescent="0.3">
      <c r="A176" s="103" t="s">
        <v>162</v>
      </c>
      <c r="B176" s="104">
        <v>43986</v>
      </c>
      <c r="C176" s="105">
        <v>1085.0769</v>
      </c>
      <c r="D176" s="105">
        <v>2.88974747256343</v>
      </c>
      <c r="E176" s="106">
        <v>12</v>
      </c>
      <c r="F176" s="105">
        <v>2.7297891028127799</v>
      </c>
      <c r="G176" s="106">
        <v>19</v>
      </c>
      <c r="H176" s="105">
        <v>2.9844516937217498</v>
      </c>
      <c r="I176" s="106">
        <v>14</v>
      </c>
      <c r="J176" s="105">
        <v>3.0523889576644101</v>
      </c>
      <c r="K176" s="106">
        <v>30</v>
      </c>
      <c r="L176" s="105">
        <v>3.3664701813133999</v>
      </c>
      <c r="M176" s="106">
        <v>36</v>
      </c>
      <c r="N176" s="105">
        <v>3.8981273239841698</v>
      </c>
      <c r="O176" s="106">
        <v>38</v>
      </c>
      <c r="P176" s="105">
        <v>4.6029630553943699</v>
      </c>
      <c r="Q176" s="106">
        <v>31</v>
      </c>
      <c r="R176" s="105">
        <v>5.0318611140671496</v>
      </c>
      <c r="S176" s="106">
        <v>30</v>
      </c>
      <c r="T176" s="105">
        <v>5.5024281895104403</v>
      </c>
      <c r="U176" s="106">
        <v>30</v>
      </c>
      <c r="V176" s="105"/>
      <c r="W176" s="106"/>
      <c r="Z176" s="105">
        <v>6.1326276082775504</v>
      </c>
      <c r="AA176" s="106">
        <v>36</v>
      </c>
    </row>
    <row r="177" spans="1:27" x14ac:dyDescent="0.3">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08" t="s">
        <v>46</v>
      </c>
      <c r="AA177" s="136" t="s">
        <v>404</v>
      </c>
    </row>
    <row r="178" spans="1:27" x14ac:dyDescent="0.3">
      <c r="A178" s="136"/>
      <c r="B178" s="136"/>
      <c r="C178" s="136"/>
      <c r="D178" s="108" t="s">
        <v>0</v>
      </c>
      <c r="E178" s="108"/>
      <c r="F178" s="108" t="s">
        <v>0</v>
      </c>
      <c r="G178" s="108"/>
      <c r="H178" s="108" t="s">
        <v>0</v>
      </c>
      <c r="I178" s="108"/>
      <c r="J178" s="108" t="s">
        <v>0</v>
      </c>
      <c r="K178" s="108"/>
      <c r="L178" s="108" t="s">
        <v>0</v>
      </c>
      <c r="M178" s="108"/>
      <c r="N178" s="108" t="s">
        <v>0</v>
      </c>
      <c r="O178" s="108"/>
      <c r="P178" s="108" t="s">
        <v>0</v>
      </c>
      <c r="Q178" s="108"/>
      <c r="R178" s="108" t="s">
        <v>0</v>
      </c>
      <c r="S178" s="108"/>
      <c r="T178" s="108" t="s">
        <v>0</v>
      </c>
      <c r="U178" s="108"/>
      <c r="V178" s="108" t="s">
        <v>0</v>
      </c>
      <c r="W178" s="108"/>
      <c r="Z178" s="108" t="s">
        <v>0</v>
      </c>
      <c r="AA178" s="136"/>
    </row>
    <row r="179" spans="1:27" x14ac:dyDescent="0.3">
      <c r="A179" s="108" t="s">
        <v>7</v>
      </c>
      <c r="B179" s="108" t="s">
        <v>8</v>
      </c>
      <c r="C179" s="108" t="s">
        <v>9</v>
      </c>
      <c r="D179" s="108"/>
      <c r="E179" s="108" t="s">
        <v>10</v>
      </c>
      <c r="F179" s="108"/>
      <c r="G179" s="108" t="s">
        <v>10</v>
      </c>
      <c r="H179" s="108"/>
      <c r="I179" s="108" t="s">
        <v>10</v>
      </c>
      <c r="J179" s="108"/>
      <c r="K179" s="108" t="s">
        <v>10</v>
      </c>
      <c r="L179" s="108"/>
      <c r="M179" s="108" t="s">
        <v>10</v>
      </c>
      <c r="N179" s="108"/>
      <c r="O179" s="108" t="s">
        <v>10</v>
      </c>
      <c r="P179" s="108"/>
      <c r="Q179" s="108" t="s">
        <v>10</v>
      </c>
      <c r="R179" s="108"/>
      <c r="S179" s="108" t="s">
        <v>10</v>
      </c>
      <c r="T179" s="108"/>
      <c r="U179" s="108" t="s">
        <v>10</v>
      </c>
      <c r="V179" s="108"/>
      <c r="W179" s="108" t="s">
        <v>10</v>
      </c>
      <c r="Z179" s="108"/>
      <c r="AA179" s="108" t="s">
        <v>10</v>
      </c>
    </row>
    <row r="180" spans="1:27" x14ac:dyDescent="0.3">
      <c r="A180" s="102" t="s">
        <v>387</v>
      </c>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c r="Z180" s="102"/>
      <c r="AA180" s="102"/>
    </row>
    <row r="181" spans="1:27" x14ac:dyDescent="0.3">
      <c r="A181" s="103" t="s">
        <v>227</v>
      </c>
      <c r="B181" s="104">
        <v>43986</v>
      </c>
      <c r="C181" s="105">
        <v>320.62860000000001</v>
      </c>
      <c r="D181" s="105">
        <v>3.0397511680377902</v>
      </c>
      <c r="E181" s="106">
        <v>7</v>
      </c>
      <c r="F181" s="105">
        <v>3.43131229496792</v>
      </c>
      <c r="G181" s="106">
        <v>4</v>
      </c>
      <c r="H181" s="105">
        <v>3.2610826922932601</v>
      </c>
      <c r="I181" s="106">
        <v>6</v>
      </c>
      <c r="J181" s="105">
        <v>3.6560953379204699</v>
      </c>
      <c r="K181" s="106">
        <v>6</v>
      </c>
      <c r="L181" s="105">
        <v>5.1647686705115303</v>
      </c>
      <c r="M181" s="106">
        <v>3</v>
      </c>
      <c r="N181" s="105">
        <v>5.5218759885140001</v>
      </c>
      <c r="O181" s="106">
        <v>9</v>
      </c>
      <c r="P181" s="105">
        <v>5.3867031659689601</v>
      </c>
      <c r="Q181" s="106">
        <v>8</v>
      </c>
      <c r="R181" s="105">
        <v>5.4774733215862703</v>
      </c>
      <c r="S181" s="106">
        <v>10</v>
      </c>
      <c r="T181" s="105">
        <v>5.8520208789761003</v>
      </c>
      <c r="U181" s="106">
        <v>3</v>
      </c>
      <c r="V181" s="105">
        <v>7.2137501658272898</v>
      </c>
      <c r="W181" s="106">
        <v>6</v>
      </c>
      <c r="Z181" s="105">
        <v>13.623586658602701</v>
      </c>
      <c r="AA181" s="106">
        <v>5</v>
      </c>
    </row>
    <row r="182" spans="1:27" x14ac:dyDescent="0.3">
      <c r="A182" s="103" t="s">
        <v>228</v>
      </c>
      <c r="B182" s="104">
        <v>43986</v>
      </c>
      <c r="C182" s="105">
        <v>2213.6468</v>
      </c>
      <c r="D182" s="105">
        <v>2.35967529667847</v>
      </c>
      <c r="E182" s="106">
        <v>24</v>
      </c>
      <c r="F182" s="105">
        <v>2.4897426896631001</v>
      </c>
      <c r="G182" s="106">
        <v>20</v>
      </c>
      <c r="H182" s="105">
        <v>2.7842953579552399</v>
      </c>
      <c r="I182" s="106">
        <v>19</v>
      </c>
      <c r="J182" s="105">
        <v>3.4312001443400599</v>
      </c>
      <c r="K182" s="106">
        <v>10</v>
      </c>
      <c r="L182" s="105">
        <v>4.7473113502508699</v>
      </c>
      <c r="M182" s="106">
        <v>11</v>
      </c>
      <c r="N182" s="105">
        <v>5.6045382651820299</v>
      </c>
      <c r="O182" s="106">
        <v>6</v>
      </c>
      <c r="P182" s="105">
        <v>5.4496851447807497</v>
      </c>
      <c r="Q182" s="106">
        <v>5</v>
      </c>
      <c r="R182" s="105">
        <v>5.5301253808544697</v>
      </c>
      <c r="S182" s="106">
        <v>4</v>
      </c>
      <c r="T182" s="105">
        <v>5.8252762951447501</v>
      </c>
      <c r="U182" s="106">
        <v>6</v>
      </c>
      <c r="V182" s="105">
        <v>7.2271856180110996</v>
      </c>
      <c r="W182" s="106">
        <v>3</v>
      </c>
      <c r="Z182" s="105">
        <v>11.3847618093035</v>
      </c>
      <c r="AA182" s="106">
        <v>25</v>
      </c>
    </row>
    <row r="183" spans="1:27" x14ac:dyDescent="0.3">
      <c r="A183" s="103" t="s">
        <v>229</v>
      </c>
      <c r="B183" s="104">
        <v>43986</v>
      </c>
      <c r="C183" s="105">
        <v>2290.6550999999999</v>
      </c>
      <c r="D183" s="105">
        <v>1.9201849210230799</v>
      </c>
      <c r="E183" s="106">
        <v>34</v>
      </c>
      <c r="F183" s="105">
        <v>1.92251222099538</v>
      </c>
      <c r="G183" s="106">
        <v>35</v>
      </c>
      <c r="H183" s="105">
        <v>2.5990420312112898</v>
      </c>
      <c r="I183" s="106">
        <v>28</v>
      </c>
      <c r="J183" s="105">
        <v>3.0069670335877001</v>
      </c>
      <c r="K183" s="106">
        <v>27</v>
      </c>
      <c r="L183" s="105">
        <v>3.7039022998283002</v>
      </c>
      <c r="M183" s="106">
        <v>28</v>
      </c>
      <c r="N183" s="105">
        <v>5.3688888899234701</v>
      </c>
      <c r="O183" s="106">
        <v>15</v>
      </c>
      <c r="P183" s="105">
        <v>5.30670835746636</v>
      </c>
      <c r="Q183" s="106">
        <v>13</v>
      </c>
      <c r="R183" s="105">
        <v>5.4512607475439498</v>
      </c>
      <c r="S183" s="106">
        <v>12</v>
      </c>
      <c r="T183" s="105">
        <v>5.7438386546871696</v>
      </c>
      <c r="U183" s="106">
        <v>14</v>
      </c>
      <c r="V183" s="105">
        <v>7.1838647220760796</v>
      </c>
      <c r="W183" s="106">
        <v>9</v>
      </c>
      <c r="Z183" s="105">
        <v>11.387215651438201</v>
      </c>
      <c r="AA183" s="106">
        <v>24</v>
      </c>
    </row>
    <row r="184" spans="1:27" x14ac:dyDescent="0.3">
      <c r="A184" s="103" t="s">
        <v>230</v>
      </c>
      <c r="B184" s="104">
        <v>43986</v>
      </c>
      <c r="C184" s="105">
        <v>3059.9830999999999</v>
      </c>
      <c r="D184" s="105">
        <v>2.41800032446959</v>
      </c>
      <c r="E184" s="106">
        <v>21</v>
      </c>
      <c r="F184" s="105">
        <v>2.8375781809689302</v>
      </c>
      <c r="G184" s="106">
        <v>12</v>
      </c>
      <c r="H184" s="105">
        <v>3.18693856035779</v>
      </c>
      <c r="I184" s="106">
        <v>8</v>
      </c>
      <c r="J184" s="105">
        <v>3.4750416842177301</v>
      </c>
      <c r="K184" s="106">
        <v>9</v>
      </c>
      <c r="L184" s="105">
        <v>4.0607618661056497</v>
      </c>
      <c r="M184" s="106">
        <v>25</v>
      </c>
      <c r="N184" s="105">
        <v>5.2127935449087497</v>
      </c>
      <c r="O184" s="106">
        <v>20</v>
      </c>
      <c r="P184" s="105">
        <v>5.2720478291690203</v>
      </c>
      <c r="Q184" s="106">
        <v>16</v>
      </c>
      <c r="R184" s="105">
        <v>5.4526231421968996</v>
      </c>
      <c r="S184" s="106">
        <v>11</v>
      </c>
      <c r="T184" s="105">
        <v>5.7619246208698298</v>
      </c>
      <c r="U184" s="106">
        <v>12</v>
      </c>
      <c r="V184" s="105">
        <v>7.1436489673301802</v>
      </c>
      <c r="W184" s="106">
        <v>14</v>
      </c>
      <c r="Z184" s="105">
        <v>13.0673241484185</v>
      </c>
      <c r="AA184" s="106">
        <v>12</v>
      </c>
    </row>
    <row r="185" spans="1:27" x14ac:dyDescent="0.3">
      <c r="A185" s="103" t="s">
        <v>231</v>
      </c>
      <c r="B185" s="104">
        <v>43986</v>
      </c>
      <c r="C185" s="105">
        <v>2289.0637000000002</v>
      </c>
      <c r="D185" s="105">
        <v>1.65361124703101</v>
      </c>
      <c r="E185" s="106">
        <v>36</v>
      </c>
      <c r="F185" s="105">
        <v>2.44970414046242</v>
      </c>
      <c r="G185" s="106">
        <v>21</v>
      </c>
      <c r="H185" s="105">
        <v>2.7034601783913099</v>
      </c>
      <c r="I185" s="106">
        <v>25</v>
      </c>
      <c r="J185" s="105">
        <v>3.30704806516004</v>
      </c>
      <c r="K185" s="106">
        <v>18</v>
      </c>
      <c r="L185" s="105">
        <v>4.8546258571813299</v>
      </c>
      <c r="M185" s="106">
        <v>8</v>
      </c>
      <c r="N185" s="105">
        <v>5.3922935476693397</v>
      </c>
      <c r="O185" s="106">
        <v>12</v>
      </c>
      <c r="P185" s="105">
        <v>5.1821636488727201</v>
      </c>
      <c r="Q185" s="106">
        <v>22</v>
      </c>
      <c r="R185" s="105">
        <v>5.2753121343959002</v>
      </c>
      <c r="S185" s="106">
        <v>22</v>
      </c>
      <c r="T185" s="105">
        <v>5.5555315926737299</v>
      </c>
      <c r="U185" s="106">
        <v>24</v>
      </c>
      <c r="V185" s="105">
        <v>7.0886010999485896</v>
      </c>
      <c r="W185" s="106">
        <v>21</v>
      </c>
      <c r="Z185" s="105">
        <v>10.838706530753299</v>
      </c>
      <c r="AA185" s="106">
        <v>27</v>
      </c>
    </row>
    <row r="186" spans="1:27" x14ac:dyDescent="0.3">
      <c r="A186" s="103" t="s">
        <v>232</v>
      </c>
      <c r="B186" s="104">
        <v>43986</v>
      </c>
      <c r="C186" s="105">
        <v>2397.8868000000002</v>
      </c>
      <c r="D186" s="105">
        <v>2.8071040009016701</v>
      </c>
      <c r="E186" s="106">
        <v>10</v>
      </c>
      <c r="F186" s="105">
        <v>2.6623567074411199</v>
      </c>
      <c r="G186" s="106">
        <v>16</v>
      </c>
      <c r="H186" s="105">
        <v>2.7785768728700999</v>
      </c>
      <c r="I186" s="106">
        <v>20</v>
      </c>
      <c r="J186" s="105">
        <v>2.9072192853857302</v>
      </c>
      <c r="K186" s="106">
        <v>29</v>
      </c>
      <c r="L186" s="105">
        <v>3.21296830522137</v>
      </c>
      <c r="M186" s="106">
        <v>33</v>
      </c>
      <c r="N186" s="105">
        <v>3.8532525023469999</v>
      </c>
      <c r="O186" s="106">
        <v>32</v>
      </c>
      <c r="P186" s="105">
        <v>4.4579471027916204</v>
      </c>
      <c r="Q186" s="106">
        <v>32</v>
      </c>
      <c r="R186" s="105">
        <v>4.7646785789447899</v>
      </c>
      <c r="S186" s="106">
        <v>31</v>
      </c>
      <c r="T186" s="105">
        <v>5.1259072371918899</v>
      </c>
      <c r="U186" s="106">
        <v>31</v>
      </c>
      <c r="V186" s="105">
        <v>6.8529816554147196</v>
      </c>
      <c r="W186" s="106">
        <v>29</v>
      </c>
      <c r="Z186" s="105">
        <v>11.663701681655301</v>
      </c>
      <c r="AA186" s="106">
        <v>18</v>
      </c>
    </row>
    <row r="187" spans="1:27" x14ac:dyDescent="0.3">
      <c r="A187" s="103" t="s">
        <v>233</v>
      </c>
      <c r="B187" s="104">
        <v>43986</v>
      </c>
      <c r="C187" s="105">
        <v>2845.0452</v>
      </c>
      <c r="D187" s="105">
        <v>2.8008558271155302</v>
      </c>
      <c r="E187" s="106">
        <v>12</v>
      </c>
      <c r="F187" s="105">
        <v>2.8171158824435998</v>
      </c>
      <c r="G187" s="106">
        <v>14</v>
      </c>
      <c r="H187" s="105">
        <v>2.8698484142270901</v>
      </c>
      <c r="I187" s="106">
        <v>14</v>
      </c>
      <c r="J187" s="105">
        <v>3.1871209796612101</v>
      </c>
      <c r="K187" s="106">
        <v>23</v>
      </c>
      <c r="L187" s="105">
        <v>4.2277373717364002</v>
      </c>
      <c r="M187" s="106">
        <v>24</v>
      </c>
      <c r="N187" s="105">
        <v>5.4541776678575298</v>
      </c>
      <c r="O187" s="106">
        <v>10</v>
      </c>
      <c r="P187" s="105">
        <v>5.3019460312517603</v>
      </c>
      <c r="Q187" s="106">
        <v>14</v>
      </c>
      <c r="R187" s="105">
        <v>5.3592337906954199</v>
      </c>
      <c r="S187" s="106">
        <v>19</v>
      </c>
      <c r="T187" s="105">
        <v>5.67617160562917</v>
      </c>
      <c r="U187" s="106">
        <v>18</v>
      </c>
      <c r="V187" s="105">
        <v>7.1096549734207901</v>
      </c>
      <c r="W187" s="106">
        <v>18</v>
      </c>
      <c r="Z187" s="105">
        <v>12.6872927279578</v>
      </c>
      <c r="AA187" s="106">
        <v>14</v>
      </c>
    </row>
    <row r="188" spans="1:27" x14ac:dyDescent="0.3">
      <c r="A188" s="103" t="s">
        <v>234</v>
      </c>
      <c r="B188" s="104">
        <v>43986</v>
      </c>
      <c r="C188" s="105">
        <v>2557.8243000000002</v>
      </c>
      <c r="D188" s="105">
        <v>2.3004593529114499</v>
      </c>
      <c r="E188" s="106">
        <v>26</v>
      </c>
      <c r="F188" s="105">
        <v>2.24507580574392</v>
      </c>
      <c r="G188" s="106">
        <v>27</v>
      </c>
      <c r="H188" s="105">
        <v>2.8639182914571299</v>
      </c>
      <c r="I188" s="106">
        <v>15</v>
      </c>
      <c r="J188" s="105">
        <v>3.4756884572514801</v>
      </c>
      <c r="K188" s="106">
        <v>8</v>
      </c>
      <c r="L188" s="105">
        <v>4.7713777792250802</v>
      </c>
      <c r="M188" s="106">
        <v>10</v>
      </c>
      <c r="N188" s="105">
        <v>5.60184248563022</v>
      </c>
      <c r="O188" s="106">
        <v>7</v>
      </c>
      <c r="P188" s="105">
        <v>5.3344288210601203</v>
      </c>
      <c r="Q188" s="106">
        <v>11</v>
      </c>
      <c r="R188" s="105">
        <v>5.4509373140927098</v>
      </c>
      <c r="S188" s="106">
        <v>13</v>
      </c>
      <c r="T188" s="105">
        <v>5.7667514900482297</v>
      </c>
      <c r="U188" s="106">
        <v>10</v>
      </c>
      <c r="V188" s="105">
        <v>7.1696476718692104</v>
      </c>
      <c r="W188" s="106">
        <v>10</v>
      </c>
      <c r="Z188" s="105">
        <v>11.6059291853855</v>
      </c>
      <c r="AA188" s="106">
        <v>19</v>
      </c>
    </row>
    <row r="189" spans="1:27" x14ac:dyDescent="0.3">
      <c r="A189" s="103" t="s">
        <v>235</v>
      </c>
      <c r="B189" s="104">
        <v>43986</v>
      </c>
      <c r="C189" s="105">
        <v>2179.1068</v>
      </c>
      <c r="D189" s="105">
        <v>2.3099687196082002</v>
      </c>
      <c r="E189" s="106">
        <v>25</v>
      </c>
      <c r="F189" s="105">
        <v>2.19017519167837</v>
      </c>
      <c r="G189" s="106">
        <v>28</v>
      </c>
      <c r="H189" s="105">
        <v>2.3223421061807499</v>
      </c>
      <c r="I189" s="106">
        <v>35</v>
      </c>
      <c r="J189" s="105">
        <v>2.6183760172092398</v>
      </c>
      <c r="K189" s="106">
        <v>35</v>
      </c>
      <c r="L189" s="105">
        <v>3.0772668001209</v>
      </c>
      <c r="M189" s="106">
        <v>35</v>
      </c>
      <c r="N189" s="105">
        <v>4.2154657075736202</v>
      </c>
      <c r="O189" s="106">
        <v>29</v>
      </c>
      <c r="P189" s="105">
        <v>4.5292828479173401</v>
      </c>
      <c r="Q189" s="106">
        <v>30</v>
      </c>
      <c r="R189" s="105">
        <v>4.6763191348657003</v>
      </c>
      <c r="S189" s="106">
        <v>33</v>
      </c>
      <c r="T189" s="105">
        <v>5.0193781245447502</v>
      </c>
      <c r="U189" s="106">
        <v>33</v>
      </c>
      <c r="V189" s="105">
        <v>6.8930094298829001</v>
      </c>
      <c r="W189" s="106">
        <v>28</v>
      </c>
      <c r="Z189" s="105">
        <v>11.4522081426291</v>
      </c>
      <c r="AA189" s="106">
        <v>21</v>
      </c>
    </row>
    <row r="190" spans="1:27" x14ac:dyDescent="0.3">
      <c r="A190" s="103" t="s">
        <v>236</v>
      </c>
      <c r="B190" s="104">
        <v>43986</v>
      </c>
      <c r="C190" s="105">
        <v>3916.5700999999999</v>
      </c>
      <c r="D190" s="105">
        <v>2.5984277522944601</v>
      </c>
      <c r="E190" s="106">
        <v>19</v>
      </c>
      <c r="F190" s="105">
        <v>1.94340083360719</v>
      </c>
      <c r="G190" s="106">
        <v>34</v>
      </c>
      <c r="H190" s="105">
        <v>2.4613441463165202</v>
      </c>
      <c r="I190" s="106">
        <v>31</v>
      </c>
      <c r="J190" s="105">
        <v>3.0785599348536001</v>
      </c>
      <c r="K190" s="106">
        <v>26</v>
      </c>
      <c r="L190" s="105">
        <v>4.5737622024673801</v>
      </c>
      <c r="M190" s="106">
        <v>17</v>
      </c>
      <c r="N190" s="105">
        <v>5.3161504783317897</v>
      </c>
      <c r="O190" s="106">
        <v>17</v>
      </c>
      <c r="P190" s="105">
        <v>5.1934524637714103</v>
      </c>
      <c r="Q190" s="106">
        <v>21</v>
      </c>
      <c r="R190" s="105">
        <v>5.3100348463501499</v>
      </c>
      <c r="S190" s="106">
        <v>21</v>
      </c>
      <c r="T190" s="105">
        <v>5.6360219173179598</v>
      </c>
      <c r="U190" s="106">
        <v>21</v>
      </c>
      <c r="V190" s="105">
        <v>7.0030493931905404</v>
      </c>
      <c r="W190" s="106">
        <v>26</v>
      </c>
      <c r="Z190" s="105">
        <v>14.847253647140899</v>
      </c>
      <c r="AA190" s="106">
        <v>2</v>
      </c>
    </row>
    <row r="191" spans="1:27" x14ac:dyDescent="0.3">
      <c r="A191" s="103" t="s">
        <v>237</v>
      </c>
      <c r="B191" s="104">
        <v>43986</v>
      </c>
      <c r="C191" s="105">
        <v>1986.2810999999999</v>
      </c>
      <c r="D191" s="105">
        <v>2.0122883642101899</v>
      </c>
      <c r="E191" s="106">
        <v>33</v>
      </c>
      <c r="F191" s="105">
        <v>2.10197062210848</v>
      </c>
      <c r="G191" s="106">
        <v>31</v>
      </c>
      <c r="H191" s="105">
        <v>2.8803296188763601</v>
      </c>
      <c r="I191" s="106">
        <v>13</v>
      </c>
      <c r="J191" s="105">
        <v>3.3537373989774499</v>
      </c>
      <c r="K191" s="106">
        <v>15</v>
      </c>
      <c r="L191" s="105">
        <v>4.2789152390770004</v>
      </c>
      <c r="M191" s="106">
        <v>23</v>
      </c>
      <c r="N191" s="105">
        <v>4.7628251245381996</v>
      </c>
      <c r="O191" s="106">
        <v>27</v>
      </c>
      <c r="P191" s="105">
        <v>5.0017026812548302</v>
      </c>
      <c r="Q191" s="106">
        <v>26</v>
      </c>
      <c r="R191" s="105">
        <v>5.2487478197803501</v>
      </c>
      <c r="S191" s="106">
        <v>24</v>
      </c>
      <c r="T191" s="105">
        <v>5.6195532705628803</v>
      </c>
      <c r="U191" s="106">
        <v>22</v>
      </c>
      <c r="V191" s="105">
        <v>7.1384910101316299</v>
      </c>
      <c r="W191" s="106">
        <v>15</v>
      </c>
      <c r="Z191" s="105">
        <v>6.15687705661023</v>
      </c>
      <c r="AA191" s="106">
        <v>33</v>
      </c>
    </row>
    <row r="192" spans="1:27" x14ac:dyDescent="0.3">
      <c r="A192" s="103" t="s">
        <v>238</v>
      </c>
      <c r="B192" s="104">
        <v>43986</v>
      </c>
      <c r="C192" s="105">
        <v>295.13780000000003</v>
      </c>
      <c r="D192" s="105">
        <v>3.1167764439787899</v>
      </c>
      <c r="E192" s="106">
        <v>6</v>
      </c>
      <c r="F192" s="105">
        <v>2.9028395998124901</v>
      </c>
      <c r="G192" s="106">
        <v>11</v>
      </c>
      <c r="H192" s="105">
        <v>3.01401448325253</v>
      </c>
      <c r="I192" s="106">
        <v>11</v>
      </c>
      <c r="J192" s="105">
        <v>3.54268263394487</v>
      </c>
      <c r="K192" s="106">
        <v>7</v>
      </c>
      <c r="L192" s="105">
        <v>5.0554238588232003</v>
      </c>
      <c r="M192" s="106">
        <v>4</v>
      </c>
      <c r="N192" s="105">
        <v>5.6511482642330302</v>
      </c>
      <c r="O192" s="106">
        <v>5</v>
      </c>
      <c r="P192" s="105">
        <v>5.4040497124104396</v>
      </c>
      <c r="Q192" s="106">
        <v>7</v>
      </c>
      <c r="R192" s="105">
        <v>5.4805306621088903</v>
      </c>
      <c r="S192" s="106">
        <v>9</v>
      </c>
      <c r="T192" s="105">
        <v>5.7844264915102501</v>
      </c>
      <c r="U192" s="106">
        <v>8</v>
      </c>
      <c r="V192" s="105">
        <v>7.1570412610404501</v>
      </c>
      <c r="W192" s="106">
        <v>12</v>
      </c>
      <c r="Z192" s="105">
        <v>13.405853002070399</v>
      </c>
      <c r="AA192" s="106">
        <v>8</v>
      </c>
    </row>
    <row r="193" spans="1:27" x14ac:dyDescent="0.3">
      <c r="A193" s="103" t="s">
        <v>239</v>
      </c>
      <c r="B193" s="104">
        <v>43986</v>
      </c>
      <c r="C193" s="105">
        <v>2134.9895999999999</v>
      </c>
      <c r="D193" s="105">
        <v>4.1052357665385397</v>
      </c>
      <c r="E193" s="106">
        <v>2</v>
      </c>
      <c r="F193" s="105">
        <v>3.8717892205378401</v>
      </c>
      <c r="G193" s="106">
        <v>3</v>
      </c>
      <c r="H193" s="105">
        <v>3.8034800751554898</v>
      </c>
      <c r="I193" s="106">
        <v>2</v>
      </c>
      <c r="J193" s="105">
        <v>3.9038701913689602</v>
      </c>
      <c r="K193" s="106">
        <v>3</v>
      </c>
      <c r="L193" s="105">
        <v>5.0384578988278701</v>
      </c>
      <c r="M193" s="106">
        <v>5</v>
      </c>
      <c r="N193" s="105">
        <v>5.8807684357612899</v>
      </c>
      <c r="O193" s="106">
        <v>1</v>
      </c>
      <c r="P193" s="105">
        <v>5.6066715666318698</v>
      </c>
      <c r="Q193" s="106">
        <v>1</v>
      </c>
      <c r="R193" s="105">
        <v>5.6941654074127097</v>
      </c>
      <c r="S193" s="106">
        <v>2</v>
      </c>
      <c r="T193" s="105">
        <v>5.9490849810156003</v>
      </c>
      <c r="U193" s="106">
        <v>2</v>
      </c>
      <c r="V193" s="105">
        <v>7.2445269939493899</v>
      </c>
      <c r="W193" s="106">
        <v>1</v>
      </c>
      <c r="Z193" s="105">
        <v>11.4502820342731</v>
      </c>
      <c r="AA193" s="106">
        <v>22</v>
      </c>
    </row>
    <row r="194" spans="1:27" x14ac:dyDescent="0.3">
      <c r="A194" s="103" t="s">
        <v>240</v>
      </c>
      <c r="B194" s="104">
        <v>43986</v>
      </c>
      <c r="C194" s="105">
        <v>2410.8310000000001</v>
      </c>
      <c r="D194" s="105">
        <v>2.7647748215830998</v>
      </c>
      <c r="E194" s="106">
        <v>15</v>
      </c>
      <c r="F194" s="105">
        <v>2.6046388127706601</v>
      </c>
      <c r="G194" s="106">
        <v>18</v>
      </c>
      <c r="H194" s="105">
        <v>2.72597690480745</v>
      </c>
      <c r="I194" s="106">
        <v>23</v>
      </c>
      <c r="J194" s="105">
        <v>3.1524963596607201</v>
      </c>
      <c r="K194" s="106">
        <v>25</v>
      </c>
      <c r="L194" s="105">
        <v>4.34489342776829</v>
      </c>
      <c r="M194" s="106">
        <v>22</v>
      </c>
      <c r="N194" s="105">
        <v>5.0203625983400197</v>
      </c>
      <c r="O194" s="106">
        <v>24</v>
      </c>
      <c r="P194" s="105">
        <v>5.0666714218282003</v>
      </c>
      <c r="Q194" s="106">
        <v>25</v>
      </c>
      <c r="R194" s="105">
        <v>5.16747184336299</v>
      </c>
      <c r="S194" s="106">
        <v>27</v>
      </c>
      <c r="T194" s="105">
        <v>5.4715609784566697</v>
      </c>
      <c r="U194" s="106">
        <v>28</v>
      </c>
      <c r="V194" s="105">
        <v>6.9725319139142101</v>
      </c>
      <c r="W194" s="106">
        <v>27</v>
      </c>
      <c r="Z194" s="105">
        <v>8.7157429479994608</v>
      </c>
      <c r="AA194" s="106">
        <v>30</v>
      </c>
    </row>
    <row r="195" spans="1:27" x14ac:dyDescent="0.3">
      <c r="A195" s="103" t="s">
        <v>241</v>
      </c>
      <c r="B195" s="104">
        <v>43986</v>
      </c>
      <c r="C195" s="105">
        <v>1548.0018</v>
      </c>
      <c r="D195" s="105">
        <v>1.8439540556124401</v>
      </c>
      <c r="E195" s="106">
        <v>35</v>
      </c>
      <c r="F195" s="105">
        <v>2.3166635771505502</v>
      </c>
      <c r="G195" s="106">
        <v>25</v>
      </c>
      <c r="H195" s="105">
        <v>2.4557073990361</v>
      </c>
      <c r="I195" s="106">
        <v>32</v>
      </c>
      <c r="J195" s="105">
        <v>2.7472939638881901</v>
      </c>
      <c r="K195" s="106">
        <v>31</v>
      </c>
      <c r="L195" s="105">
        <v>3.3389946153389798</v>
      </c>
      <c r="M195" s="106">
        <v>29</v>
      </c>
      <c r="N195" s="105">
        <v>3.6656393265347398</v>
      </c>
      <c r="O195" s="106">
        <v>35</v>
      </c>
      <c r="P195" s="105">
        <v>4.1855549224172597</v>
      </c>
      <c r="Q195" s="106">
        <v>35</v>
      </c>
      <c r="R195" s="105">
        <v>4.4790897245071104</v>
      </c>
      <c r="S195" s="106">
        <v>35</v>
      </c>
      <c r="T195" s="105">
        <v>4.8692856030548404</v>
      </c>
      <c r="U195" s="106">
        <v>35</v>
      </c>
      <c r="V195" s="105">
        <v>6.3929968487270799</v>
      </c>
      <c r="W195" s="106">
        <v>30</v>
      </c>
      <c r="Z195" s="105">
        <v>8.3461447754211804</v>
      </c>
      <c r="AA195" s="106">
        <v>31</v>
      </c>
    </row>
    <row r="196" spans="1:27" x14ac:dyDescent="0.3">
      <c r="A196" s="103" t="s">
        <v>242</v>
      </c>
      <c r="B196" s="104">
        <v>43986</v>
      </c>
      <c r="C196" s="105">
        <v>1939.4056</v>
      </c>
      <c r="D196" s="105">
        <v>2.3752637190948001</v>
      </c>
      <c r="E196" s="106">
        <v>23</v>
      </c>
      <c r="F196" s="105">
        <v>2.0781048937581499</v>
      </c>
      <c r="G196" s="106">
        <v>32</v>
      </c>
      <c r="H196" s="105">
        <v>2.35520140076687</v>
      </c>
      <c r="I196" s="106">
        <v>34</v>
      </c>
      <c r="J196" s="105">
        <v>2.68275410702535</v>
      </c>
      <c r="K196" s="106">
        <v>33</v>
      </c>
      <c r="L196" s="105">
        <v>3.3149839697336998</v>
      </c>
      <c r="M196" s="106">
        <v>30</v>
      </c>
      <c r="N196" s="105">
        <v>4.6870730952077704</v>
      </c>
      <c r="O196" s="106">
        <v>28</v>
      </c>
      <c r="P196" s="105">
        <v>4.9681583988049498</v>
      </c>
      <c r="Q196" s="106">
        <v>27</v>
      </c>
      <c r="R196" s="105">
        <v>5.1800634531347196</v>
      </c>
      <c r="S196" s="106">
        <v>26</v>
      </c>
      <c r="T196" s="105">
        <v>5.5245555626410798</v>
      </c>
      <c r="U196" s="106">
        <v>26</v>
      </c>
      <c r="V196" s="105">
        <v>7.0437854135428797</v>
      </c>
      <c r="W196" s="106">
        <v>25</v>
      </c>
      <c r="Z196" s="105">
        <v>10.9024815262321</v>
      </c>
      <c r="AA196" s="106">
        <v>26</v>
      </c>
    </row>
    <row r="197" spans="1:27" x14ac:dyDescent="0.3">
      <c r="A197" s="103" t="s">
        <v>243</v>
      </c>
      <c r="B197" s="104">
        <v>43986</v>
      </c>
      <c r="C197" s="105">
        <v>2738.0877999999998</v>
      </c>
      <c r="D197" s="105">
        <v>2.40630864309699</v>
      </c>
      <c r="E197" s="106">
        <v>22</v>
      </c>
      <c r="F197" s="105">
        <v>2.02790258659698</v>
      </c>
      <c r="G197" s="106">
        <v>33</v>
      </c>
      <c r="H197" s="105">
        <v>2.2471523799315598</v>
      </c>
      <c r="I197" s="106">
        <v>36</v>
      </c>
      <c r="J197" s="105">
        <v>2.7963963712313702</v>
      </c>
      <c r="K197" s="106">
        <v>30</v>
      </c>
      <c r="L197" s="105">
        <v>4.5687252415826398</v>
      </c>
      <c r="M197" s="106">
        <v>18</v>
      </c>
      <c r="N197" s="105">
        <v>5.0920117771391897</v>
      </c>
      <c r="O197" s="106">
        <v>23</v>
      </c>
      <c r="P197" s="105">
        <v>5.09825672463798</v>
      </c>
      <c r="Q197" s="106">
        <v>24</v>
      </c>
      <c r="R197" s="105">
        <v>5.2303049230809</v>
      </c>
      <c r="S197" s="106">
        <v>25</v>
      </c>
      <c r="T197" s="105">
        <v>5.5391474819050197</v>
      </c>
      <c r="U197" s="106">
        <v>25</v>
      </c>
      <c r="V197" s="105">
        <v>7.0744859727526697</v>
      </c>
      <c r="W197" s="106">
        <v>22</v>
      </c>
      <c r="Z197" s="105">
        <v>12.8213833265966</v>
      </c>
      <c r="AA197" s="106">
        <v>13</v>
      </c>
    </row>
    <row r="198" spans="1:27" x14ac:dyDescent="0.3">
      <c r="A198" s="103" t="s">
        <v>244</v>
      </c>
      <c r="B198" s="104">
        <v>43986</v>
      </c>
      <c r="C198" s="105">
        <v>1053.0034000000001</v>
      </c>
      <c r="D198" s="105">
        <v>2.7974988097426698</v>
      </c>
      <c r="E198" s="106">
        <v>13</v>
      </c>
      <c r="F198" s="105">
        <v>2.8210468749450399</v>
      </c>
      <c r="G198" s="106">
        <v>13</v>
      </c>
      <c r="H198" s="105">
        <v>2.8379475636142</v>
      </c>
      <c r="I198" s="106">
        <v>17</v>
      </c>
      <c r="J198" s="105">
        <v>2.7042687602650402</v>
      </c>
      <c r="K198" s="106">
        <v>32</v>
      </c>
      <c r="L198" s="105">
        <v>2.7273292333999302</v>
      </c>
      <c r="M198" s="106">
        <v>37</v>
      </c>
      <c r="N198" s="105">
        <v>2.9412280127585402</v>
      </c>
      <c r="O198" s="106">
        <v>37</v>
      </c>
      <c r="P198" s="105">
        <v>3.7873324330998499</v>
      </c>
      <c r="Q198" s="106">
        <v>37</v>
      </c>
      <c r="R198" s="105">
        <v>4.1708846284427299</v>
      </c>
      <c r="S198" s="106">
        <v>37</v>
      </c>
      <c r="T198" s="105">
        <v>4.5100133502339697</v>
      </c>
      <c r="U198" s="106">
        <v>37</v>
      </c>
      <c r="V198" s="105"/>
      <c r="W198" s="106"/>
      <c r="Z198" s="105">
        <v>4.7454254965982496</v>
      </c>
      <c r="AA198" s="106">
        <v>37</v>
      </c>
    </row>
    <row r="199" spans="1:27" x14ac:dyDescent="0.3">
      <c r="A199" s="103" t="s">
        <v>245</v>
      </c>
      <c r="B199" s="104">
        <v>43986</v>
      </c>
      <c r="C199" s="105">
        <v>54.449100000000001</v>
      </c>
      <c r="D199" s="105">
        <v>3.9554985746659299</v>
      </c>
      <c r="E199" s="106">
        <v>3</v>
      </c>
      <c r="F199" s="105">
        <v>3.3973926787045698</v>
      </c>
      <c r="G199" s="106">
        <v>5</v>
      </c>
      <c r="H199" s="105">
        <v>3.2772011237471701</v>
      </c>
      <c r="I199" s="106">
        <v>5</v>
      </c>
      <c r="J199" s="105">
        <v>3.3608693481991598</v>
      </c>
      <c r="K199" s="106">
        <v>14</v>
      </c>
      <c r="L199" s="105">
        <v>4.0075879368187302</v>
      </c>
      <c r="M199" s="106">
        <v>26</v>
      </c>
      <c r="N199" s="105">
        <v>4.7702611320403898</v>
      </c>
      <c r="O199" s="106">
        <v>26</v>
      </c>
      <c r="P199" s="105">
        <v>4.9339085124011204</v>
      </c>
      <c r="Q199" s="106">
        <v>28</v>
      </c>
      <c r="R199" s="105">
        <v>5.1324091247203496</v>
      </c>
      <c r="S199" s="106">
        <v>28</v>
      </c>
      <c r="T199" s="105">
        <v>5.51213616920543</v>
      </c>
      <c r="U199" s="106">
        <v>27</v>
      </c>
      <c r="V199" s="105">
        <v>7.0945692079651002</v>
      </c>
      <c r="W199" s="106">
        <v>20</v>
      </c>
      <c r="Z199" s="105">
        <v>19.807009522646801</v>
      </c>
      <c r="AA199" s="106">
        <v>1</v>
      </c>
    </row>
    <row r="200" spans="1:27" x14ac:dyDescent="0.3">
      <c r="A200" s="103" t="s">
        <v>246</v>
      </c>
      <c r="B200" s="104">
        <v>43986</v>
      </c>
      <c r="C200" s="105">
        <v>4033.7289999999998</v>
      </c>
      <c r="D200" s="105">
        <v>2.2532651705171598</v>
      </c>
      <c r="E200" s="106">
        <v>27</v>
      </c>
      <c r="F200" s="105">
        <v>2.3102698614583299</v>
      </c>
      <c r="G200" s="106">
        <v>26</v>
      </c>
      <c r="H200" s="105">
        <v>2.6310081040039002</v>
      </c>
      <c r="I200" s="106">
        <v>27</v>
      </c>
      <c r="J200" s="105">
        <v>3.20743912355409</v>
      </c>
      <c r="K200" s="106">
        <v>22</v>
      </c>
      <c r="L200" s="105">
        <v>4.4672984319027496</v>
      </c>
      <c r="M200" s="106">
        <v>20</v>
      </c>
      <c r="N200" s="105">
        <v>5.1003672166894098</v>
      </c>
      <c r="O200" s="106">
        <v>22</v>
      </c>
      <c r="P200" s="105">
        <v>5.1233161178699902</v>
      </c>
      <c r="Q200" s="106">
        <v>23</v>
      </c>
      <c r="R200" s="105">
        <v>5.26867312875439</v>
      </c>
      <c r="S200" s="106">
        <v>23</v>
      </c>
      <c r="T200" s="105">
        <v>5.5793354462393703</v>
      </c>
      <c r="U200" s="106">
        <v>23</v>
      </c>
      <c r="V200" s="105">
        <v>7.0547966656907102</v>
      </c>
      <c r="W200" s="106">
        <v>24</v>
      </c>
      <c r="Z200" s="105">
        <v>13.4533399932542</v>
      </c>
      <c r="AA200" s="106">
        <v>7</v>
      </c>
    </row>
    <row r="201" spans="1:27" x14ac:dyDescent="0.3">
      <c r="A201" s="103" t="s">
        <v>247</v>
      </c>
      <c r="B201" s="104">
        <v>43986</v>
      </c>
      <c r="C201" s="105">
        <v>2733.4951000000001</v>
      </c>
      <c r="D201" s="105">
        <v>2.0591284460671502</v>
      </c>
      <c r="E201" s="106">
        <v>31</v>
      </c>
      <c r="F201" s="105">
        <v>2.4218020829814502</v>
      </c>
      <c r="G201" s="106">
        <v>22</v>
      </c>
      <c r="H201" s="105">
        <v>2.58334245969901</v>
      </c>
      <c r="I201" s="106">
        <v>29</v>
      </c>
      <c r="J201" s="105">
        <v>3.1659899268064602</v>
      </c>
      <c r="K201" s="106">
        <v>24</v>
      </c>
      <c r="L201" s="105">
        <v>4.4348038070606002</v>
      </c>
      <c r="M201" s="106">
        <v>21</v>
      </c>
      <c r="N201" s="105">
        <v>5.4294697424704204</v>
      </c>
      <c r="O201" s="106">
        <v>11</v>
      </c>
      <c r="P201" s="105">
        <v>5.3270316330216403</v>
      </c>
      <c r="Q201" s="106">
        <v>12</v>
      </c>
      <c r="R201" s="105">
        <v>5.4208430851569398</v>
      </c>
      <c r="S201" s="106">
        <v>15</v>
      </c>
      <c r="T201" s="105">
        <v>5.6934873131015102</v>
      </c>
      <c r="U201" s="106">
        <v>16</v>
      </c>
      <c r="V201" s="105">
        <v>7.1478027048327801</v>
      </c>
      <c r="W201" s="106">
        <v>13</v>
      </c>
      <c r="Z201" s="105">
        <v>12.672255387542601</v>
      </c>
      <c r="AA201" s="106">
        <v>15</v>
      </c>
    </row>
    <row r="202" spans="1:27" x14ac:dyDescent="0.3">
      <c r="A202" s="103" t="s">
        <v>248</v>
      </c>
      <c r="B202" s="104">
        <v>43986</v>
      </c>
      <c r="C202" s="105">
        <v>3606.3672999999999</v>
      </c>
      <c r="D202" s="105">
        <v>3.1924387998950601</v>
      </c>
      <c r="E202" s="106">
        <v>5</v>
      </c>
      <c r="F202" s="105">
        <v>3.2260766846007698</v>
      </c>
      <c r="G202" s="106">
        <v>7</v>
      </c>
      <c r="H202" s="105">
        <v>3.0920592906512101</v>
      </c>
      <c r="I202" s="106">
        <v>10</v>
      </c>
      <c r="J202" s="105">
        <v>3.6631538933496302</v>
      </c>
      <c r="K202" s="106">
        <v>5</v>
      </c>
      <c r="L202" s="105">
        <v>4.6739720033797898</v>
      </c>
      <c r="M202" s="106">
        <v>15</v>
      </c>
      <c r="N202" s="105">
        <v>5.6523437807078301</v>
      </c>
      <c r="O202" s="106">
        <v>4</v>
      </c>
      <c r="P202" s="105">
        <v>5.4403681041771597</v>
      </c>
      <c r="Q202" s="106">
        <v>6</v>
      </c>
      <c r="R202" s="105">
        <v>5.5094329154189898</v>
      </c>
      <c r="S202" s="106">
        <v>7</v>
      </c>
      <c r="T202" s="105">
        <v>5.7661238234324399</v>
      </c>
      <c r="U202" s="106">
        <v>11</v>
      </c>
      <c r="V202" s="105">
        <v>7.1073942476971901</v>
      </c>
      <c r="W202" s="106">
        <v>19</v>
      </c>
      <c r="Z202" s="105">
        <v>14.288435934214499</v>
      </c>
      <c r="AA202" s="106">
        <v>4</v>
      </c>
    </row>
    <row r="203" spans="1:27" x14ac:dyDescent="0.3">
      <c r="A203" s="103" t="s">
        <v>249</v>
      </c>
      <c r="B203" s="104">
        <v>43986</v>
      </c>
      <c r="C203" s="105">
        <v>1293.7081000000001</v>
      </c>
      <c r="D203" s="105">
        <v>3.2166194944757098</v>
      </c>
      <c r="E203" s="106">
        <v>4</v>
      </c>
      <c r="F203" s="105">
        <v>3.32916020478768</v>
      </c>
      <c r="G203" s="106">
        <v>6</v>
      </c>
      <c r="H203" s="105">
        <v>3.3260705710749701</v>
      </c>
      <c r="I203" s="106">
        <v>4</v>
      </c>
      <c r="J203" s="105">
        <v>3.7721501783783302</v>
      </c>
      <c r="K203" s="106">
        <v>4</v>
      </c>
      <c r="L203" s="105">
        <v>4.73993838782095</v>
      </c>
      <c r="M203" s="106">
        <v>12</v>
      </c>
      <c r="N203" s="105">
        <v>5.3738959719381203</v>
      </c>
      <c r="O203" s="106">
        <v>14</v>
      </c>
      <c r="P203" s="105">
        <v>5.3418220507230902</v>
      </c>
      <c r="Q203" s="106">
        <v>10</v>
      </c>
      <c r="R203" s="105">
        <v>5.5129421858774297</v>
      </c>
      <c r="S203" s="106">
        <v>5</v>
      </c>
      <c r="T203" s="105">
        <v>5.8320714448954201</v>
      </c>
      <c r="U203" s="106">
        <v>5</v>
      </c>
      <c r="V203" s="105">
        <v>7.1999706133353198</v>
      </c>
      <c r="W203" s="106">
        <v>8</v>
      </c>
      <c r="Z203" s="105">
        <v>7.4862473280948398</v>
      </c>
      <c r="AA203" s="106">
        <v>32</v>
      </c>
    </row>
    <row r="204" spans="1:27" x14ac:dyDescent="0.3">
      <c r="A204" s="103" t="s">
        <v>250</v>
      </c>
      <c r="B204" s="104">
        <v>43986</v>
      </c>
      <c r="C204" s="105">
        <v>2087.1810999999998</v>
      </c>
      <c r="D204" s="105">
        <v>2.8349765862241099</v>
      </c>
      <c r="E204" s="106">
        <v>8</v>
      </c>
      <c r="F204" s="105">
        <v>3.02495840686072</v>
      </c>
      <c r="G204" s="106">
        <v>9</v>
      </c>
      <c r="H204" s="105">
        <v>3.1126692682305999</v>
      </c>
      <c r="I204" s="106">
        <v>9</v>
      </c>
      <c r="J204" s="105">
        <v>3.2927155829044699</v>
      </c>
      <c r="K204" s="106">
        <v>19</v>
      </c>
      <c r="L204" s="105">
        <v>4.6002453800373804</v>
      </c>
      <c r="M204" s="106">
        <v>16</v>
      </c>
      <c r="N204" s="105">
        <v>5.2103890818026803</v>
      </c>
      <c r="O204" s="106">
        <v>21</v>
      </c>
      <c r="P204" s="105">
        <v>5.2268303730785801</v>
      </c>
      <c r="Q204" s="106">
        <v>20</v>
      </c>
      <c r="R204" s="105">
        <v>5.3500777251902703</v>
      </c>
      <c r="S204" s="106">
        <v>20</v>
      </c>
      <c r="T204" s="105">
        <v>5.6590190050787204</v>
      </c>
      <c r="U204" s="106">
        <v>20</v>
      </c>
      <c r="V204" s="105">
        <v>7.1188981457827198</v>
      </c>
      <c r="W204" s="106">
        <v>17</v>
      </c>
      <c r="Z204" s="105">
        <v>9.5366763157894692</v>
      </c>
      <c r="AA204" s="106">
        <v>29</v>
      </c>
    </row>
    <row r="205" spans="1:27" x14ac:dyDescent="0.3">
      <c r="A205" s="103" t="s">
        <v>251</v>
      </c>
      <c r="B205" s="104">
        <v>43986</v>
      </c>
      <c r="C205" s="105">
        <v>10.749000000000001</v>
      </c>
      <c r="D205" s="105">
        <v>2.7167339647566902</v>
      </c>
      <c r="E205" s="106">
        <v>16</v>
      </c>
      <c r="F205" s="105">
        <v>2.1509678579963301</v>
      </c>
      <c r="G205" s="106">
        <v>30</v>
      </c>
      <c r="H205" s="105">
        <v>2.5237146739776999</v>
      </c>
      <c r="I205" s="106">
        <v>30</v>
      </c>
      <c r="J205" s="105">
        <v>2.59784403224252</v>
      </c>
      <c r="K205" s="106">
        <v>36</v>
      </c>
      <c r="L205" s="105">
        <v>2.9649620015526401</v>
      </c>
      <c r="M205" s="106">
        <v>36</v>
      </c>
      <c r="N205" s="105">
        <v>3.6128140867606802</v>
      </c>
      <c r="O205" s="106">
        <v>36</v>
      </c>
      <c r="P205" s="105">
        <v>4.0650710152196599</v>
      </c>
      <c r="Q205" s="106">
        <v>36</v>
      </c>
      <c r="R205" s="105">
        <v>4.3419812893490803</v>
      </c>
      <c r="S205" s="106">
        <v>36</v>
      </c>
      <c r="T205" s="105">
        <v>4.63506784157582</v>
      </c>
      <c r="U205" s="106">
        <v>36</v>
      </c>
      <c r="V205" s="105"/>
      <c r="W205" s="106"/>
      <c r="Z205" s="105">
        <v>5.1291744840525304</v>
      </c>
      <c r="AA205" s="106">
        <v>36</v>
      </c>
    </row>
    <row r="206" spans="1:27" x14ac:dyDescent="0.3">
      <c r="A206" s="103" t="s">
        <v>252</v>
      </c>
      <c r="B206" s="104">
        <v>43986</v>
      </c>
      <c r="C206" s="105">
        <v>4867.6900999999998</v>
      </c>
      <c r="D206" s="105">
        <v>2.6643842128982702</v>
      </c>
      <c r="E206" s="106">
        <v>18</v>
      </c>
      <c r="F206" s="105">
        <v>2.6660235377003301</v>
      </c>
      <c r="G206" s="106">
        <v>15</v>
      </c>
      <c r="H206" s="105">
        <v>2.7102669163889201</v>
      </c>
      <c r="I206" s="106">
        <v>24</v>
      </c>
      <c r="J206" s="105">
        <v>3.40427794476755</v>
      </c>
      <c r="K206" s="106">
        <v>12</v>
      </c>
      <c r="L206" s="105">
        <v>4.97982551446787</v>
      </c>
      <c r="M206" s="106">
        <v>6</v>
      </c>
      <c r="N206" s="105">
        <v>5.5506298138667098</v>
      </c>
      <c r="O206" s="106">
        <v>8</v>
      </c>
      <c r="P206" s="105">
        <v>5.3777186180201202</v>
      </c>
      <c r="Q206" s="106">
        <v>9</v>
      </c>
      <c r="R206" s="105">
        <v>5.4971310488775096</v>
      </c>
      <c r="S206" s="106">
        <v>8</v>
      </c>
      <c r="T206" s="105">
        <v>5.8393839394739198</v>
      </c>
      <c r="U206" s="106">
        <v>4</v>
      </c>
      <c r="V206" s="105">
        <v>7.2263541725096703</v>
      </c>
      <c r="W206" s="106">
        <v>4</v>
      </c>
      <c r="Z206" s="105">
        <v>13.343793043367601</v>
      </c>
      <c r="AA206" s="106">
        <v>9</v>
      </c>
    </row>
    <row r="207" spans="1:27" x14ac:dyDescent="0.3">
      <c r="A207" s="103" t="s">
        <v>253</v>
      </c>
      <c r="B207" s="104">
        <v>43986</v>
      </c>
      <c r="C207" s="105">
        <v>1122.0263</v>
      </c>
      <c r="D207" s="105">
        <v>1.61358074548557</v>
      </c>
      <c r="E207" s="106">
        <v>37</v>
      </c>
      <c r="F207" s="105">
        <v>0.67124827371115903</v>
      </c>
      <c r="G207" s="106">
        <v>37</v>
      </c>
      <c r="H207" s="105">
        <v>2.1869618803655202</v>
      </c>
      <c r="I207" s="106">
        <v>37</v>
      </c>
      <c r="J207" s="105">
        <v>2.4883948589410698</v>
      </c>
      <c r="K207" s="106">
        <v>37</v>
      </c>
      <c r="L207" s="105">
        <v>3.2244921573894398</v>
      </c>
      <c r="M207" s="106">
        <v>32</v>
      </c>
      <c r="N207" s="105">
        <v>4.0913039496770303</v>
      </c>
      <c r="O207" s="106">
        <v>31</v>
      </c>
      <c r="P207" s="105">
        <v>4.4304109605847204</v>
      </c>
      <c r="Q207" s="106">
        <v>33</v>
      </c>
      <c r="R207" s="105">
        <v>4.6792725992473496</v>
      </c>
      <c r="S207" s="106">
        <v>32</v>
      </c>
      <c r="T207" s="105">
        <v>5.0576147943828502</v>
      </c>
      <c r="U207" s="106">
        <v>32</v>
      </c>
      <c r="V207" s="105"/>
      <c r="W207" s="106"/>
      <c r="Z207" s="105">
        <v>5.8992847019867503</v>
      </c>
      <c r="AA207" s="106">
        <v>35</v>
      </c>
    </row>
    <row r="208" spans="1:27" x14ac:dyDescent="0.3">
      <c r="A208" s="103" t="s">
        <v>254</v>
      </c>
      <c r="B208" s="104">
        <v>43986</v>
      </c>
      <c r="C208" s="105">
        <v>259.36509999999998</v>
      </c>
      <c r="D208" s="105">
        <v>2.8147823112884001</v>
      </c>
      <c r="E208" s="106">
        <v>9</v>
      </c>
      <c r="F208" s="105">
        <v>4.04963048785008</v>
      </c>
      <c r="G208" s="106">
        <v>2</v>
      </c>
      <c r="H208" s="105">
        <v>3.6131871354134901</v>
      </c>
      <c r="I208" s="106">
        <v>3</v>
      </c>
      <c r="J208" s="105">
        <v>4.1107104681993798</v>
      </c>
      <c r="K208" s="106">
        <v>2</v>
      </c>
      <c r="L208" s="105">
        <v>5.2561816950796798</v>
      </c>
      <c r="M208" s="106">
        <v>2</v>
      </c>
      <c r="N208" s="105">
        <v>5.29833919420473</v>
      </c>
      <c r="O208" s="106">
        <v>18</v>
      </c>
      <c r="P208" s="105">
        <v>5.2786009079136802</v>
      </c>
      <c r="Q208" s="106">
        <v>15</v>
      </c>
      <c r="R208" s="105">
        <v>5.4397817300335598</v>
      </c>
      <c r="S208" s="106">
        <v>14</v>
      </c>
      <c r="T208" s="105">
        <v>5.77696468752033</v>
      </c>
      <c r="U208" s="106">
        <v>9</v>
      </c>
      <c r="V208" s="105">
        <v>7.2154795063580703</v>
      </c>
      <c r="W208" s="106">
        <v>5</v>
      </c>
      <c r="Z208" s="105">
        <v>12.490500644191499</v>
      </c>
      <c r="AA208" s="106">
        <v>16</v>
      </c>
    </row>
    <row r="209" spans="1:27" x14ac:dyDescent="0.3">
      <c r="A209" s="103" t="s">
        <v>255</v>
      </c>
      <c r="B209" s="104">
        <v>43986</v>
      </c>
      <c r="C209" s="105">
        <v>1761.6543999999999</v>
      </c>
      <c r="D209" s="105">
        <v>2.7890120792222199</v>
      </c>
      <c r="E209" s="106">
        <v>14</v>
      </c>
      <c r="F209" s="105">
        <v>3.1639477194765901</v>
      </c>
      <c r="G209" s="106">
        <v>8</v>
      </c>
      <c r="H209" s="105">
        <v>3.20426208763626</v>
      </c>
      <c r="I209" s="106">
        <v>7</v>
      </c>
      <c r="J209" s="105">
        <v>3.34703192205613</v>
      </c>
      <c r="K209" s="106">
        <v>17</v>
      </c>
      <c r="L209" s="105">
        <v>3.84199828011953</v>
      </c>
      <c r="M209" s="106">
        <v>27</v>
      </c>
      <c r="N209" s="105">
        <v>4.1809235705581402</v>
      </c>
      <c r="O209" s="106">
        <v>30</v>
      </c>
      <c r="P209" s="105">
        <v>4.6335114175894203</v>
      </c>
      <c r="Q209" s="106">
        <v>29</v>
      </c>
      <c r="R209" s="105">
        <v>4.9466218249940503</v>
      </c>
      <c r="S209" s="106">
        <v>30</v>
      </c>
      <c r="T209" s="105">
        <v>5.1882436501481299</v>
      </c>
      <c r="U209" s="106">
        <v>30</v>
      </c>
      <c r="V209" s="105">
        <v>3.4333114373149298</v>
      </c>
      <c r="W209" s="106">
        <v>33</v>
      </c>
      <c r="Z209" s="105">
        <v>11.5304180927566</v>
      </c>
      <c r="AA209" s="106">
        <v>20</v>
      </c>
    </row>
    <row r="210" spans="1:27" x14ac:dyDescent="0.3">
      <c r="A210" s="103" t="s">
        <v>256</v>
      </c>
      <c r="B210" s="104">
        <v>43986</v>
      </c>
      <c r="C210" s="105">
        <v>31.302399999999999</v>
      </c>
      <c r="D210" s="105">
        <v>4.3148756977143803</v>
      </c>
      <c r="E210" s="106">
        <v>1</v>
      </c>
      <c r="F210" s="105">
        <v>4.4714810589221798</v>
      </c>
      <c r="G210" s="106">
        <v>1</v>
      </c>
      <c r="H210" s="105">
        <v>4.3346238240795296</v>
      </c>
      <c r="I210" s="106">
        <v>1</v>
      </c>
      <c r="J210" s="105">
        <v>4.5304468797416302</v>
      </c>
      <c r="K210" s="106">
        <v>1</v>
      </c>
      <c r="L210" s="105">
        <v>5.3086435472430802</v>
      </c>
      <c r="M210" s="106">
        <v>1</v>
      </c>
      <c r="N210" s="105">
        <v>4.9053324395851696</v>
      </c>
      <c r="O210" s="106">
        <v>25</v>
      </c>
      <c r="P210" s="105">
        <v>5.4514965090709202</v>
      </c>
      <c r="Q210" s="106">
        <v>4</v>
      </c>
      <c r="R210" s="105">
        <v>5.8016981339604499</v>
      </c>
      <c r="S210" s="106">
        <v>1</v>
      </c>
      <c r="T210" s="105">
        <v>6.1918747076903697</v>
      </c>
      <c r="U210" s="106">
        <v>1</v>
      </c>
      <c r="V210" s="105">
        <v>7.2443157379335501</v>
      </c>
      <c r="W210" s="106">
        <v>2</v>
      </c>
      <c r="Z210" s="105">
        <v>14.500887728459499</v>
      </c>
      <c r="AA210" s="106">
        <v>3</v>
      </c>
    </row>
    <row r="211" spans="1:27" x14ac:dyDescent="0.3">
      <c r="A211" s="103" t="s">
        <v>257</v>
      </c>
      <c r="B211" s="104">
        <v>43986</v>
      </c>
      <c r="C211" s="105">
        <v>27.0444</v>
      </c>
      <c r="D211" s="105">
        <v>2.02456097533865</v>
      </c>
      <c r="E211" s="106">
        <v>32</v>
      </c>
      <c r="F211" s="105">
        <v>1.61977456288194</v>
      </c>
      <c r="G211" s="106">
        <v>36</v>
      </c>
      <c r="H211" s="105">
        <v>2.4304707788597</v>
      </c>
      <c r="I211" s="106">
        <v>33</v>
      </c>
      <c r="J211" s="105">
        <v>2.6634221246460301</v>
      </c>
      <c r="K211" s="106">
        <v>34</v>
      </c>
      <c r="L211" s="105">
        <v>3.12111355734719</v>
      </c>
      <c r="M211" s="106">
        <v>34</v>
      </c>
      <c r="N211" s="105">
        <v>3.8452211052861802</v>
      </c>
      <c r="O211" s="106">
        <v>33</v>
      </c>
      <c r="P211" s="105">
        <v>4.32584006048309</v>
      </c>
      <c r="Q211" s="106">
        <v>34</v>
      </c>
      <c r="R211" s="105">
        <v>4.6152270322418998</v>
      </c>
      <c r="S211" s="106">
        <v>34</v>
      </c>
      <c r="T211" s="105">
        <v>4.9801247728896296</v>
      </c>
      <c r="U211" s="106">
        <v>34</v>
      </c>
      <c r="V211" s="105">
        <v>6.2933821363313402</v>
      </c>
      <c r="W211" s="106">
        <v>31</v>
      </c>
      <c r="Z211" s="105">
        <v>11.9240404166546</v>
      </c>
      <c r="AA211" s="106">
        <v>17</v>
      </c>
    </row>
    <row r="212" spans="1:27" x14ac:dyDescent="0.3">
      <c r="A212" s="103" t="s">
        <v>260</v>
      </c>
      <c r="B212" s="104">
        <v>43986</v>
      </c>
      <c r="C212" s="105">
        <v>3120.0405000000001</v>
      </c>
      <c r="D212" s="105">
        <v>2.20063295301631</v>
      </c>
      <c r="E212" s="106">
        <v>29</v>
      </c>
      <c r="F212" s="105">
        <v>2.3432840626255902</v>
      </c>
      <c r="G212" s="106">
        <v>24</v>
      </c>
      <c r="H212" s="105">
        <v>2.7537919340449299</v>
      </c>
      <c r="I212" s="106">
        <v>21</v>
      </c>
      <c r="J212" s="105">
        <v>3.3781544131102699</v>
      </c>
      <c r="K212" s="106">
        <v>13</v>
      </c>
      <c r="L212" s="105">
        <v>4.7163191169579397</v>
      </c>
      <c r="M212" s="106">
        <v>13</v>
      </c>
      <c r="N212" s="105">
        <v>5.3883611094102299</v>
      </c>
      <c r="O212" s="106">
        <v>13</v>
      </c>
      <c r="P212" s="105">
        <v>5.25864694024839</v>
      </c>
      <c r="Q212" s="106">
        <v>17</v>
      </c>
      <c r="R212" s="105">
        <v>5.3706530218622301</v>
      </c>
      <c r="S212" s="106">
        <v>17</v>
      </c>
      <c r="T212" s="105">
        <v>5.6617672302186399</v>
      </c>
      <c r="U212" s="106">
        <v>19</v>
      </c>
      <c r="V212" s="105">
        <v>7.0555555702509398</v>
      </c>
      <c r="W212" s="106">
        <v>23</v>
      </c>
      <c r="Z212" s="105">
        <v>11.4358064681667</v>
      </c>
      <c r="AA212" s="106">
        <v>23</v>
      </c>
    </row>
    <row r="213" spans="1:27" x14ac:dyDescent="0.3">
      <c r="A213" s="103" t="s">
        <v>261</v>
      </c>
      <c r="B213" s="104">
        <v>43986</v>
      </c>
      <c r="C213" s="105">
        <v>41.991900000000001</v>
      </c>
      <c r="D213" s="105">
        <v>2.1731675137027802</v>
      </c>
      <c r="E213" s="106">
        <v>30</v>
      </c>
      <c r="F213" s="105">
        <v>2.1734263202527799</v>
      </c>
      <c r="G213" s="106">
        <v>29</v>
      </c>
      <c r="H213" s="105">
        <v>2.6835302923387299</v>
      </c>
      <c r="I213" s="106">
        <v>26</v>
      </c>
      <c r="J213" s="105">
        <v>3.4068027729965999</v>
      </c>
      <c r="K213" s="106">
        <v>11</v>
      </c>
      <c r="L213" s="105">
        <v>4.5542910873487097</v>
      </c>
      <c r="M213" s="106">
        <v>19</v>
      </c>
      <c r="N213" s="105">
        <v>5.2275318399074502</v>
      </c>
      <c r="O213" s="106">
        <v>19</v>
      </c>
      <c r="P213" s="105">
        <v>5.2386950289960703</v>
      </c>
      <c r="Q213" s="106">
        <v>18</v>
      </c>
      <c r="R213" s="105">
        <v>5.3604768958912699</v>
      </c>
      <c r="S213" s="106">
        <v>18</v>
      </c>
      <c r="T213" s="105">
        <v>5.6871755540134998</v>
      </c>
      <c r="U213" s="106">
        <v>17</v>
      </c>
      <c r="V213" s="105">
        <v>7.13115402375798</v>
      </c>
      <c r="W213" s="106">
        <v>16</v>
      </c>
      <c r="Z213" s="105">
        <v>13.1021525785742</v>
      </c>
      <c r="AA213" s="106">
        <v>11</v>
      </c>
    </row>
    <row r="214" spans="1:27" x14ac:dyDescent="0.3">
      <c r="A214" s="103" t="s">
        <v>262</v>
      </c>
      <c r="B214" s="104">
        <v>43986</v>
      </c>
      <c r="C214" s="105">
        <v>3141.9254000000001</v>
      </c>
      <c r="D214" s="105">
        <v>2.22713019884679</v>
      </c>
      <c r="E214" s="106">
        <v>28</v>
      </c>
      <c r="F214" s="105">
        <v>2.3970758663629201</v>
      </c>
      <c r="G214" s="106">
        <v>23</v>
      </c>
      <c r="H214" s="105">
        <v>2.8013865790291099</v>
      </c>
      <c r="I214" s="106">
        <v>18</v>
      </c>
      <c r="J214" s="105">
        <v>3.2778922703444402</v>
      </c>
      <c r="K214" s="106">
        <v>20</v>
      </c>
      <c r="L214" s="105">
        <v>4.7981787749922598</v>
      </c>
      <c r="M214" s="106">
        <v>9</v>
      </c>
      <c r="N214" s="105">
        <v>5.8471861482748198</v>
      </c>
      <c r="O214" s="106">
        <v>3</v>
      </c>
      <c r="P214" s="105">
        <v>5.5169022809034596</v>
      </c>
      <c r="Q214" s="106">
        <v>3</v>
      </c>
      <c r="R214" s="105">
        <v>5.5397307731744601</v>
      </c>
      <c r="S214" s="106">
        <v>3</v>
      </c>
      <c r="T214" s="105">
        <v>5.8211108876577704</v>
      </c>
      <c r="U214" s="106">
        <v>7</v>
      </c>
      <c r="V214" s="105">
        <v>7.2014996588701203</v>
      </c>
      <c r="W214" s="106">
        <v>7</v>
      </c>
      <c r="Z214" s="105">
        <v>13.584757098175499</v>
      </c>
      <c r="AA214" s="106">
        <v>6</v>
      </c>
    </row>
    <row r="215" spans="1:27" x14ac:dyDescent="0.3">
      <c r="A215" s="103" t="s">
        <v>263</v>
      </c>
      <c r="B215" s="104">
        <v>43986</v>
      </c>
      <c r="C215" s="105">
        <v>1915.0707</v>
      </c>
      <c r="D215" s="105">
        <v>2.6875660239656902</v>
      </c>
      <c r="E215" s="106">
        <v>17</v>
      </c>
      <c r="F215" s="105">
        <v>2.96953579698785</v>
      </c>
      <c r="G215" s="106">
        <v>10</v>
      </c>
      <c r="H215" s="105">
        <v>2.8552917071839201</v>
      </c>
      <c r="I215" s="106">
        <v>16</v>
      </c>
      <c r="J215" s="105">
        <v>3.3520789061404699</v>
      </c>
      <c r="K215" s="106">
        <v>16</v>
      </c>
      <c r="L215" s="105">
        <v>4.9290687332175303</v>
      </c>
      <c r="M215" s="106">
        <v>7</v>
      </c>
      <c r="N215" s="105">
        <v>5.8646803313414404</v>
      </c>
      <c r="O215" s="106">
        <v>2</v>
      </c>
      <c r="P215" s="105">
        <v>5.5374976342549802</v>
      </c>
      <c r="Q215" s="106">
        <v>2</v>
      </c>
      <c r="R215" s="105">
        <v>5.5095955347718801</v>
      </c>
      <c r="S215" s="106">
        <v>6</v>
      </c>
      <c r="T215" s="105">
        <v>5.7595326057782898</v>
      </c>
      <c r="U215" s="106">
        <v>13</v>
      </c>
      <c r="V215" s="105">
        <v>5.6567374462681999</v>
      </c>
      <c r="W215" s="106">
        <v>32</v>
      </c>
      <c r="Z215" s="105">
        <v>10.188434787871801</v>
      </c>
      <c r="AA215" s="106">
        <v>28</v>
      </c>
    </row>
    <row r="216" spans="1:27" x14ac:dyDescent="0.3">
      <c r="A216" s="103" t="s">
        <v>264</v>
      </c>
      <c r="B216" s="104">
        <v>43986</v>
      </c>
      <c r="C216" s="105">
        <v>3265.6878000000002</v>
      </c>
      <c r="D216" s="105">
        <v>2.4322377830922099</v>
      </c>
      <c r="E216" s="106">
        <v>20</v>
      </c>
      <c r="F216" s="105">
        <v>2.5309581114128701</v>
      </c>
      <c r="G216" s="106">
        <v>19</v>
      </c>
      <c r="H216" s="105">
        <v>2.7512676166517598</v>
      </c>
      <c r="I216" s="106">
        <v>22</v>
      </c>
      <c r="J216" s="105">
        <v>3.2635597680108202</v>
      </c>
      <c r="K216" s="106">
        <v>21</v>
      </c>
      <c r="L216" s="105">
        <v>4.7134540902363202</v>
      </c>
      <c r="M216" s="106">
        <v>14</v>
      </c>
      <c r="N216" s="105">
        <v>5.3305301246857102</v>
      </c>
      <c r="O216" s="106">
        <v>16</v>
      </c>
      <c r="P216" s="105">
        <v>5.2322080104703996</v>
      </c>
      <c r="Q216" s="106">
        <v>19</v>
      </c>
      <c r="R216" s="105">
        <v>5.3760324905644001</v>
      </c>
      <c r="S216" s="106">
        <v>16</v>
      </c>
      <c r="T216" s="105">
        <v>5.7020562546827698</v>
      </c>
      <c r="U216" s="106">
        <v>15</v>
      </c>
      <c r="V216" s="105">
        <v>7.1657360692351499</v>
      </c>
      <c r="W216" s="106">
        <v>11</v>
      </c>
      <c r="Z216" s="105">
        <v>13.301125491530801</v>
      </c>
      <c r="AA216" s="106">
        <v>10</v>
      </c>
    </row>
    <row r="217" spans="1:27" x14ac:dyDescent="0.3">
      <c r="A217" s="103" t="s">
        <v>265</v>
      </c>
      <c r="B217" s="104">
        <v>43986</v>
      </c>
      <c r="C217" s="105">
        <v>1083.8946000000001</v>
      </c>
      <c r="D217" s="105">
        <v>2.8053315185055898</v>
      </c>
      <c r="E217" s="106">
        <v>11</v>
      </c>
      <c r="F217" s="105">
        <v>2.6474200181839298</v>
      </c>
      <c r="G217" s="106">
        <v>17</v>
      </c>
      <c r="H217" s="105">
        <v>2.9039082760367401</v>
      </c>
      <c r="I217" s="106">
        <v>12</v>
      </c>
      <c r="J217" s="105">
        <v>2.9720637369631802</v>
      </c>
      <c r="K217" s="106">
        <v>28</v>
      </c>
      <c r="L217" s="105">
        <v>3.2860352655958298</v>
      </c>
      <c r="M217" s="106">
        <v>31</v>
      </c>
      <c r="N217" s="105">
        <v>3.8181551631876198</v>
      </c>
      <c r="O217" s="106">
        <v>34</v>
      </c>
      <c r="P217" s="105">
        <v>4.5216708949445499</v>
      </c>
      <c r="Q217" s="106">
        <v>31</v>
      </c>
      <c r="R217" s="105">
        <v>4.9513707792138399</v>
      </c>
      <c r="S217" s="106">
        <v>29</v>
      </c>
      <c r="T217" s="105">
        <v>5.4200198343798904</v>
      </c>
      <c r="U217" s="106">
        <v>29</v>
      </c>
      <c r="V217" s="105"/>
      <c r="W217" s="106"/>
      <c r="Z217" s="105">
        <v>6.0473810914339499</v>
      </c>
      <c r="AA217" s="106">
        <v>34</v>
      </c>
    </row>
    <row r="218" spans="1:27" x14ac:dyDescent="0.3">
      <c r="A218" s="136"/>
      <c r="B218" s="136"/>
      <c r="C218" s="136"/>
      <c r="D218" s="108"/>
      <c r="E218" s="108"/>
      <c r="F218" s="108"/>
      <c r="G218" s="108"/>
      <c r="H218" s="108"/>
      <c r="I218" s="108"/>
      <c r="J218" s="108"/>
      <c r="K218" s="108"/>
      <c r="L218" s="108"/>
      <c r="M218" s="108"/>
      <c r="N218" s="108"/>
      <c r="O218" s="108"/>
      <c r="P218" s="108"/>
      <c r="Q218" s="108"/>
      <c r="R218" s="108"/>
      <c r="S218" s="108"/>
      <c r="T218" s="136" t="s">
        <v>4</v>
      </c>
      <c r="U218" s="136"/>
      <c r="V218" s="136" t="s">
        <v>5</v>
      </c>
      <c r="W218" s="136"/>
      <c r="X218" s="136" t="s">
        <v>6</v>
      </c>
      <c r="Y218" s="136"/>
      <c r="Z218" s="108" t="s">
        <v>46</v>
      </c>
      <c r="AA218" s="136" t="s">
        <v>404</v>
      </c>
    </row>
    <row r="219" spans="1:27" x14ac:dyDescent="0.3">
      <c r="A219" s="136"/>
      <c r="B219" s="136"/>
      <c r="C219" s="136"/>
      <c r="D219" s="108"/>
      <c r="E219" s="108"/>
      <c r="F219" s="108"/>
      <c r="G219" s="108"/>
      <c r="H219" s="108"/>
      <c r="I219" s="108"/>
      <c r="J219" s="108"/>
      <c r="K219" s="108"/>
      <c r="L219" s="108"/>
      <c r="M219" s="108"/>
      <c r="N219" s="108"/>
      <c r="O219" s="108"/>
      <c r="P219" s="108"/>
      <c r="Q219" s="108"/>
      <c r="R219" s="108"/>
      <c r="S219" s="108"/>
      <c r="T219" s="108" t="s">
        <v>0</v>
      </c>
      <c r="U219" s="108"/>
      <c r="V219" s="108" t="s">
        <v>0</v>
      </c>
      <c r="W219" s="108"/>
      <c r="X219" s="108" t="s">
        <v>0</v>
      </c>
      <c r="Y219" s="108"/>
      <c r="Z219" s="108" t="s">
        <v>0</v>
      </c>
      <c r="AA219" s="136"/>
    </row>
    <row r="220" spans="1:27" x14ac:dyDescent="0.3">
      <c r="A220" s="108" t="s">
        <v>7</v>
      </c>
      <c r="B220" s="108" t="s">
        <v>8</v>
      </c>
      <c r="C220" s="108" t="s">
        <v>9</v>
      </c>
      <c r="D220" s="108"/>
      <c r="E220" s="108"/>
      <c r="F220" s="108"/>
      <c r="G220" s="108"/>
      <c r="H220" s="108"/>
      <c r="I220" s="108"/>
      <c r="J220" s="108"/>
      <c r="K220" s="108"/>
      <c r="L220" s="108"/>
      <c r="M220" s="108"/>
      <c r="N220" s="108"/>
      <c r="O220" s="108"/>
      <c r="P220" s="108"/>
      <c r="Q220" s="108"/>
      <c r="R220" s="108"/>
      <c r="S220" s="108"/>
      <c r="T220" s="108"/>
      <c r="U220" s="108" t="s">
        <v>10</v>
      </c>
      <c r="V220" s="108"/>
      <c r="W220" s="108" t="s">
        <v>10</v>
      </c>
      <c r="X220" s="108"/>
      <c r="Y220" s="108" t="s">
        <v>10</v>
      </c>
      <c r="Z220" s="108"/>
      <c r="AA220" s="108" t="s">
        <v>10</v>
      </c>
    </row>
    <row r="221" spans="1:27" x14ac:dyDescent="0.3">
      <c r="A221" s="102" t="s">
        <v>386</v>
      </c>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row>
    <row r="222" spans="1:27" x14ac:dyDescent="0.3">
      <c r="A222" s="103" t="s">
        <v>163</v>
      </c>
      <c r="B222" s="104">
        <v>43986</v>
      </c>
      <c r="C222" s="105">
        <v>37.31</v>
      </c>
      <c r="D222" s="105"/>
      <c r="E222" s="105"/>
      <c r="F222" s="105"/>
      <c r="G222" s="105"/>
      <c r="H222" s="105"/>
      <c r="I222" s="105"/>
      <c r="J222" s="105"/>
      <c r="K222" s="105"/>
      <c r="L222" s="105"/>
      <c r="M222" s="105"/>
      <c r="N222" s="105"/>
      <c r="O222" s="105"/>
      <c r="P222" s="105"/>
      <c r="Q222" s="105"/>
      <c r="R222" s="105"/>
      <c r="S222" s="105"/>
      <c r="T222" s="105">
        <v>-11.409519584839501</v>
      </c>
      <c r="U222" s="106">
        <v>17</v>
      </c>
      <c r="V222" s="105">
        <v>1.73429719420122</v>
      </c>
      <c r="W222" s="106">
        <v>10</v>
      </c>
      <c r="X222" s="105">
        <v>7.6082425108689202</v>
      </c>
      <c r="Y222" s="106">
        <v>13</v>
      </c>
      <c r="Z222" s="105">
        <v>18.986553013514701</v>
      </c>
      <c r="AA222" s="106">
        <v>7</v>
      </c>
    </row>
    <row r="223" spans="1:27" x14ac:dyDescent="0.3">
      <c r="A223" s="103" t="s">
        <v>164</v>
      </c>
      <c r="B223" s="104">
        <v>43986</v>
      </c>
      <c r="C223" s="105">
        <v>30.4</v>
      </c>
      <c r="D223" s="105"/>
      <c r="E223" s="105"/>
      <c r="F223" s="105"/>
      <c r="G223" s="105"/>
      <c r="H223" s="105"/>
      <c r="I223" s="105"/>
      <c r="J223" s="105"/>
      <c r="K223" s="105"/>
      <c r="L223" s="105"/>
      <c r="M223" s="105"/>
      <c r="N223" s="105"/>
      <c r="O223" s="105"/>
      <c r="P223" s="105"/>
      <c r="Q223" s="105"/>
      <c r="R223" s="105"/>
      <c r="S223" s="105"/>
      <c r="T223" s="105">
        <v>-9.8455429568463106</v>
      </c>
      <c r="U223" s="106">
        <v>13</v>
      </c>
      <c r="V223" s="105">
        <v>2.74651139860612</v>
      </c>
      <c r="W223" s="106">
        <v>9</v>
      </c>
      <c r="X223" s="105">
        <v>8.5620455078583095</v>
      </c>
      <c r="Y223" s="106">
        <v>9</v>
      </c>
      <c r="Z223" s="105">
        <v>20.729772297459501</v>
      </c>
      <c r="AA223" s="106">
        <v>6</v>
      </c>
    </row>
    <row r="224" spans="1:27" x14ac:dyDescent="0.3">
      <c r="A224" s="103" t="s">
        <v>165</v>
      </c>
      <c r="B224" s="104">
        <v>43986</v>
      </c>
      <c r="C224" s="105">
        <v>46.279800000000002</v>
      </c>
      <c r="D224" s="105"/>
      <c r="E224" s="105"/>
      <c r="F224" s="105"/>
      <c r="G224" s="105"/>
      <c r="H224" s="105"/>
      <c r="I224" s="105"/>
      <c r="J224" s="105"/>
      <c r="K224" s="105"/>
      <c r="L224" s="105"/>
      <c r="M224" s="105"/>
      <c r="N224" s="105"/>
      <c r="O224" s="105"/>
      <c r="P224" s="105"/>
      <c r="Q224" s="105"/>
      <c r="R224" s="105"/>
      <c r="S224" s="105"/>
      <c r="T224" s="105">
        <v>-7.4957005201090299</v>
      </c>
      <c r="U224" s="106">
        <v>8</v>
      </c>
      <c r="V224" s="105">
        <v>6.7826412357018198</v>
      </c>
      <c r="W224" s="106">
        <v>3</v>
      </c>
      <c r="X224" s="105">
        <v>10.0262020616528</v>
      </c>
      <c r="Y224" s="106">
        <v>3</v>
      </c>
      <c r="Z224" s="105">
        <v>28.3130664487751</v>
      </c>
      <c r="AA224" s="106">
        <v>2</v>
      </c>
    </row>
    <row r="225" spans="1:27" x14ac:dyDescent="0.3">
      <c r="A225" s="103" t="s">
        <v>166</v>
      </c>
      <c r="B225" s="104">
        <v>43986</v>
      </c>
      <c r="C225" s="105">
        <v>40.799999999999997</v>
      </c>
      <c r="D225" s="105"/>
      <c r="E225" s="105"/>
      <c r="F225" s="105"/>
      <c r="G225" s="105"/>
      <c r="H225" s="105"/>
      <c r="I225" s="105"/>
      <c r="J225" s="105"/>
      <c r="K225" s="105"/>
      <c r="L225" s="105"/>
      <c r="M225" s="105"/>
      <c r="N225" s="105"/>
      <c r="O225" s="105"/>
      <c r="P225" s="105"/>
      <c r="Q225" s="105"/>
      <c r="R225" s="105"/>
      <c r="S225" s="105"/>
      <c r="T225" s="105">
        <v>-15.8502049602752</v>
      </c>
      <c r="U225" s="106">
        <v>37</v>
      </c>
      <c r="V225" s="105">
        <v>-3.8153948420390802</v>
      </c>
      <c r="W225" s="106">
        <v>40</v>
      </c>
      <c r="X225" s="105">
        <v>2.26825659742389</v>
      </c>
      <c r="Y225" s="106">
        <v>35</v>
      </c>
      <c r="Z225" s="105">
        <v>0.31274073831740001</v>
      </c>
      <c r="AA225" s="106">
        <v>48</v>
      </c>
    </row>
    <row r="226" spans="1:27" x14ac:dyDescent="0.3">
      <c r="A226" s="103" t="s">
        <v>167</v>
      </c>
      <c r="B226" s="104">
        <v>43986</v>
      </c>
      <c r="C226" s="105">
        <v>38.462000000000003</v>
      </c>
      <c r="D226" s="105"/>
      <c r="E226" s="105"/>
      <c r="F226" s="105"/>
      <c r="G226" s="105"/>
      <c r="H226" s="105"/>
      <c r="I226" s="105"/>
      <c r="J226" s="105"/>
      <c r="K226" s="105"/>
      <c r="L226" s="105"/>
      <c r="M226" s="105"/>
      <c r="N226" s="105"/>
      <c r="O226" s="105"/>
      <c r="P226" s="105"/>
      <c r="Q226" s="105"/>
      <c r="R226" s="105"/>
      <c r="S226" s="105"/>
      <c r="T226" s="105">
        <v>-7.0458873265397699</v>
      </c>
      <c r="U226" s="106">
        <v>7</v>
      </c>
      <c r="V226" s="105">
        <v>3.0012924513683599</v>
      </c>
      <c r="W226" s="106">
        <v>8</v>
      </c>
      <c r="X226" s="105">
        <v>6.2086477286248902</v>
      </c>
      <c r="Y226" s="106">
        <v>19</v>
      </c>
      <c r="Z226" s="105">
        <v>16.946503131071701</v>
      </c>
      <c r="AA226" s="106">
        <v>12</v>
      </c>
    </row>
    <row r="227" spans="1:27" x14ac:dyDescent="0.3">
      <c r="A227" s="103" t="s">
        <v>168</v>
      </c>
      <c r="B227" s="104">
        <v>43986</v>
      </c>
      <c r="C227" s="105">
        <v>8.6</v>
      </c>
      <c r="D227" s="105"/>
      <c r="E227" s="105"/>
      <c r="F227" s="105"/>
      <c r="G227" s="105"/>
      <c r="H227" s="105"/>
      <c r="I227" s="105"/>
      <c r="J227" s="105"/>
      <c r="K227" s="105"/>
      <c r="L227" s="105"/>
      <c r="M227" s="105"/>
      <c r="N227" s="105"/>
      <c r="O227" s="105"/>
      <c r="P227" s="105"/>
      <c r="Q227" s="105"/>
      <c r="R227" s="105"/>
      <c r="S227" s="105"/>
      <c r="T227" s="105">
        <v>-2.5976396908205399</v>
      </c>
      <c r="U227" s="106">
        <v>3</v>
      </c>
      <c r="V227" s="105"/>
      <c r="W227" s="106"/>
      <c r="X227" s="105"/>
      <c r="Y227" s="106"/>
      <c r="Z227" s="105">
        <v>-6.1124401913875603</v>
      </c>
      <c r="AA227" s="106">
        <v>54</v>
      </c>
    </row>
    <row r="228" spans="1:27" x14ac:dyDescent="0.3">
      <c r="A228" s="103" t="s">
        <v>169</v>
      </c>
      <c r="B228" s="104">
        <v>43986</v>
      </c>
      <c r="C228" s="105">
        <v>10.4</v>
      </c>
      <c r="D228" s="105"/>
      <c r="E228" s="105"/>
      <c r="F228" s="105"/>
      <c r="G228" s="105"/>
      <c r="H228" s="105"/>
      <c r="I228" s="105"/>
      <c r="J228" s="105"/>
      <c r="K228" s="105"/>
      <c r="L228" s="105"/>
      <c r="M228" s="105"/>
      <c r="N228" s="105"/>
      <c r="O228" s="105"/>
      <c r="P228" s="105"/>
      <c r="Q228" s="105"/>
      <c r="R228" s="105"/>
      <c r="S228" s="105"/>
      <c r="T228" s="105">
        <v>-5.4396423248882302</v>
      </c>
      <c r="U228" s="106">
        <v>5</v>
      </c>
      <c r="V228" s="105"/>
      <c r="W228" s="106"/>
      <c r="X228" s="105"/>
      <c r="Y228" s="106"/>
      <c r="Z228" s="105">
        <v>2.4579124579124598</v>
      </c>
      <c r="AA228" s="106">
        <v>44</v>
      </c>
    </row>
    <row r="229" spans="1:27" x14ac:dyDescent="0.3">
      <c r="A229" s="103" t="s">
        <v>170</v>
      </c>
      <c r="B229" s="104">
        <v>43986</v>
      </c>
      <c r="C229" s="105">
        <v>55.73</v>
      </c>
      <c r="D229" s="105"/>
      <c r="E229" s="105"/>
      <c r="F229" s="105"/>
      <c r="G229" s="105"/>
      <c r="H229" s="105"/>
      <c r="I229" s="105"/>
      <c r="J229" s="105"/>
      <c r="K229" s="105"/>
      <c r="L229" s="105"/>
      <c r="M229" s="105"/>
      <c r="N229" s="105"/>
      <c r="O229" s="105"/>
      <c r="P229" s="105"/>
      <c r="Q229" s="105"/>
      <c r="R229" s="105"/>
      <c r="S229" s="105"/>
      <c r="T229" s="105">
        <v>-2.1706372158292599</v>
      </c>
      <c r="U229" s="106">
        <v>2</v>
      </c>
      <c r="V229" s="105">
        <v>5.1772990974125097</v>
      </c>
      <c r="W229" s="106">
        <v>4</v>
      </c>
      <c r="X229" s="105">
        <v>9.2521342374231601</v>
      </c>
      <c r="Y229" s="106">
        <v>6</v>
      </c>
      <c r="Z229" s="105">
        <v>18.629153665057501</v>
      </c>
      <c r="AA229" s="106">
        <v>9</v>
      </c>
    </row>
    <row r="230" spans="1:27" x14ac:dyDescent="0.3">
      <c r="A230" s="103" t="s">
        <v>171</v>
      </c>
      <c r="B230" s="104">
        <v>43986</v>
      </c>
      <c r="C230" s="105">
        <v>64.66</v>
      </c>
      <c r="D230" s="105"/>
      <c r="E230" s="105"/>
      <c r="F230" s="105"/>
      <c r="G230" s="105"/>
      <c r="H230" s="105"/>
      <c r="I230" s="105"/>
      <c r="J230" s="105"/>
      <c r="K230" s="105"/>
      <c r="L230" s="105"/>
      <c r="M230" s="105"/>
      <c r="N230" s="105"/>
      <c r="O230" s="105"/>
      <c r="P230" s="105"/>
      <c r="Q230" s="105"/>
      <c r="R230" s="105"/>
      <c r="S230" s="105"/>
      <c r="T230" s="105">
        <v>-8.6228859685286707</v>
      </c>
      <c r="U230" s="106">
        <v>9</v>
      </c>
      <c r="V230" s="105">
        <v>5.0859233101813999</v>
      </c>
      <c r="W230" s="106">
        <v>5</v>
      </c>
      <c r="X230" s="105">
        <v>8.4627644869980703</v>
      </c>
      <c r="Y230" s="106">
        <v>10</v>
      </c>
      <c r="Z230" s="105">
        <v>15.6813176784633</v>
      </c>
      <c r="AA230" s="106">
        <v>15</v>
      </c>
    </row>
    <row r="231" spans="1:27" x14ac:dyDescent="0.3">
      <c r="A231" s="103" t="s">
        <v>172</v>
      </c>
      <c r="B231" s="104">
        <v>43986</v>
      </c>
      <c r="C231" s="105">
        <v>45.472000000000001</v>
      </c>
      <c r="D231" s="105"/>
      <c r="E231" s="105"/>
      <c r="F231" s="105"/>
      <c r="G231" s="105"/>
      <c r="H231" s="105"/>
      <c r="I231" s="105"/>
      <c r="J231" s="105"/>
      <c r="K231" s="105"/>
      <c r="L231" s="105"/>
      <c r="M231" s="105"/>
      <c r="N231" s="105"/>
      <c r="O231" s="105"/>
      <c r="P231" s="105"/>
      <c r="Q231" s="105"/>
      <c r="R231" s="105"/>
      <c r="S231" s="105"/>
      <c r="T231" s="105">
        <v>-12.6267460645326</v>
      </c>
      <c r="U231" s="106">
        <v>18</v>
      </c>
      <c r="V231" s="105">
        <v>1.1723301835506399</v>
      </c>
      <c r="W231" s="106">
        <v>16</v>
      </c>
      <c r="X231" s="105">
        <v>8.9237913857673306</v>
      </c>
      <c r="Y231" s="106">
        <v>8</v>
      </c>
      <c r="Z231" s="105">
        <v>18.870621775303199</v>
      </c>
      <c r="AA231" s="106">
        <v>8</v>
      </c>
    </row>
    <row r="232" spans="1:27" x14ac:dyDescent="0.3">
      <c r="A232" s="103" t="s">
        <v>173</v>
      </c>
      <c r="B232" s="104">
        <v>43986</v>
      </c>
      <c r="C232" s="105">
        <v>43.32</v>
      </c>
      <c r="D232" s="105"/>
      <c r="E232" s="105"/>
      <c r="F232" s="105"/>
      <c r="G232" s="105"/>
      <c r="H232" s="105"/>
      <c r="I232" s="105"/>
      <c r="J232" s="105"/>
      <c r="K232" s="105"/>
      <c r="L232" s="105"/>
      <c r="M232" s="105"/>
      <c r="N232" s="105"/>
      <c r="O232" s="105"/>
      <c r="P232" s="105"/>
      <c r="Q232" s="105"/>
      <c r="R232" s="105"/>
      <c r="S232" s="105"/>
      <c r="T232" s="105">
        <v>-15.4473390771146</v>
      </c>
      <c r="U232" s="106">
        <v>32</v>
      </c>
      <c r="V232" s="105">
        <v>-1.01906230372275</v>
      </c>
      <c r="W232" s="106">
        <v>26</v>
      </c>
      <c r="X232" s="105">
        <v>3.9360015777582098</v>
      </c>
      <c r="Y232" s="106">
        <v>26</v>
      </c>
      <c r="Z232" s="105">
        <v>13.3895178968972</v>
      </c>
      <c r="AA232" s="106">
        <v>22</v>
      </c>
    </row>
    <row r="233" spans="1:27" x14ac:dyDescent="0.3">
      <c r="A233" s="103" t="s">
        <v>174</v>
      </c>
      <c r="B233" s="104">
        <v>43986</v>
      </c>
      <c r="C233" s="105">
        <v>13.1511</v>
      </c>
      <c r="D233" s="105"/>
      <c r="E233" s="105"/>
      <c r="F233" s="105"/>
      <c r="G233" s="105"/>
      <c r="H233" s="105"/>
      <c r="I233" s="105"/>
      <c r="J233" s="105"/>
      <c r="K233" s="105"/>
      <c r="L233" s="105"/>
      <c r="M233" s="105"/>
      <c r="N233" s="105"/>
      <c r="O233" s="105"/>
      <c r="P233" s="105"/>
      <c r="Q233" s="105"/>
      <c r="R233" s="105"/>
      <c r="S233" s="105"/>
      <c r="T233" s="105">
        <v>-16.116649584611899</v>
      </c>
      <c r="U233" s="106">
        <v>39</v>
      </c>
      <c r="V233" s="105">
        <v>-0.83632353037478002</v>
      </c>
      <c r="W233" s="106">
        <v>25</v>
      </c>
      <c r="X233" s="105"/>
      <c r="Y233" s="106"/>
      <c r="Z233" s="105">
        <v>7.1084765142150799</v>
      </c>
      <c r="AA233" s="106">
        <v>38</v>
      </c>
    </row>
    <row r="234" spans="1:27" x14ac:dyDescent="0.3">
      <c r="A234" s="103" t="s">
        <v>175</v>
      </c>
      <c r="B234" s="104">
        <v>43986</v>
      </c>
      <c r="C234" s="105">
        <v>483.13170000000002</v>
      </c>
      <c r="D234" s="105"/>
      <c r="E234" s="105"/>
      <c r="F234" s="105"/>
      <c r="G234" s="105"/>
      <c r="H234" s="105"/>
      <c r="I234" s="105"/>
      <c r="J234" s="105"/>
      <c r="K234" s="105"/>
      <c r="L234" s="105"/>
      <c r="M234" s="105"/>
      <c r="N234" s="105"/>
      <c r="O234" s="105"/>
      <c r="P234" s="105"/>
      <c r="Q234" s="105"/>
      <c r="R234" s="105"/>
      <c r="S234" s="105"/>
      <c r="T234" s="105">
        <v>-21.3609249384251</v>
      </c>
      <c r="U234" s="106">
        <v>49</v>
      </c>
      <c r="V234" s="105">
        <v>-2.9222526440719498</v>
      </c>
      <c r="W234" s="106">
        <v>36</v>
      </c>
      <c r="X234" s="105">
        <v>2.8732230266733598</v>
      </c>
      <c r="Y234" s="106">
        <v>32</v>
      </c>
      <c r="Z234" s="105">
        <v>13.3450356931329</v>
      </c>
      <c r="AA234" s="106">
        <v>23</v>
      </c>
    </row>
    <row r="235" spans="1:27" x14ac:dyDescent="0.3">
      <c r="A235" s="103" t="s">
        <v>176</v>
      </c>
      <c r="B235" s="104">
        <v>43986</v>
      </c>
      <c r="C235" s="105">
        <v>311.23700000000002</v>
      </c>
      <c r="D235" s="105"/>
      <c r="E235" s="105"/>
      <c r="F235" s="105"/>
      <c r="G235" s="105"/>
      <c r="H235" s="105"/>
      <c r="I235" s="105"/>
      <c r="J235" s="105"/>
      <c r="K235" s="105"/>
      <c r="L235" s="105"/>
      <c r="M235" s="105"/>
      <c r="N235" s="105"/>
      <c r="O235" s="105"/>
      <c r="P235" s="105"/>
      <c r="Q235" s="105"/>
      <c r="R235" s="105"/>
      <c r="S235" s="105"/>
      <c r="T235" s="105">
        <v>-19.532009592240001</v>
      </c>
      <c r="U235" s="106">
        <v>47</v>
      </c>
      <c r="V235" s="105">
        <v>-0.65665995693330703</v>
      </c>
      <c r="W235" s="106">
        <v>23</v>
      </c>
      <c r="X235" s="105">
        <v>6.7342953164673496</v>
      </c>
      <c r="Y235" s="106">
        <v>16</v>
      </c>
      <c r="Z235" s="105">
        <v>15.0776154946936</v>
      </c>
      <c r="AA235" s="106">
        <v>19</v>
      </c>
    </row>
    <row r="236" spans="1:27" x14ac:dyDescent="0.3">
      <c r="A236" s="103" t="s">
        <v>177</v>
      </c>
      <c r="B236" s="104">
        <v>43986</v>
      </c>
      <c r="C236" s="105">
        <v>431.5</v>
      </c>
      <c r="D236" s="105"/>
      <c r="E236" s="105"/>
      <c r="F236" s="105"/>
      <c r="G236" s="105"/>
      <c r="H236" s="105"/>
      <c r="I236" s="105"/>
      <c r="J236" s="105"/>
      <c r="K236" s="105"/>
      <c r="L236" s="105"/>
      <c r="M236" s="105"/>
      <c r="N236" s="105"/>
      <c r="O236" s="105"/>
      <c r="P236" s="105"/>
      <c r="Q236" s="105"/>
      <c r="R236" s="105"/>
      <c r="S236" s="105"/>
      <c r="T236" s="105">
        <v>-22.8281192042821</v>
      </c>
      <c r="U236" s="106">
        <v>53</v>
      </c>
      <c r="V236" s="105">
        <v>-4.9030451535046202</v>
      </c>
      <c r="W236" s="106">
        <v>43</v>
      </c>
      <c r="X236" s="105">
        <v>2.24118784047482</v>
      </c>
      <c r="Y236" s="106">
        <v>36</v>
      </c>
      <c r="Z236" s="105">
        <v>10.344191373102101</v>
      </c>
      <c r="AA236" s="106">
        <v>31</v>
      </c>
    </row>
    <row r="237" spans="1:27" x14ac:dyDescent="0.3">
      <c r="A237" s="103" t="s">
        <v>178</v>
      </c>
      <c r="B237" s="104">
        <v>43986</v>
      </c>
      <c r="C237" s="105">
        <v>33.003</v>
      </c>
      <c r="D237" s="105"/>
      <c r="E237" s="105"/>
      <c r="F237" s="105"/>
      <c r="G237" s="105"/>
      <c r="H237" s="105"/>
      <c r="I237" s="105"/>
      <c r="J237" s="105"/>
      <c r="K237" s="105"/>
      <c r="L237" s="105"/>
      <c r="M237" s="105"/>
      <c r="N237" s="105"/>
      <c r="O237" s="105"/>
      <c r="P237" s="105"/>
      <c r="Q237" s="105"/>
      <c r="R237" s="105"/>
      <c r="S237" s="105"/>
      <c r="T237" s="105">
        <v>-16.659093679015701</v>
      </c>
      <c r="U237" s="106">
        <v>42</v>
      </c>
      <c r="V237" s="105">
        <v>-3.12224848588383</v>
      </c>
      <c r="W237" s="106">
        <v>37</v>
      </c>
      <c r="X237" s="105">
        <v>5.05777432789972</v>
      </c>
      <c r="Y237" s="106">
        <v>23</v>
      </c>
      <c r="Z237" s="105">
        <v>12.7363256107084</v>
      </c>
      <c r="AA237" s="106">
        <v>25</v>
      </c>
    </row>
    <row r="238" spans="1:27" x14ac:dyDescent="0.3">
      <c r="A238" s="103" t="s">
        <v>179</v>
      </c>
      <c r="B238" s="104">
        <v>43986</v>
      </c>
      <c r="C238" s="105">
        <v>349.34</v>
      </c>
      <c r="D238" s="105"/>
      <c r="E238" s="105"/>
      <c r="F238" s="105"/>
      <c r="G238" s="105"/>
      <c r="H238" s="105"/>
      <c r="I238" s="105"/>
      <c r="J238" s="105"/>
      <c r="K238" s="105"/>
      <c r="L238" s="105"/>
      <c r="M238" s="105"/>
      <c r="N238" s="105"/>
      <c r="O238" s="105"/>
      <c r="P238" s="105"/>
      <c r="Q238" s="105"/>
      <c r="R238" s="105"/>
      <c r="S238" s="105"/>
      <c r="T238" s="105">
        <v>-15.8249578974534</v>
      </c>
      <c r="U238" s="106">
        <v>36</v>
      </c>
      <c r="V238" s="105">
        <v>0.86002495734577</v>
      </c>
      <c r="W238" s="106">
        <v>18</v>
      </c>
      <c r="X238" s="105">
        <v>6.2346698325328704</v>
      </c>
      <c r="Y238" s="106">
        <v>18</v>
      </c>
      <c r="Z238" s="105">
        <v>16.108149051258899</v>
      </c>
      <c r="AA238" s="106">
        <v>13</v>
      </c>
    </row>
    <row r="239" spans="1:27" x14ac:dyDescent="0.3">
      <c r="A239" s="103" t="s">
        <v>180</v>
      </c>
      <c r="B239" s="104">
        <v>43986</v>
      </c>
      <c r="C239" s="105">
        <v>9.1</v>
      </c>
      <c r="D239" s="105"/>
      <c r="E239" s="105"/>
      <c r="F239" s="105"/>
      <c r="G239" s="105"/>
      <c r="H239" s="105"/>
      <c r="I239" s="105"/>
      <c r="J239" s="105"/>
      <c r="K239" s="105"/>
      <c r="L239" s="105"/>
      <c r="M239" s="105"/>
      <c r="N239" s="105"/>
      <c r="O239" s="105"/>
      <c r="P239" s="105"/>
      <c r="Q239" s="105"/>
      <c r="R239" s="105"/>
      <c r="S239" s="105"/>
      <c r="T239" s="105">
        <v>-19.344697904717599</v>
      </c>
      <c r="U239" s="106">
        <v>46</v>
      </c>
      <c r="V239" s="105"/>
      <c r="W239" s="106"/>
      <c r="X239" s="105"/>
      <c r="Y239" s="106"/>
      <c r="Z239" s="105">
        <v>-4.0858208955223896</v>
      </c>
      <c r="AA239" s="106">
        <v>51</v>
      </c>
    </row>
    <row r="240" spans="1:27" x14ac:dyDescent="0.3">
      <c r="A240" s="103" t="s">
        <v>181</v>
      </c>
      <c r="B240" s="104">
        <v>43986</v>
      </c>
      <c r="C240" s="105">
        <v>25.62</v>
      </c>
      <c r="D240" s="105"/>
      <c r="E240" s="105"/>
      <c r="F240" s="105"/>
      <c r="G240" s="105"/>
      <c r="H240" s="105"/>
      <c r="I240" s="105"/>
      <c r="J240" s="105"/>
      <c r="K240" s="105"/>
      <c r="L240" s="105"/>
      <c r="M240" s="105"/>
      <c r="N240" s="105"/>
      <c r="O240" s="105"/>
      <c r="P240" s="105"/>
      <c r="Q240" s="105"/>
      <c r="R240" s="105"/>
      <c r="S240" s="105"/>
      <c r="T240" s="105">
        <v>-8.8984787646737704</v>
      </c>
      <c r="U240" s="106">
        <v>10</v>
      </c>
      <c r="V240" s="105">
        <v>1.21027640723646</v>
      </c>
      <c r="W240" s="106">
        <v>15</v>
      </c>
      <c r="X240" s="105">
        <v>5.6138478379857704</v>
      </c>
      <c r="Y240" s="106">
        <v>22</v>
      </c>
      <c r="Z240" s="105">
        <v>23.185441236274901</v>
      </c>
      <c r="AA240" s="106">
        <v>4</v>
      </c>
    </row>
    <row r="241" spans="1:27" x14ac:dyDescent="0.3">
      <c r="A241" s="103" t="s">
        <v>182</v>
      </c>
      <c r="B241" s="104">
        <v>43986</v>
      </c>
      <c r="C241" s="105">
        <v>48.02</v>
      </c>
      <c r="D241" s="105"/>
      <c r="E241" s="105"/>
      <c r="F241" s="105"/>
      <c r="G241" s="105"/>
      <c r="H241" s="105"/>
      <c r="I241" s="105"/>
      <c r="J241" s="105"/>
      <c r="K241" s="105"/>
      <c r="L241" s="105"/>
      <c r="M241" s="105"/>
      <c r="N241" s="105"/>
      <c r="O241" s="105"/>
      <c r="P241" s="105"/>
      <c r="Q241" s="105"/>
      <c r="R241" s="105"/>
      <c r="S241" s="105"/>
      <c r="T241" s="105">
        <v>-22.511687574782002</v>
      </c>
      <c r="U241" s="106">
        <v>50</v>
      </c>
      <c r="V241" s="105">
        <v>-2.6099939797366298</v>
      </c>
      <c r="W241" s="106">
        <v>35</v>
      </c>
      <c r="X241" s="105">
        <v>4.0167679065456197</v>
      </c>
      <c r="Y241" s="106">
        <v>25</v>
      </c>
      <c r="Z241" s="105">
        <v>15.5135545050306</v>
      </c>
      <c r="AA241" s="106">
        <v>16</v>
      </c>
    </row>
    <row r="242" spans="1:27" x14ac:dyDescent="0.3">
      <c r="A242" s="103" t="s">
        <v>183</v>
      </c>
      <c r="B242" s="104">
        <v>43986</v>
      </c>
      <c r="C242" s="105">
        <v>8.51</v>
      </c>
      <c r="D242" s="105"/>
      <c r="E242" s="105"/>
      <c r="F242" s="105"/>
      <c r="G242" s="105"/>
      <c r="H242" s="105"/>
      <c r="I242" s="105"/>
      <c r="J242" s="105"/>
      <c r="K242" s="105"/>
      <c r="L242" s="105"/>
      <c r="M242" s="105"/>
      <c r="N242" s="105"/>
      <c r="O242" s="105"/>
      <c r="P242" s="105"/>
      <c r="Q242" s="105"/>
      <c r="R242" s="105"/>
      <c r="S242" s="105"/>
      <c r="T242" s="105">
        <v>-15.616284044690699</v>
      </c>
      <c r="U242" s="106">
        <v>33</v>
      </c>
      <c r="V242" s="105"/>
      <c r="W242" s="106"/>
      <c r="X242" s="105"/>
      <c r="Y242" s="106"/>
      <c r="Z242" s="105">
        <v>-6.1175478065241897</v>
      </c>
      <c r="AA242" s="106">
        <v>55</v>
      </c>
    </row>
    <row r="243" spans="1:27" x14ac:dyDescent="0.3">
      <c r="A243" s="103" t="s">
        <v>184</v>
      </c>
      <c r="B243" s="104">
        <v>43986</v>
      </c>
      <c r="C243" s="105">
        <v>51.81</v>
      </c>
      <c r="D243" s="105"/>
      <c r="E243" s="105"/>
      <c r="F243" s="105"/>
      <c r="G243" s="105"/>
      <c r="H243" s="105"/>
      <c r="I243" s="105"/>
      <c r="J243" s="105"/>
      <c r="K243" s="105"/>
      <c r="L243" s="105"/>
      <c r="M243" s="105"/>
      <c r="N243" s="105"/>
      <c r="O243" s="105"/>
      <c r="P243" s="105"/>
      <c r="Q243" s="105"/>
      <c r="R243" s="105"/>
      <c r="S243" s="105"/>
      <c r="T243" s="105">
        <v>-9.6335891682269299</v>
      </c>
      <c r="U243" s="106">
        <v>12</v>
      </c>
      <c r="V243" s="105">
        <v>4.16611278068173</v>
      </c>
      <c r="W243" s="106">
        <v>7</v>
      </c>
      <c r="X243" s="105">
        <v>8.9505042522524807</v>
      </c>
      <c r="Y243" s="106">
        <v>7</v>
      </c>
      <c r="Z243" s="105">
        <v>21.873342758703402</v>
      </c>
      <c r="AA243" s="106">
        <v>5</v>
      </c>
    </row>
    <row r="244" spans="1:27" x14ac:dyDescent="0.3">
      <c r="A244" s="103" t="s">
        <v>185</v>
      </c>
      <c r="B244" s="104">
        <v>43986</v>
      </c>
      <c r="C244" s="105">
        <v>8.7570999999999994</v>
      </c>
      <c r="D244" s="105"/>
      <c r="E244" s="105"/>
      <c r="F244" s="105"/>
      <c r="G244" s="105"/>
      <c r="H244" s="105"/>
      <c r="I244" s="105"/>
      <c r="J244" s="105"/>
      <c r="K244" s="105"/>
      <c r="L244" s="105"/>
      <c r="M244" s="105"/>
      <c r="N244" s="105"/>
      <c r="O244" s="105"/>
      <c r="P244" s="105"/>
      <c r="Q244" s="105"/>
      <c r="R244" s="105"/>
      <c r="S244" s="105"/>
      <c r="T244" s="105"/>
      <c r="U244" s="106"/>
      <c r="V244" s="105"/>
      <c r="W244" s="106"/>
      <c r="X244" s="105"/>
      <c r="Y244" s="106"/>
      <c r="Z244" s="105">
        <v>-19.724282608695699</v>
      </c>
      <c r="AA244" s="106">
        <v>64</v>
      </c>
    </row>
    <row r="245" spans="1:27" x14ac:dyDescent="0.3">
      <c r="A245" s="103" t="s">
        <v>186</v>
      </c>
      <c r="B245" s="104">
        <v>43986</v>
      </c>
      <c r="C245" s="105">
        <v>16.303699999999999</v>
      </c>
      <c r="D245" s="105"/>
      <c r="E245" s="105"/>
      <c r="F245" s="105"/>
      <c r="G245" s="105"/>
      <c r="H245" s="105"/>
      <c r="I245" s="105"/>
      <c r="J245" s="105"/>
      <c r="K245" s="105"/>
      <c r="L245" s="105"/>
      <c r="M245" s="105"/>
      <c r="N245" s="105"/>
      <c r="O245" s="105"/>
      <c r="P245" s="105"/>
      <c r="Q245" s="105"/>
      <c r="R245" s="105"/>
      <c r="S245" s="105"/>
      <c r="T245" s="105">
        <v>-14.2575413736927</v>
      </c>
      <c r="U245" s="106">
        <v>27</v>
      </c>
      <c r="V245" s="105">
        <v>0.65916017644128999</v>
      </c>
      <c r="W245" s="106">
        <v>21</v>
      </c>
      <c r="X245" s="105">
        <v>7.8338590632535903</v>
      </c>
      <c r="Y245" s="106">
        <v>12</v>
      </c>
      <c r="Z245" s="105">
        <v>17.252589452916499</v>
      </c>
      <c r="AA245" s="106">
        <v>10</v>
      </c>
    </row>
    <row r="246" spans="1:27" x14ac:dyDescent="0.3">
      <c r="A246" s="103" t="s">
        <v>187</v>
      </c>
      <c r="B246" s="104">
        <v>43986</v>
      </c>
      <c r="C246" s="105">
        <v>43.222000000000001</v>
      </c>
      <c r="D246" s="105"/>
      <c r="E246" s="105"/>
      <c r="F246" s="105"/>
      <c r="G246" s="105"/>
      <c r="H246" s="105"/>
      <c r="I246" s="105"/>
      <c r="J246" s="105"/>
      <c r="K246" s="105"/>
      <c r="L246" s="105"/>
      <c r="M246" s="105"/>
      <c r="N246" s="105"/>
      <c r="O246" s="105"/>
      <c r="P246" s="105"/>
      <c r="Q246" s="105"/>
      <c r="R246" s="105"/>
      <c r="S246" s="105"/>
      <c r="T246" s="105">
        <v>-13.382537852429801</v>
      </c>
      <c r="U246" s="106">
        <v>21</v>
      </c>
      <c r="V246" s="105">
        <v>1.09719077456425</v>
      </c>
      <c r="W246" s="106">
        <v>17</v>
      </c>
      <c r="X246" s="105">
        <v>7.8433232549620904</v>
      </c>
      <c r="Y246" s="106">
        <v>11</v>
      </c>
      <c r="Z246" s="105">
        <v>15.1716348711238</v>
      </c>
      <c r="AA246" s="106">
        <v>18</v>
      </c>
    </row>
    <row r="247" spans="1:27" x14ac:dyDescent="0.3">
      <c r="A247" s="103" t="s">
        <v>188</v>
      </c>
      <c r="B247" s="104">
        <v>43986</v>
      </c>
      <c r="C247" s="105">
        <v>48.207999999999998</v>
      </c>
      <c r="D247" s="105"/>
      <c r="E247" s="105"/>
      <c r="F247" s="105"/>
      <c r="G247" s="105"/>
      <c r="H247" s="105"/>
      <c r="I247" s="105"/>
      <c r="J247" s="105"/>
      <c r="K247" s="105"/>
      <c r="L247" s="105"/>
      <c r="M247" s="105"/>
      <c r="N247" s="105"/>
      <c r="O247" s="105"/>
      <c r="P247" s="105"/>
      <c r="Q247" s="105"/>
      <c r="R247" s="105"/>
      <c r="S247" s="105"/>
      <c r="T247" s="105">
        <v>-16.0561862262063</v>
      </c>
      <c r="U247" s="106">
        <v>38</v>
      </c>
      <c r="V247" s="105">
        <v>-2.1804117552854798</v>
      </c>
      <c r="W247" s="106">
        <v>32</v>
      </c>
      <c r="X247" s="105">
        <v>5.9585146904075899</v>
      </c>
      <c r="Y247" s="106">
        <v>21</v>
      </c>
      <c r="Z247" s="105">
        <v>13.9759393047381</v>
      </c>
      <c r="AA247" s="106">
        <v>21</v>
      </c>
    </row>
    <row r="248" spans="1:27" x14ac:dyDescent="0.3">
      <c r="A248" s="103" t="s">
        <v>189</v>
      </c>
      <c r="B248" s="104">
        <v>43986</v>
      </c>
      <c r="C248" s="105">
        <v>62.117800000000003</v>
      </c>
      <c r="D248" s="105"/>
      <c r="E248" s="105"/>
      <c r="F248" s="105"/>
      <c r="G248" s="105"/>
      <c r="H248" s="105"/>
      <c r="I248" s="105"/>
      <c r="J248" s="105"/>
      <c r="K248" s="105"/>
      <c r="L248" s="105"/>
      <c r="M248" s="105"/>
      <c r="N248" s="105"/>
      <c r="O248" s="105"/>
      <c r="P248" s="105"/>
      <c r="Q248" s="105"/>
      <c r="R248" s="105"/>
      <c r="S248" s="105"/>
      <c r="T248" s="105">
        <v>-14.2542697957638</v>
      </c>
      <c r="U248" s="106">
        <v>26</v>
      </c>
      <c r="V248" s="105">
        <v>1.28163085631482</v>
      </c>
      <c r="W248" s="106">
        <v>13</v>
      </c>
      <c r="X248" s="105">
        <v>4.7611145644876904</v>
      </c>
      <c r="Y248" s="106">
        <v>24</v>
      </c>
      <c r="Z248" s="105">
        <v>14.415040934169101</v>
      </c>
      <c r="AA248" s="106">
        <v>20</v>
      </c>
    </row>
    <row r="249" spans="1:27" x14ac:dyDescent="0.3">
      <c r="A249" s="103" t="s">
        <v>190</v>
      </c>
      <c r="B249" s="104">
        <v>43986</v>
      </c>
      <c r="C249" s="105">
        <v>10.6768</v>
      </c>
      <c r="D249" s="105"/>
      <c r="E249" s="105"/>
      <c r="F249" s="105"/>
      <c r="G249" s="105"/>
      <c r="H249" s="105"/>
      <c r="I249" s="105"/>
      <c r="J249" s="105"/>
      <c r="K249" s="105"/>
      <c r="L249" s="105"/>
      <c r="M249" s="105"/>
      <c r="N249" s="105"/>
      <c r="O249" s="105"/>
      <c r="P249" s="105"/>
      <c r="Q249" s="105"/>
      <c r="R249" s="105"/>
      <c r="S249" s="105"/>
      <c r="T249" s="105">
        <v>-14.6981199853796</v>
      </c>
      <c r="U249" s="106">
        <v>28</v>
      </c>
      <c r="V249" s="105">
        <v>-2.5256717068096899</v>
      </c>
      <c r="W249" s="106">
        <v>34</v>
      </c>
      <c r="X249" s="105"/>
      <c r="Y249" s="106"/>
      <c r="Z249" s="105">
        <v>1.8643924528301901</v>
      </c>
      <c r="AA249" s="106">
        <v>45</v>
      </c>
    </row>
    <row r="250" spans="1:27" x14ac:dyDescent="0.3">
      <c r="A250" s="103" t="s">
        <v>191</v>
      </c>
      <c r="B250" s="104">
        <v>43986</v>
      </c>
      <c r="C250" s="105">
        <v>16.969000000000001</v>
      </c>
      <c r="D250" s="105"/>
      <c r="E250" s="105"/>
      <c r="F250" s="105"/>
      <c r="G250" s="105"/>
      <c r="H250" s="105"/>
      <c r="I250" s="105"/>
      <c r="J250" s="105"/>
      <c r="K250" s="105"/>
      <c r="L250" s="105"/>
      <c r="M250" s="105"/>
      <c r="N250" s="105"/>
      <c r="O250" s="105"/>
      <c r="P250" s="105"/>
      <c r="Q250" s="105"/>
      <c r="R250" s="105"/>
      <c r="S250" s="105"/>
      <c r="T250" s="105">
        <v>-11.1914792521832</v>
      </c>
      <c r="U250" s="106">
        <v>16</v>
      </c>
      <c r="V250" s="105">
        <v>4.7690544926084701</v>
      </c>
      <c r="W250" s="106">
        <v>6</v>
      </c>
      <c r="X250" s="105"/>
      <c r="Y250" s="106"/>
      <c r="Z250" s="105">
        <v>15.701759259259299</v>
      </c>
      <c r="AA250" s="106">
        <v>14</v>
      </c>
    </row>
    <row r="251" spans="1:27" x14ac:dyDescent="0.3">
      <c r="A251" s="103" t="s">
        <v>192</v>
      </c>
      <c r="B251" s="104">
        <v>43986</v>
      </c>
      <c r="C251" s="105">
        <v>16.0259</v>
      </c>
      <c r="D251" s="105"/>
      <c r="E251" s="105"/>
      <c r="F251" s="105"/>
      <c r="G251" s="105"/>
      <c r="H251" s="105"/>
      <c r="I251" s="105"/>
      <c r="J251" s="105"/>
      <c r="K251" s="105"/>
      <c r="L251" s="105"/>
      <c r="M251" s="105"/>
      <c r="N251" s="105"/>
      <c r="O251" s="105"/>
      <c r="P251" s="105"/>
      <c r="Q251" s="105"/>
      <c r="R251" s="105"/>
      <c r="S251" s="105"/>
      <c r="T251" s="105">
        <v>-13.4237433945455</v>
      </c>
      <c r="U251" s="106">
        <v>22</v>
      </c>
      <c r="V251" s="105">
        <v>-1.04609068208247</v>
      </c>
      <c r="W251" s="106">
        <v>27</v>
      </c>
      <c r="X251" s="105">
        <v>9.8932464591199096</v>
      </c>
      <c r="Y251" s="106">
        <v>4</v>
      </c>
      <c r="Z251" s="105">
        <v>11.215979092299801</v>
      </c>
      <c r="AA251" s="106">
        <v>29</v>
      </c>
    </row>
    <row r="252" spans="1:27" x14ac:dyDescent="0.3">
      <c r="A252" s="103" t="s">
        <v>193</v>
      </c>
      <c r="B252" s="104">
        <v>43986</v>
      </c>
      <c r="C252" s="105">
        <v>42.478700000000003</v>
      </c>
      <c r="D252" s="105"/>
      <c r="E252" s="105"/>
      <c r="F252" s="105"/>
      <c r="G252" s="105"/>
      <c r="H252" s="105"/>
      <c r="I252" s="105"/>
      <c r="J252" s="105"/>
      <c r="K252" s="105"/>
      <c r="L252" s="105"/>
      <c r="M252" s="105"/>
      <c r="N252" s="105"/>
      <c r="O252" s="105"/>
      <c r="P252" s="105"/>
      <c r="Q252" s="105"/>
      <c r="R252" s="105"/>
      <c r="S252" s="105"/>
      <c r="T252" s="105">
        <v>-29.360452055245901</v>
      </c>
      <c r="U252" s="106">
        <v>57</v>
      </c>
      <c r="V252" s="105">
        <v>-9.4274371660422798</v>
      </c>
      <c r="W252" s="106">
        <v>47</v>
      </c>
      <c r="X252" s="105">
        <v>-1.5535963175482099</v>
      </c>
      <c r="Y252" s="106">
        <v>37</v>
      </c>
      <c r="Z252" s="105">
        <v>9.6011196739486895</v>
      </c>
      <c r="AA252" s="106">
        <v>33</v>
      </c>
    </row>
    <row r="253" spans="1:27" x14ac:dyDescent="0.3">
      <c r="A253" s="103" t="s">
        <v>194</v>
      </c>
      <c r="B253" s="104">
        <v>43986</v>
      </c>
      <c r="C253" s="105">
        <v>10.037100000000001</v>
      </c>
      <c r="D253" s="105"/>
      <c r="E253" s="105"/>
      <c r="F253" s="105"/>
      <c r="G253" s="105"/>
      <c r="H253" s="105"/>
      <c r="I253" s="105"/>
      <c r="J253" s="105"/>
      <c r="K253" s="105"/>
      <c r="L253" s="105"/>
      <c r="M253" s="105"/>
      <c r="N253" s="105"/>
      <c r="O253" s="105"/>
      <c r="P253" s="105"/>
      <c r="Q253" s="105"/>
      <c r="R253" s="105"/>
      <c r="S253" s="105"/>
      <c r="T253" s="105"/>
      <c r="U253" s="106"/>
      <c r="V253" s="105"/>
      <c r="W253" s="106"/>
      <c r="X253" s="105"/>
      <c r="Y253" s="106"/>
      <c r="Z253" s="105">
        <v>0.42852848101266999</v>
      </c>
      <c r="AA253" s="106">
        <v>47</v>
      </c>
    </row>
    <row r="254" spans="1:27" x14ac:dyDescent="0.3">
      <c r="A254" s="103" t="s">
        <v>195</v>
      </c>
      <c r="B254" s="104">
        <v>43986</v>
      </c>
      <c r="C254" s="105">
        <v>13.33</v>
      </c>
      <c r="D254" s="105"/>
      <c r="E254" s="105"/>
      <c r="F254" s="105"/>
      <c r="G254" s="105"/>
      <c r="H254" s="105"/>
      <c r="I254" s="105"/>
      <c r="J254" s="105"/>
      <c r="K254" s="105"/>
      <c r="L254" s="105"/>
      <c r="M254" s="105"/>
      <c r="N254" s="105"/>
      <c r="O254" s="105"/>
      <c r="P254" s="105"/>
      <c r="Q254" s="105"/>
      <c r="R254" s="105"/>
      <c r="S254" s="105"/>
      <c r="T254" s="105">
        <v>-14.1825080349671</v>
      </c>
      <c r="U254" s="106">
        <v>25</v>
      </c>
      <c r="V254" s="105">
        <v>0.45502711462943402</v>
      </c>
      <c r="W254" s="106">
        <v>22</v>
      </c>
      <c r="X254" s="105"/>
      <c r="Y254" s="106"/>
      <c r="Z254" s="105">
        <v>7.4248625534514296</v>
      </c>
      <c r="AA254" s="106">
        <v>36</v>
      </c>
    </row>
    <row r="255" spans="1:27" x14ac:dyDescent="0.3">
      <c r="A255" s="103" t="s">
        <v>196</v>
      </c>
      <c r="B255" s="104">
        <v>43986</v>
      </c>
      <c r="C255" s="105">
        <v>171.42</v>
      </c>
      <c r="D255" s="105"/>
      <c r="E255" s="105"/>
      <c r="F255" s="105"/>
      <c r="G255" s="105"/>
      <c r="H255" s="105"/>
      <c r="I255" s="105"/>
      <c r="J255" s="105"/>
      <c r="K255" s="105"/>
      <c r="L255" s="105"/>
      <c r="M255" s="105"/>
      <c r="N255" s="105"/>
      <c r="O255" s="105"/>
      <c r="P255" s="105"/>
      <c r="Q255" s="105"/>
      <c r="R255" s="105"/>
      <c r="S255" s="105"/>
      <c r="T255" s="105">
        <v>-17.439584936182001</v>
      </c>
      <c r="U255" s="106">
        <v>45</v>
      </c>
      <c r="V255" s="105">
        <v>-3.2933020212959798</v>
      </c>
      <c r="W255" s="106">
        <v>39</v>
      </c>
      <c r="X255" s="105">
        <v>2.6791677960304701</v>
      </c>
      <c r="Y255" s="106">
        <v>34</v>
      </c>
      <c r="Z255" s="105">
        <v>9.1965368821400197</v>
      </c>
      <c r="AA255" s="106">
        <v>34</v>
      </c>
    </row>
    <row r="256" spans="1:27" x14ac:dyDescent="0.3">
      <c r="A256" s="103" t="s">
        <v>197</v>
      </c>
      <c r="B256" s="104">
        <v>43986</v>
      </c>
      <c r="C256" s="105">
        <v>184.18</v>
      </c>
      <c r="D256" s="105"/>
      <c r="E256" s="105"/>
      <c r="F256" s="105"/>
      <c r="G256" s="105"/>
      <c r="H256" s="105"/>
      <c r="I256" s="105"/>
      <c r="J256" s="105"/>
      <c r="K256" s="105"/>
      <c r="L256" s="105"/>
      <c r="M256" s="105"/>
      <c r="N256" s="105"/>
      <c r="O256" s="105"/>
      <c r="P256" s="105"/>
      <c r="Q256" s="105"/>
      <c r="R256" s="105"/>
      <c r="S256" s="105"/>
      <c r="T256" s="105">
        <v>-16.600067069479199</v>
      </c>
      <c r="U256" s="106">
        <v>41</v>
      </c>
      <c r="V256" s="105">
        <v>-1.57494098093094</v>
      </c>
      <c r="W256" s="106">
        <v>29</v>
      </c>
      <c r="X256" s="105">
        <v>6.7960158928099998</v>
      </c>
      <c r="Y256" s="106">
        <v>15</v>
      </c>
      <c r="Z256" s="105">
        <v>15.474810571712901</v>
      </c>
      <c r="AA256" s="106">
        <v>17</v>
      </c>
    </row>
    <row r="257" spans="1:27" x14ac:dyDescent="0.3">
      <c r="A257" s="103" t="s">
        <v>198</v>
      </c>
      <c r="B257" s="104">
        <v>43986</v>
      </c>
      <c r="C257" s="105">
        <v>88.589200000000005</v>
      </c>
      <c r="D257" s="105"/>
      <c r="E257" s="105"/>
      <c r="F257" s="105"/>
      <c r="G257" s="105"/>
      <c r="H257" s="105"/>
      <c r="I257" s="105"/>
      <c r="J257" s="105"/>
      <c r="K257" s="105"/>
      <c r="L257" s="105"/>
      <c r="M257" s="105"/>
      <c r="N257" s="105"/>
      <c r="O257" s="105"/>
      <c r="P257" s="105"/>
      <c r="Q257" s="105"/>
      <c r="R257" s="105"/>
      <c r="S257" s="105"/>
      <c r="T257" s="105">
        <v>-9.4518931023568999</v>
      </c>
      <c r="U257" s="106">
        <v>11</v>
      </c>
      <c r="V257" s="105">
        <v>1.2717589463103101</v>
      </c>
      <c r="W257" s="106">
        <v>14</v>
      </c>
      <c r="X257" s="105">
        <v>10.432637215877801</v>
      </c>
      <c r="Y257" s="106">
        <v>2</v>
      </c>
      <c r="Z257" s="105">
        <v>17.038348466918801</v>
      </c>
      <c r="AA257" s="106">
        <v>11</v>
      </c>
    </row>
    <row r="258" spans="1:27" x14ac:dyDescent="0.3">
      <c r="A258" s="103" t="s">
        <v>199</v>
      </c>
      <c r="B258" s="104">
        <v>43986</v>
      </c>
      <c r="C258" s="105">
        <v>43.32</v>
      </c>
      <c r="D258" s="105"/>
      <c r="E258" s="105"/>
      <c r="F258" s="105"/>
      <c r="G258" s="105"/>
      <c r="H258" s="105"/>
      <c r="I258" s="105"/>
      <c r="J258" s="105"/>
      <c r="K258" s="105"/>
      <c r="L258" s="105"/>
      <c r="M258" s="105"/>
      <c r="N258" s="105"/>
      <c r="O258" s="105"/>
      <c r="P258" s="105"/>
      <c r="Q258" s="105"/>
      <c r="R258" s="105"/>
      <c r="S258" s="105"/>
      <c r="T258" s="105">
        <v>-22.9648012863085</v>
      </c>
      <c r="U258" s="106">
        <v>54</v>
      </c>
      <c r="V258" s="105">
        <v>-4.4007876965821398</v>
      </c>
      <c r="W258" s="106">
        <v>42</v>
      </c>
      <c r="X258" s="105">
        <v>3.1623098560218299</v>
      </c>
      <c r="Y258" s="106">
        <v>30</v>
      </c>
      <c r="Z258" s="105">
        <v>29.0882563979909</v>
      </c>
      <c r="AA258" s="106">
        <v>1</v>
      </c>
    </row>
    <row r="259" spans="1:27" x14ac:dyDescent="0.3">
      <c r="A259" s="103" t="s">
        <v>372</v>
      </c>
      <c r="B259" s="104">
        <v>43986</v>
      </c>
      <c r="C259" s="105">
        <v>128.2687</v>
      </c>
      <c r="D259" s="105"/>
      <c r="E259" s="105"/>
      <c r="F259" s="105"/>
      <c r="G259" s="105"/>
      <c r="H259" s="105"/>
      <c r="I259" s="105"/>
      <c r="J259" s="105"/>
      <c r="K259" s="105"/>
      <c r="L259" s="105"/>
      <c r="M259" s="105"/>
      <c r="N259" s="105"/>
      <c r="O259" s="105"/>
      <c r="P259" s="105"/>
      <c r="Q259" s="105"/>
      <c r="R259" s="105"/>
      <c r="S259" s="105"/>
      <c r="T259" s="105">
        <v>-15.6709067683634</v>
      </c>
      <c r="U259" s="106">
        <v>35</v>
      </c>
      <c r="V259" s="105">
        <v>-2.11305533144533</v>
      </c>
      <c r="W259" s="106">
        <v>31</v>
      </c>
      <c r="X259" s="105">
        <v>2.7141662322822699</v>
      </c>
      <c r="Y259" s="106">
        <v>33</v>
      </c>
      <c r="Z259" s="105">
        <v>12.0983080684159</v>
      </c>
      <c r="AA259" s="106">
        <v>27</v>
      </c>
    </row>
    <row r="260" spans="1:27" x14ac:dyDescent="0.3">
      <c r="A260" s="103" t="s">
        <v>201</v>
      </c>
      <c r="B260" s="104">
        <v>43986</v>
      </c>
      <c r="C260" s="105">
        <v>11.666399999999999</v>
      </c>
      <c r="D260" s="105"/>
      <c r="E260" s="105"/>
      <c r="F260" s="105"/>
      <c r="G260" s="105"/>
      <c r="H260" s="105"/>
      <c r="I260" s="105"/>
      <c r="J260" s="105"/>
      <c r="K260" s="105"/>
      <c r="L260" s="105"/>
      <c r="M260" s="105"/>
      <c r="N260" s="105"/>
      <c r="O260" s="105"/>
      <c r="P260" s="105"/>
      <c r="Q260" s="105"/>
      <c r="R260" s="105"/>
      <c r="S260" s="105"/>
      <c r="T260" s="105">
        <v>-16.865103341537701</v>
      </c>
      <c r="U260" s="106">
        <v>43</v>
      </c>
      <c r="V260" s="105">
        <v>-3.2692712776813</v>
      </c>
      <c r="W260" s="106">
        <v>38</v>
      </c>
      <c r="X260" s="105">
        <v>3.6756795760685499</v>
      </c>
      <c r="Y260" s="106">
        <v>28</v>
      </c>
      <c r="Z260" s="105">
        <v>3.2176370553705902</v>
      </c>
      <c r="AA260" s="106">
        <v>43</v>
      </c>
    </row>
    <row r="261" spans="1:27" x14ac:dyDescent="0.3">
      <c r="A261" s="103" t="s">
        <v>202</v>
      </c>
      <c r="B261" s="104">
        <v>43986</v>
      </c>
      <c r="C261" s="105">
        <v>12.508800000000001</v>
      </c>
      <c r="D261" s="105"/>
      <c r="E261" s="105"/>
      <c r="F261" s="105"/>
      <c r="G261" s="105"/>
      <c r="H261" s="105"/>
      <c r="I261" s="105"/>
      <c r="J261" s="105"/>
      <c r="K261" s="105"/>
      <c r="L261" s="105"/>
      <c r="M261" s="105"/>
      <c r="N261" s="105"/>
      <c r="O261" s="105"/>
      <c r="P261" s="105"/>
      <c r="Q261" s="105"/>
      <c r="R261" s="105"/>
      <c r="S261" s="105"/>
      <c r="T261" s="105">
        <v>-13.8837481979066</v>
      </c>
      <c r="U261" s="106">
        <v>24</v>
      </c>
      <c r="V261" s="105">
        <v>-1.60069559833243</v>
      </c>
      <c r="W261" s="106">
        <v>30</v>
      </c>
      <c r="X261" s="105">
        <v>6.4455929582129396</v>
      </c>
      <c r="Y261" s="106">
        <v>17</v>
      </c>
      <c r="Z261" s="105">
        <v>4.7839461372745804</v>
      </c>
      <c r="AA261" s="106">
        <v>40</v>
      </c>
    </row>
    <row r="262" spans="1:27" x14ac:dyDescent="0.3">
      <c r="A262" s="103" t="s">
        <v>203</v>
      </c>
      <c r="B262" s="104">
        <v>43986</v>
      </c>
      <c r="C262" s="105">
        <v>12.310700000000001</v>
      </c>
      <c r="D262" s="105"/>
      <c r="E262" s="105"/>
      <c r="F262" s="105"/>
      <c r="G262" s="105"/>
      <c r="H262" s="105"/>
      <c r="I262" s="105"/>
      <c r="J262" s="105"/>
      <c r="K262" s="105"/>
      <c r="L262" s="105"/>
      <c r="M262" s="105"/>
      <c r="N262" s="105"/>
      <c r="O262" s="105"/>
      <c r="P262" s="105"/>
      <c r="Q262" s="105"/>
      <c r="R262" s="105"/>
      <c r="S262" s="105"/>
      <c r="T262" s="105">
        <v>-14.9064459370066</v>
      </c>
      <c r="U262" s="106">
        <v>30</v>
      </c>
      <c r="V262" s="105">
        <v>-0.71187546051893602</v>
      </c>
      <c r="W262" s="106">
        <v>24</v>
      </c>
      <c r="X262" s="105"/>
      <c r="Y262" s="106"/>
      <c r="Z262" s="105">
        <v>5.5269036697247698</v>
      </c>
      <c r="AA262" s="106">
        <v>39</v>
      </c>
    </row>
    <row r="263" spans="1:27" x14ac:dyDescent="0.3">
      <c r="A263" s="103" t="s">
        <v>204</v>
      </c>
      <c r="B263" s="104">
        <v>43986</v>
      </c>
      <c r="C263" s="105">
        <v>12.448499999999999</v>
      </c>
      <c r="D263" s="105"/>
      <c r="E263" s="105"/>
      <c r="F263" s="105"/>
      <c r="G263" s="105"/>
      <c r="H263" s="105"/>
      <c r="I263" s="105"/>
      <c r="J263" s="105"/>
      <c r="K263" s="105"/>
      <c r="L263" s="105"/>
      <c r="M263" s="105"/>
      <c r="N263" s="105"/>
      <c r="O263" s="105"/>
      <c r="P263" s="105"/>
      <c r="Q263" s="105"/>
      <c r="R263" s="105"/>
      <c r="S263" s="105"/>
      <c r="T263" s="105">
        <v>-6.98791437993461</v>
      </c>
      <c r="U263" s="106">
        <v>6</v>
      </c>
      <c r="V263" s="105">
        <v>6.79181994537457</v>
      </c>
      <c r="W263" s="106">
        <v>2</v>
      </c>
      <c r="X263" s="105"/>
      <c r="Y263" s="106"/>
      <c r="Z263" s="105">
        <v>7.69769595176572</v>
      </c>
      <c r="AA263" s="106">
        <v>35</v>
      </c>
    </row>
    <row r="264" spans="1:27" x14ac:dyDescent="0.3">
      <c r="A264" s="103" t="s">
        <v>205</v>
      </c>
      <c r="B264" s="104">
        <v>43986</v>
      </c>
      <c r="C264" s="105">
        <v>9.2053999999999991</v>
      </c>
      <c r="D264" s="105"/>
      <c r="E264" s="105"/>
      <c r="F264" s="105"/>
      <c r="G264" s="105"/>
      <c r="H264" s="105"/>
      <c r="I264" s="105"/>
      <c r="J264" s="105"/>
      <c r="K264" s="105"/>
      <c r="L264" s="105"/>
      <c r="M264" s="105"/>
      <c r="N264" s="105"/>
      <c r="O264" s="105"/>
      <c r="P264" s="105"/>
      <c r="Q264" s="105"/>
      <c r="R264" s="105"/>
      <c r="S264" s="105"/>
      <c r="T264" s="105">
        <v>-13.105947571466199</v>
      </c>
      <c r="U264" s="106">
        <v>19</v>
      </c>
      <c r="V264" s="105"/>
      <c r="W264" s="106"/>
      <c r="X264" s="105"/>
      <c r="Y264" s="106"/>
      <c r="Z264" s="105">
        <v>-3.6253625</v>
      </c>
      <c r="AA264" s="106">
        <v>50</v>
      </c>
    </row>
    <row r="265" spans="1:27" x14ac:dyDescent="0.3">
      <c r="A265" s="103" t="s">
        <v>206</v>
      </c>
      <c r="B265" s="104">
        <v>43986</v>
      </c>
      <c r="C265" s="105">
        <v>9.5860000000000003</v>
      </c>
      <c r="D265" s="105"/>
      <c r="E265" s="105"/>
      <c r="F265" s="105"/>
      <c r="G265" s="105"/>
      <c r="H265" s="105"/>
      <c r="I265" s="105"/>
      <c r="J265" s="105"/>
      <c r="K265" s="105"/>
      <c r="L265" s="105"/>
      <c r="M265" s="105"/>
      <c r="N265" s="105"/>
      <c r="O265" s="105"/>
      <c r="P265" s="105"/>
      <c r="Q265" s="105"/>
      <c r="R265" s="105"/>
      <c r="S265" s="105"/>
      <c r="T265" s="105">
        <v>-13.361951867881301</v>
      </c>
      <c r="U265" s="106">
        <v>20</v>
      </c>
      <c r="V265" s="105"/>
      <c r="W265" s="106"/>
      <c r="X265" s="105"/>
      <c r="Y265" s="106"/>
      <c r="Z265" s="105">
        <v>-2.1963662790697702</v>
      </c>
      <c r="AA265" s="106">
        <v>49</v>
      </c>
    </row>
    <row r="266" spans="1:27" x14ac:dyDescent="0.3">
      <c r="A266" s="103" t="s">
        <v>207</v>
      </c>
      <c r="B266" s="104">
        <v>43986</v>
      </c>
      <c r="C266" s="105">
        <v>26.387799999999999</v>
      </c>
      <c r="D266" s="105"/>
      <c r="E266" s="105"/>
      <c r="F266" s="105"/>
      <c r="G266" s="105"/>
      <c r="H266" s="105"/>
      <c r="I266" s="105"/>
      <c r="J266" s="105"/>
      <c r="K266" s="105"/>
      <c r="L266" s="105"/>
      <c r="M266" s="105"/>
      <c r="N266" s="105"/>
      <c r="O266" s="105"/>
      <c r="P266" s="105"/>
      <c r="Q266" s="105"/>
      <c r="R266" s="105"/>
      <c r="S266" s="105"/>
      <c r="T266" s="105">
        <v>-0.85020704589872598</v>
      </c>
      <c r="U266" s="106">
        <v>1</v>
      </c>
      <c r="V266" s="105">
        <v>9.73829271542672</v>
      </c>
      <c r="W266" s="106">
        <v>1</v>
      </c>
      <c r="X266" s="105">
        <v>13.083565303687701</v>
      </c>
      <c r="Y266" s="106">
        <v>1</v>
      </c>
      <c r="Z266" s="105">
        <v>26.467022123893798</v>
      </c>
      <c r="AA266" s="106">
        <v>3</v>
      </c>
    </row>
    <row r="267" spans="1:27" x14ac:dyDescent="0.3">
      <c r="A267" s="103" t="s">
        <v>208</v>
      </c>
      <c r="B267" s="104">
        <v>43986</v>
      </c>
      <c r="C267" s="105">
        <v>10.213699999999999</v>
      </c>
      <c r="D267" s="105"/>
      <c r="E267" s="105"/>
      <c r="F267" s="105"/>
      <c r="G267" s="105"/>
      <c r="H267" s="105"/>
      <c r="I267" s="105"/>
      <c r="J267" s="105"/>
      <c r="K267" s="105"/>
      <c r="L267" s="105"/>
      <c r="M267" s="105"/>
      <c r="N267" s="105"/>
      <c r="O267" s="105"/>
      <c r="P267" s="105"/>
      <c r="Q267" s="105"/>
      <c r="R267" s="105"/>
      <c r="S267" s="105"/>
      <c r="T267" s="105">
        <v>-4.9857822453775302</v>
      </c>
      <c r="U267" s="106">
        <v>4</v>
      </c>
      <c r="V267" s="105"/>
      <c r="W267" s="106"/>
      <c r="X267" s="105"/>
      <c r="Y267" s="106"/>
      <c r="Z267" s="105">
        <v>1.57259072580644</v>
      </c>
      <c r="AA267" s="106">
        <v>46</v>
      </c>
    </row>
    <row r="268" spans="1:27" x14ac:dyDescent="0.3">
      <c r="A268" s="103" t="s">
        <v>209</v>
      </c>
      <c r="B268" s="104">
        <v>43986</v>
      </c>
      <c r="C268" s="105">
        <v>83.6006</v>
      </c>
      <c r="D268" s="105"/>
      <c r="E268" s="105"/>
      <c r="F268" s="105"/>
      <c r="G268" s="105"/>
      <c r="H268" s="105"/>
      <c r="I268" s="105"/>
      <c r="J268" s="105"/>
      <c r="K268" s="105"/>
      <c r="L268" s="105"/>
      <c r="M268" s="105"/>
      <c r="N268" s="105"/>
      <c r="O268" s="105"/>
      <c r="P268" s="105"/>
      <c r="Q268" s="105"/>
      <c r="R268" s="105"/>
      <c r="S268" s="105"/>
      <c r="T268" s="105">
        <v>-22.5667468403025</v>
      </c>
      <c r="U268" s="106">
        <v>51</v>
      </c>
      <c r="V268" s="105">
        <v>-5.0628809886574997</v>
      </c>
      <c r="W268" s="106">
        <v>44</v>
      </c>
      <c r="X268" s="105">
        <v>3.37343560313849</v>
      </c>
      <c r="Y268" s="106">
        <v>29</v>
      </c>
      <c r="Z268" s="105">
        <v>9.6540782405489107</v>
      </c>
      <c r="AA268" s="106">
        <v>32</v>
      </c>
    </row>
    <row r="269" spans="1:27" x14ac:dyDescent="0.3">
      <c r="A269" s="103" t="s">
        <v>210</v>
      </c>
      <c r="B269" s="104">
        <v>43986</v>
      </c>
      <c r="C269" s="105">
        <v>7.3494999999999999</v>
      </c>
      <c r="D269" s="105"/>
      <c r="E269" s="105"/>
      <c r="F269" s="105"/>
      <c r="G269" s="105"/>
      <c r="H269" s="105"/>
      <c r="I269" s="105"/>
      <c r="J269" s="105"/>
      <c r="K269" s="105"/>
      <c r="L269" s="105"/>
      <c r="M269" s="105"/>
      <c r="N269" s="105"/>
      <c r="O269" s="105"/>
      <c r="P269" s="105"/>
      <c r="Q269" s="105"/>
      <c r="R269" s="105"/>
      <c r="S269" s="105"/>
      <c r="T269" s="105">
        <v>-32.493031676585197</v>
      </c>
      <c r="U269" s="106">
        <v>59</v>
      </c>
      <c r="V269" s="105">
        <v>-13.191047690334299</v>
      </c>
      <c r="W269" s="106">
        <v>48</v>
      </c>
      <c r="X269" s="105"/>
      <c r="Y269" s="106"/>
      <c r="Z269" s="105">
        <v>-7.4762944358578096</v>
      </c>
      <c r="AA269" s="106">
        <v>56</v>
      </c>
    </row>
    <row r="270" spans="1:27" x14ac:dyDescent="0.3">
      <c r="A270" s="103" t="s">
        <v>211</v>
      </c>
      <c r="B270" s="104">
        <v>43986</v>
      </c>
      <c r="C270" s="105">
        <v>6.1856999999999998</v>
      </c>
      <c r="D270" s="105"/>
      <c r="E270" s="105"/>
      <c r="F270" s="105"/>
      <c r="G270" s="105"/>
      <c r="H270" s="105"/>
      <c r="I270" s="105"/>
      <c r="J270" s="105"/>
      <c r="K270" s="105"/>
      <c r="L270" s="105"/>
      <c r="M270" s="105"/>
      <c r="N270" s="105"/>
      <c r="O270" s="105"/>
      <c r="P270" s="105"/>
      <c r="Q270" s="105"/>
      <c r="R270" s="105"/>
      <c r="S270" s="105"/>
      <c r="T270" s="105">
        <v>-32.5080253534002</v>
      </c>
      <c r="U270" s="106">
        <v>60</v>
      </c>
      <c r="V270" s="105">
        <v>-13.325688261150701</v>
      </c>
      <c r="W270" s="106">
        <v>49</v>
      </c>
      <c r="X270" s="105"/>
      <c r="Y270" s="106"/>
      <c r="Z270" s="105">
        <v>-11.9196875</v>
      </c>
      <c r="AA270" s="106">
        <v>59</v>
      </c>
    </row>
    <row r="271" spans="1:27" x14ac:dyDescent="0.3">
      <c r="A271" s="103" t="s">
        <v>212</v>
      </c>
      <c r="B271" s="104">
        <v>43986</v>
      </c>
      <c r="C271" s="105">
        <v>5.9916999999999998</v>
      </c>
      <c r="D271" s="105"/>
      <c r="E271" s="105"/>
      <c r="F271" s="105"/>
      <c r="G271" s="105"/>
      <c r="H271" s="105"/>
      <c r="I271" s="105"/>
      <c r="J271" s="105"/>
      <c r="K271" s="105"/>
      <c r="L271" s="105"/>
      <c r="M271" s="105"/>
      <c r="N271" s="105"/>
      <c r="O271" s="105"/>
      <c r="P271" s="105"/>
      <c r="Q271" s="105"/>
      <c r="R271" s="105"/>
      <c r="S271" s="105"/>
      <c r="T271" s="105">
        <v>-32.764303860752399</v>
      </c>
      <c r="U271" s="106">
        <v>61</v>
      </c>
      <c r="V271" s="105"/>
      <c r="W271" s="106"/>
      <c r="X271" s="105"/>
      <c r="Y271" s="106"/>
      <c r="Z271" s="105">
        <v>-13.7373661971831</v>
      </c>
      <c r="AA271" s="106">
        <v>60</v>
      </c>
    </row>
    <row r="272" spans="1:27" x14ac:dyDescent="0.3">
      <c r="A272" s="103" t="s">
        <v>213</v>
      </c>
      <c r="B272" s="104">
        <v>43986</v>
      </c>
      <c r="C272" s="105">
        <v>5.5895000000000001</v>
      </c>
      <c r="D272" s="105"/>
      <c r="E272" s="105"/>
      <c r="F272" s="105"/>
      <c r="G272" s="105"/>
      <c r="H272" s="105"/>
      <c r="I272" s="105"/>
      <c r="J272" s="105"/>
      <c r="K272" s="105"/>
      <c r="L272" s="105"/>
      <c r="M272" s="105"/>
      <c r="N272" s="105"/>
      <c r="O272" s="105"/>
      <c r="P272" s="105"/>
      <c r="Q272" s="105"/>
      <c r="R272" s="105"/>
      <c r="S272" s="105"/>
      <c r="T272" s="105">
        <v>-34.5143453650618</v>
      </c>
      <c r="U272" s="106">
        <v>62</v>
      </c>
      <c r="V272" s="105"/>
      <c r="W272" s="106"/>
      <c r="X272" s="105"/>
      <c r="Y272" s="106"/>
      <c r="Z272" s="105">
        <v>-16.426862244898</v>
      </c>
      <c r="AA272" s="106">
        <v>62</v>
      </c>
    </row>
    <row r="273" spans="1:27" x14ac:dyDescent="0.3">
      <c r="A273" s="103" t="s">
        <v>214</v>
      </c>
      <c r="B273" s="104">
        <v>43986</v>
      </c>
      <c r="C273" s="105">
        <v>11.828900000000001</v>
      </c>
      <c r="D273" s="105"/>
      <c r="E273" s="105"/>
      <c r="F273" s="105"/>
      <c r="G273" s="105"/>
      <c r="H273" s="105"/>
      <c r="I273" s="105"/>
      <c r="J273" s="105"/>
      <c r="K273" s="105"/>
      <c r="L273" s="105"/>
      <c r="M273" s="105"/>
      <c r="N273" s="105"/>
      <c r="O273" s="105"/>
      <c r="P273" s="105"/>
      <c r="Q273" s="105"/>
      <c r="R273" s="105"/>
      <c r="S273" s="105"/>
      <c r="T273" s="105">
        <v>-16.5925485457999</v>
      </c>
      <c r="U273" s="106">
        <v>40</v>
      </c>
      <c r="V273" s="105">
        <v>-2.4989391804782501</v>
      </c>
      <c r="W273" s="106">
        <v>33</v>
      </c>
      <c r="X273" s="105">
        <v>3.9359820817225102</v>
      </c>
      <c r="Y273" s="106">
        <v>27</v>
      </c>
      <c r="Z273" s="105">
        <v>3.5189694254085402</v>
      </c>
      <c r="AA273" s="106">
        <v>42</v>
      </c>
    </row>
    <row r="274" spans="1:27" x14ac:dyDescent="0.3">
      <c r="A274" s="103" t="s">
        <v>215</v>
      </c>
      <c r="B274" s="104">
        <v>43986</v>
      </c>
      <c r="C274" s="105">
        <v>12.999700000000001</v>
      </c>
      <c r="D274" s="105"/>
      <c r="E274" s="105"/>
      <c r="F274" s="105"/>
      <c r="G274" s="105"/>
      <c r="H274" s="105"/>
      <c r="I274" s="105"/>
      <c r="J274" s="105"/>
      <c r="K274" s="105"/>
      <c r="L274" s="105"/>
      <c r="M274" s="105"/>
      <c r="N274" s="105"/>
      <c r="O274" s="105"/>
      <c r="P274" s="105"/>
      <c r="Q274" s="105"/>
      <c r="R274" s="105"/>
      <c r="S274" s="105"/>
      <c r="T274" s="105">
        <v>-15.3223533542042</v>
      </c>
      <c r="U274" s="106">
        <v>31</v>
      </c>
      <c r="V274" s="105">
        <v>-1.24260003462382</v>
      </c>
      <c r="W274" s="106">
        <v>28</v>
      </c>
      <c r="X274" s="105"/>
      <c r="Y274" s="106"/>
      <c r="Z274" s="105">
        <v>7.1281933593750004</v>
      </c>
      <c r="AA274" s="106">
        <v>37</v>
      </c>
    </row>
    <row r="275" spans="1:27" x14ac:dyDescent="0.3">
      <c r="A275" s="103" t="s">
        <v>216</v>
      </c>
      <c r="B275" s="104">
        <v>43986</v>
      </c>
      <c r="C275" s="105">
        <v>6.0842000000000001</v>
      </c>
      <c r="D275" s="105"/>
      <c r="E275" s="105"/>
      <c r="F275" s="105"/>
      <c r="G275" s="105"/>
      <c r="H275" s="105"/>
      <c r="I275" s="105"/>
      <c r="J275" s="105"/>
      <c r="K275" s="105"/>
      <c r="L275" s="105"/>
      <c r="M275" s="105"/>
      <c r="N275" s="105"/>
      <c r="O275" s="105"/>
      <c r="P275" s="105"/>
      <c r="Q275" s="105"/>
      <c r="R275" s="105"/>
      <c r="S275" s="105"/>
      <c r="T275" s="105">
        <v>-31.948528363738902</v>
      </c>
      <c r="U275" s="106">
        <v>58</v>
      </c>
      <c r="V275" s="105"/>
      <c r="W275" s="106"/>
      <c r="X275" s="105"/>
      <c r="Y275" s="106"/>
      <c r="Z275" s="105">
        <v>-17.888197747184002</v>
      </c>
      <c r="AA275" s="106">
        <v>63</v>
      </c>
    </row>
    <row r="276" spans="1:27" x14ac:dyDescent="0.3">
      <c r="A276" s="103" t="s">
        <v>217</v>
      </c>
      <c r="B276" s="104">
        <v>43986</v>
      </c>
      <c r="C276" s="105">
        <v>7.3037999999999998</v>
      </c>
      <c r="D276" s="105"/>
      <c r="E276" s="105"/>
      <c r="F276" s="105"/>
      <c r="G276" s="105"/>
      <c r="H276" s="105"/>
      <c r="I276" s="105"/>
      <c r="J276" s="105"/>
      <c r="K276" s="105"/>
      <c r="L276" s="105"/>
      <c r="M276" s="105"/>
      <c r="N276" s="105"/>
      <c r="O276" s="105"/>
      <c r="P276" s="105"/>
      <c r="Q276" s="105"/>
      <c r="R276" s="105"/>
      <c r="S276" s="105"/>
      <c r="T276" s="105">
        <v>-28.335435798334998</v>
      </c>
      <c r="U276" s="106">
        <v>56</v>
      </c>
      <c r="V276" s="105"/>
      <c r="W276" s="106"/>
      <c r="X276" s="105"/>
      <c r="Y276" s="106"/>
      <c r="Z276" s="105">
        <v>-13.9392776203966</v>
      </c>
      <c r="AA276" s="106">
        <v>61</v>
      </c>
    </row>
    <row r="277" spans="1:27" x14ac:dyDescent="0.3">
      <c r="A277" s="103" t="s">
        <v>218</v>
      </c>
      <c r="B277" s="104">
        <v>43986</v>
      </c>
      <c r="C277" s="105">
        <v>16.982299999999999</v>
      </c>
      <c r="D277" s="105"/>
      <c r="E277" s="105"/>
      <c r="F277" s="105"/>
      <c r="G277" s="105"/>
      <c r="H277" s="105"/>
      <c r="I277" s="105"/>
      <c r="J277" s="105"/>
      <c r="K277" s="105"/>
      <c r="L277" s="105"/>
      <c r="M277" s="105"/>
      <c r="N277" s="105"/>
      <c r="O277" s="105"/>
      <c r="P277" s="105"/>
      <c r="Q277" s="105"/>
      <c r="R277" s="105"/>
      <c r="S277" s="105"/>
      <c r="T277" s="105">
        <v>-14.8588678341328</v>
      </c>
      <c r="U277" s="106">
        <v>29</v>
      </c>
      <c r="V277" s="105">
        <v>1.57926410605926</v>
      </c>
      <c r="W277" s="106">
        <v>11</v>
      </c>
      <c r="X277" s="105">
        <v>9.3275223977659998</v>
      </c>
      <c r="Y277" s="106">
        <v>5</v>
      </c>
      <c r="Z277" s="105">
        <v>12.365548277535201</v>
      </c>
      <c r="AA277" s="106">
        <v>26</v>
      </c>
    </row>
    <row r="278" spans="1:27" x14ac:dyDescent="0.3">
      <c r="A278" s="103" t="s">
        <v>219</v>
      </c>
      <c r="B278" s="104">
        <v>43986</v>
      </c>
      <c r="C278" s="105">
        <v>73.099999999999994</v>
      </c>
      <c r="D278" s="105"/>
      <c r="E278" s="105"/>
      <c r="F278" s="105"/>
      <c r="G278" s="105"/>
      <c r="H278" s="105"/>
      <c r="I278" s="105"/>
      <c r="J278" s="105"/>
      <c r="K278" s="105"/>
      <c r="L278" s="105"/>
      <c r="M278" s="105"/>
      <c r="N278" s="105"/>
      <c r="O278" s="105"/>
      <c r="P278" s="105"/>
      <c r="Q278" s="105"/>
      <c r="R278" s="105"/>
      <c r="S278" s="105"/>
      <c r="T278" s="105">
        <v>-13.454263265108199</v>
      </c>
      <c r="U278" s="106">
        <v>23</v>
      </c>
      <c r="V278" s="105">
        <v>1.5218201385794401</v>
      </c>
      <c r="W278" s="106">
        <v>12</v>
      </c>
      <c r="X278" s="105">
        <v>7.47817435877805</v>
      </c>
      <c r="Y278" s="106">
        <v>14</v>
      </c>
      <c r="Z278" s="105">
        <v>11.9742767063605</v>
      </c>
      <c r="AA278" s="106">
        <v>28</v>
      </c>
    </row>
    <row r="279" spans="1:27" x14ac:dyDescent="0.3">
      <c r="A279" s="103" t="s">
        <v>220</v>
      </c>
      <c r="B279" s="104">
        <v>43986</v>
      </c>
      <c r="C279" s="105">
        <v>23.28</v>
      </c>
      <c r="D279" s="105"/>
      <c r="E279" s="105"/>
      <c r="F279" s="105"/>
      <c r="G279" s="105"/>
      <c r="H279" s="105"/>
      <c r="I279" s="105"/>
      <c r="J279" s="105"/>
      <c r="K279" s="105"/>
      <c r="L279" s="105"/>
      <c r="M279" s="105"/>
      <c r="N279" s="105"/>
      <c r="O279" s="105"/>
      <c r="P279" s="105"/>
      <c r="Q279" s="105"/>
      <c r="R279" s="105"/>
      <c r="S279" s="105"/>
      <c r="T279" s="105">
        <v>-10.260905271802599</v>
      </c>
      <c r="U279" s="106">
        <v>14</v>
      </c>
      <c r="V279" s="105">
        <v>0.78939400493101697</v>
      </c>
      <c r="W279" s="106">
        <v>20</v>
      </c>
      <c r="X279" s="105">
        <v>3.1377144902887002</v>
      </c>
      <c r="Y279" s="106">
        <v>31</v>
      </c>
      <c r="Z279" s="105">
        <v>10.407937198679701</v>
      </c>
      <c r="AA279" s="106">
        <v>30</v>
      </c>
    </row>
    <row r="280" spans="1:27" x14ac:dyDescent="0.3">
      <c r="A280" s="103" t="s">
        <v>221</v>
      </c>
      <c r="B280" s="104">
        <v>43986</v>
      </c>
      <c r="C280" s="105">
        <v>11.7354</v>
      </c>
      <c r="D280" s="105"/>
      <c r="E280" s="105"/>
      <c r="F280" s="105"/>
      <c r="G280" s="105"/>
      <c r="H280" s="105"/>
      <c r="I280" s="105"/>
      <c r="J280" s="105"/>
      <c r="K280" s="105"/>
      <c r="L280" s="105"/>
      <c r="M280" s="105"/>
      <c r="N280" s="105"/>
      <c r="O280" s="105"/>
      <c r="P280" s="105"/>
      <c r="Q280" s="105"/>
      <c r="R280" s="105"/>
      <c r="S280" s="105"/>
      <c r="T280" s="105">
        <v>-20.2770894855345</v>
      </c>
      <c r="U280" s="106">
        <v>48</v>
      </c>
      <c r="V280" s="105">
        <v>-4.1836961056669804</v>
      </c>
      <c r="W280" s="106">
        <v>41</v>
      </c>
      <c r="X280" s="105"/>
      <c r="Y280" s="106"/>
      <c r="Z280" s="105">
        <v>4.1481401440733503</v>
      </c>
      <c r="AA280" s="106">
        <v>41</v>
      </c>
    </row>
    <row r="281" spans="1:27" x14ac:dyDescent="0.3">
      <c r="A281" s="103" t="s">
        <v>222</v>
      </c>
      <c r="B281" s="104">
        <v>43986</v>
      </c>
      <c r="C281" s="105">
        <v>8.5387000000000004</v>
      </c>
      <c r="D281" s="105"/>
      <c r="E281" s="105"/>
      <c r="F281" s="105"/>
      <c r="G281" s="105"/>
      <c r="H281" s="105"/>
      <c r="I281" s="105"/>
      <c r="J281" s="105"/>
      <c r="K281" s="105"/>
      <c r="L281" s="105"/>
      <c r="M281" s="105"/>
      <c r="N281" s="105"/>
      <c r="O281" s="105"/>
      <c r="P281" s="105"/>
      <c r="Q281" s="105"/>
      <c r="R281" s="105"/>
      <c r="S281" s="105"/>
      <c r="T281" s="105">
        <v>-25.100589845184601</v>
      </c>
      <c r="U281" s="106">
        <v>55</v>
      </c>
      <c r="V281" s="105">
        <v>-7.7555320692949401</v>
      </c>
      <c r="W281" s="106">
        <v>46</v>
      </c>
      <c r="X281" s="105"/>
      <c r="Y281" s="106"/>
      <c r="Z281" s="105">
        <v>-4.3505261011419201</v>
      </c>
      <c r="AA281" s="106">
        <v>52</v>
      </c>
    </row>
    <row r="282" spans="1:27" x14ac:dyDescent="0.3">
      <c r="A282" s="103" t="s">
        <v>223</v>
      </c>
      <c r="B282" s="104">
        <v>43986</v>
      </c>
      <c r="C282" s="105">
        <v>8.0998000000000001</v>
      </c>
      <c r="D282" s="105"/>
      <c r="E282" s="105"/>
      <c r="F282" s="105"/>
      <c r="G282" s="105"/>
      <c r="H282" s="105"/>
      <c r="I282" s="105"/>
      <c r="J282" s="105"/>
      <c r="K282" s="105"/>
      <c r="L282" s="105"/>
      <c r="M282" s="105"/>
      <c r="N282" s="105"/>
      <c r="O282" s="105"/>
      <c r="P282" s="105"/>
      <c r="Q282" s="105"/>
      <c r="R282" s="105"/>
      <c r="S282" s="105"/>
      <c r="T282" s="105">
        <v>-22.765806817132301</v>
      </c>
      <c r="U282" s="106">
        <v>52</v>
      </c>
      <c r="V282" s="105">
        <v>-6.1028353333190903</v>
      </c>
      <c r="W282" s="106">
        <v>45</v>
      </c>
      <c r="X282" s="105"/>
      <c r="Y282" s="106"/>
      <c r="Z282" s="105">
        <v>-5.9636543422184003</v>
      </c>
      <c r="AA282" s="106">
        <v>53</v>
      </c>
    </row>
    <row r="283" spans="1:27" x14ac:dyDescent="0.3">
      <c r="A283" s="103" t="s">
        <v>224</v>
      </c>
      <c r="B283" s="104">
        <v>43986</v>
      </c>
      <c r="C283" s="105">
        <v>7.5065999999999997</v>
      </c>
      <c r="D283" s="105"/>
      <c r="E283" s="105"/>
      <c r="F283" s="105"/>
      <c r="G283" s="105"/>
      <c r="H283" s="105"/>
      <c r="I283" s="105"/>
      <c r="J283" s="105"/>
      <c r="K283" s="105"/>
      <c r="L283" s="105"/>
      <c r="M283" s="105"/>
      <c r="N283" s="105"/>
      <c r="O283" s="105"/>
      <c r="P283" s="105"/>
      <c r="Q283" s="105"/>
      <c r="R283" s="105"/>
      <c r="S283" s="105"/>
      <c r="T283" s="105">
        <v>-17.329851616855802</v>
      </c>
      <c r="U283" s="106">
        <v>44</v>
      </c>
      <c r="V283" s="105"/>
      <c r="W283" s="106"/>
      <c r="X283" s="105"/>
      <c r="Y283" s="106"/>
      <c r="Z283" s="105">
        <v>-10.4849193548387</v>
      </c>
      <c r="AA283" s="106">
        <v>58</v>
      </c>
    </row>
    <row r="284" spans="1:27" x14ac:dyDescent="0.3">
      <c r="A284" s="103" t="s">
        <v>225</v>
      </c>
      <c r="B284" s="104">
        <v>43986</v>
      </c>
      <c r="C284" s="105">
        <v>7.8589000000000002</v>
      </c>
      <c r="D284" s="105"/>
      <c r="E284" s="105"/>
      <c r="F284" s="105"/>
      <c r="G284" s="105"/>
      <c r="H284" s="105"/>
      <c r="I284" s="105"/>
      <c r="J284" s="105"/>
      <c r="K284" s="105"/>
      <c r="L284" s="105"/>
      <c r="M284" s="105"/>
      <c r="N284" s="105"/>
      <c r="O284" s="105"/>
      <c r="P284" s="105"/>
      <c r="Q284" s="105"/>
      <c r="R284" s="105"/>
      <c r="S284" s="105"/>
      <c r="T284" s="105">
        <v>-15.6495411640422</v>
      </c>
      <c r="U284" s="106">
        <v>34</v>
      </c>
      <c r="V284" s="105"/>
      <c r="W284" s="106"/>
      <c r="X284" s="105"/>
      <c r="Y284" s="106"/>
      <c r="Z284" s="105">
        <v>-9.7687687499999996</v>
      </c>
      <c r="AA284" s="106">
        <v>57</v>
      </c>
    </row>
    <row r="285" spans="1:27" x14ac:dyDescent="0.3">
      <c r="A285" s="103" t="s">
        <v>226</v>
      </c>
      <c r="B285" s="104">
        <v>43986</v>
      </c>
      <c r="C285" s="105">
        <v>83.643699999999995</v>
      </c>
      <c r="D285" s="105"/>
      <c r="E285" s="105"/>
      <c r="F285" s="105"/>
      <c r="G285" s="105"/>
      <c r="H285" s="105"/>
      <c r="I285" s="105"/>
      <c r="J285" s="105"/>
      <c r="K285" s="105"/>
      <c r="L285" s="105"/>
      <c r="M285" s="105"/>
      <c r="N285" s="105"/>
      <c r="O285" s="105"/>
      <c r="P285" s="105"/>
      <c r="Q285" s="105"/>
      <c r="R285" s="105"/>
      <c r="S285" s="105"/>
      <c r="T285" s="105">
        <v>-10.759994527820099</v>
      </c>
      <c r="U285" s="106">
        <v>15</v>
      </c>
      <c r="V285" s="105">
        <v>0.82630117169031203</v>
      </c>
      <c r="W285" s="106">
        <v>19</v>
      </c>
      <c r="X285" s="105">
        <v>6.0356042981535998</v>
      </c>
      <c r="Y285" s="106">
        <v>20</v>
      </c>
      <c r="Z285" s="105">
        <v>13.051290904858201</v>
      </c>
      <c r="AA285" s="106">
        <v>24</v>
      </c>
    </row>
    <row r="286" spans="1:27" x14ac:dyDescent="0.3">
      <c r="A286" s="136"/>
      <c r="B286" s="136"/>
      <c r="C286" s="136"/>
      <c r="D286" s="108"/>
      <c r="E286" s="108"/>
      <c r="F286" s="108"/>
      <c r="G286" s="108"/>
      <c r="H286" s="108"/>
      <c r="I286" s="108"/>
      <c r="J286" s="108"/>
      <c r="K286" s="108"/>
      <c r="L286" s="108"/>
      <c r="M286" s="108"/>
      <c r="N286" s="108"/>
      <c r="O286" s="108"/>
      <c r="P286" s="108"/>
      <c r="Q286" s="108"/>
      <c r="R286" s="108"/>
      <c r="S286" s="108"/>
      <c r="T286" s="136" t="s">
        <v>4</v>
      </c>
      <c r="U286" s="136"/>
      <c r="V286" s="136" t="s">
        <v>5</v>
      </c>
      <c r="W286" s="136"/>
      <c r="X286" s="136" t="s">
        <v>6</v>
      </c>
      <c r="Y286" s="136"/>
      <c r="Z286" s="108" t="s">
        <v>46</v>
      </c>
      <c r="AA286" s="136" t="s">
        <v>404</v>
      </c>
    </row>
    <row r="287" spans="1:27" x14ac:dyDescent="0.3">
      <c r="A287" s="136"/>
      <c r="B287" s="136"/>
      <c r="C287" s="136"/>
      <c r="D287" s="108"/>
      <c r="E287" s="108"/>
      <c r="F287" s="108"/>
      <c r="G287" s="108"/>
      <c r="H287" s="108"/>
      <c r="I287" s="108"/>
      <c r="J287" s="108"/>
      <c r="K287" s="108"/>
      <c r="L287" s="108"/>
      <c r="M287" s="108"/>
      <c r="N287" s="108"/>
      <c r="O287" s="108"/>
      <c r="P287" s="108"/>
      <c r="Q287" s="108"/>
      <c r="R287" s="108"/>
      <c r="S287" s="108"/>
      <c r="T287" s="108" t="s">
        <v>0</v>
      </c>
      <c r="U287" s="108"/>
      <c r="V287" s="108" t="s">
        <v>0</v>
      </c>
      <c r="W287" s="108"/>
      <c r="X287" s="108" t="s">
        <v>0</v>
      </c>
      <c r="Y287" s="108"/>
      <c r="Z287" s="108" t="s">
        <v>0</v>
      </c>
      <c r="AA287" s="136"/>
    </row>
    <row r="288" spans="1:27" x14ac:dyDescent="0.3">
      <c r="A288" s="108" t="s">
        <v>7</v>
      </c>
      <c r="B288" s="108" t="s">
        <v>8</v>
      </c>
      <c r="C288" s="108" t="s">
        <v>9</v>
      </c>
      <c r="D288" s="108"/>
      <c r="E288" s="108"/>
      <c r="F288" s="108"/>
      <c r="G288" s="108"/>
      <c r="H288" s="108"/>
      <c r="I288" s="108"/>
      <c r="J288" s="108"/>
      <c r="K288" s="108"/>
      <c r="L288" s="108"/>
      <c r="M288" s="108"/>
      <c r="N288" s="108"/>
      <c r="O288" s="108"/>
      <c r="P288" s="108"/>
      <c r="Q288" s="108"/>
      <c r="R288" s="108"/>
      <c r="S288" s="108"/>
      <c r="T288" s="108"/>
      <c r="U288" s="108" t="s">
        <v>10</v>
      </c>
      <c r="V288" s="108"/>
      <c r="W288" s="108" t="s">
        <v>10</v>
      </c>
      <c r="X288" s="108"/>
      <c r="Y288" s="108" t="s">
        <v>10</v>
      </c>
      <c r="Z288" s="108"/>
      <c r="AA288" s="108" t="s">
        <v>10</v>
      </c>
    </row>
    <row r="289" spans="1:27" x14ac:dyDescent="0.3">
      <c r="A289" s="102" t="s">
        <v>386</v>
      </c>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row>
    <row r="290" spans="1:27" x14ac:dyDescent="0.3">
      <c r="A290" s="103" t="s">
        <v>266</v>
      </c>
      <c r="B290" s="104">
        <v>43986</v>
      </c>
      <c r="C290" s="105">
        <v>34.770000000000003</v>
      </c>
      <c r="D290" s="105"/>
      <c r="E290" s="105"/>
      <c r="F290" s="105"/>
      <c r="G290" s="105"/>
      <c r="H290" s="105"/>
      <c r="I290" s="105"/>
      <c r="J290" s="105"/>
      <c r="K290" s="105"/>
      <c r="L290" s="105"/>
      <c r="M290" s="105"/>
      <c r="N290" s="105"/>
      <c r="O290" s="105"/>
      <c r="P290" s="105"/>
      <c r="Q290" s="105"/>
      <c r="R290" s="105"/>
      <c r="S290" s="105"/>
      <c r="T290" s="105">
        <v>-12.030771909748999</v>
      </c>
      <c r="U290" s="106">
        <v>18</v>
      </c>
      <c r="V290" s="105">
        <v>0.80290580544087098</v>
      </c>
      <c r="W290" s="106">
        <v>13</v>
      </c>
      <c r="X290" s="105">
        <v>6.2941612905095603</v>
      </c>
      <c r="Y290" s="106">
        <v>13</v>
      </c>
      <c r="Z290" s="105">
        <v>18.1074504306028</v>
      </c>
      <c r="AA290" s="106">
        <v>28</v>
      </c>
    </row>
    <row r="291" spans="1:27" x14ac:dyDescent="0.3">
      <c r="A291" s="103" t="s">
        <v>405</v>
      </c>
      <c r="B291" s="104">
        <v>43986</v>
      </c>
      <c r="C291" s="105">
        <v>28.39</v>
      </c>
      <c r="D291" s="105"/>
      <c r="E291" s="105"/>
      <c r="F291" s="105"/>
      <c r="G291" s="105"/>
      <c r="H291" s="105"/>
      <c r="I291" s="105"/>
      <c r="J291" s="105"/>
      <c r="K291" s="105"/>
      <c r="L291" s="105"/>
      <c r="M291" s="105"/>
      <c r="N291" s="105"/>
      <c r="O291" s="105"/>
      <c r="P291" s="105"/>
      <c r="Q291" s="105"/>
      <c r="R291" s="105"/>
      <c r="S291" s="105"/>
      <c r="T291" s="105">
        <v>-10.721960822712701</v>
      </c>
      <c r="U291" s="106">
        <v>14</v>
      </c>
      <c r="V291" s="105">
        <v>1.62097456301311</v>
      </c>
      <c r="W291" s="106">
        <v>10</v>
      </c>
      <c r="X291" s="105">
        <v>7.1856119468089403</v>
      </c>
      <c r="Y291" s="106">
        <v>10</v>
      </c>
      <c r="Z291" s="105">
        <v>15.301428735789401</v>
      </c>
      <c r="AA291" s="106">
        <v>31</v>
      </c>
    </row>
    <row r="292" spans="1:27" x14ac:dyDescent="0.3">
      <c r="A292" s="103" t="s">
        <v>267</v>
      </c>
      <c r="B292" s="104">
        <v>43986</v>
      </c>
      <c r="C292" s="105">
        <v>28.39</v>
      </c>
      <c r="D292" s="105"/>
      <c r="E292" s="105"/>
      <c r="F292" s="105"/>
      <c r="G292" s="105"/>
      <c r="H292" s="105"/>
      <c r="I292" s="105"/>
      <c r="J292" s="105"/>
      <c r="K292" s="105"/>
      <c r="L292" s="105"/>
      <c r="M292" s="105"/>
      <c r="N292" s="105"/>
      <c r="O292" s="105"/>
      <c r="P292" s="105"/>
      <c r="Q292" s="105"/>
      <c r="R292" s="105"/>
      <c r="S292" s="105"/>
      <c r="T292" s="105">
        <v>-10.721960822712701</v>
      </c>
      <c r="U292" s="106">
        <v>14</v>
      </c>
      <c r="V292" s="105">
        <v>1.62097456301311</v>
      </c>
      <c r="W292" s="106">
        <v>10</v>
      </c>
      <c r="X292" s="105">
        <v>7.1856119468089403</v>
      </c>
      <c r="Y292" s="106">
        <v>10</v>
      </c>
      <c r="Z292" s="105">
        <v>15.301428735789401</v>
      </c>
      <c r="AA292" s="106">
        <v>31</v>
      </c>
    </row>
    <row r="293" spans="1:27" x14ac:dyDescent="0.3">
      <c r="A293" s="103" t="s">
        <v>268</v>
      </c>
      <c r="B293" s="104">
        <v>43986</v>
      </c>
      <c r="C293" s="105">
        <v>42.682899999999997</v>
      </c>
      <c r="D293" s="105"/>
      <c r="E293" s="105"/>
      <c r="F293" s="105"/>
      <c r="G293" s="105"/>
      <c r="H293" s="105"/>
      <c r="I293" s="105"/>
      <c r="J293" s="105"/>
      <c r="K293" s="105"/>
      <c r="L293" s="105"/>
      <c r="M293" s="105"/>
      <c r="N293" s="105"/>
      <c r="O293" s="105"/>
      <c r="P293" s="105"/>
      <c r="Q293" s="105"/>
      <c r="R293" s="105"/>
      <c r="S293" s="105"/>
      <c r="T293" s="105">
        <v>-8.2247605549045097</v>
      </c>
      <c r="U293" s="106">
        <v>9</v>
      </c>
      <c r="V293" s="105">
        <v>5.6409636982985001</v>
      </c>
      <c r="W293" s="106">
        <v>3</v>
      </c>
      <c r="X293" s="105">
        <v>8.5365924571456002</v>
      </c>
      <c r="Y293" s="106">
        <v>4</v>
      </c>
      <c r="Z293" s="105">
        <v>31.310389763779501</v>
      </c>
      <c r="AA293" s="106">
        <v>15</v>
      </c>
    </row>
    <row r="294" spans="1:27" x14ac:dyDescent="0.3">
      <c r="A294" s="103" t="s">
        <v>269</v>
      </c>
      <c r="B294" s="104">
        <v>43986</v>
      </c>
      <c r="C294" s="105">
        <v>37.69</v>
      </c>
      <c r="D294" s="105"/>
      <c r="E294" s="105"/>
      <c r="F294" s="105"/>
      <c r="G294" s="105"/>
      <c r="H294" s="105"/>
      <c r="I294" s="105"/>
      <c r="J294" s="105"/>
      <c r="K294" s="105"/>
      <c r="L294" s="105"/>
      <c r="M294" s="105"/>
      <c r="N294" s="105"/>
      <c r="O294" s="105"/>
      <c r="P294" s="105"/>
      <c r="Q294" s="105"/>
      <c r="R294" s="105"/>
      <c r="S294" s="105"/>
      <c r="T294" s="105">
        <v>-16.440665036887999</v>
      </c>
      <c r="U294" s="106">
        <v>37</v>
      </c>
      <c r="V294" s="105">
        <v>-4.5783206837247903</v>
      </c>
      <c r="W294" s="106">
        <v>43</v>
      </c>
      <c r="X294" s="105">
        <v>1.32245455368901</v>
      </c>
      <c r="Y294" s="106">
        <v>39</v>
      </c>
      <c r="Z294" s="105">
        <v>-0.58154885465603501</v>
      </c>
      <c r="AA294" s="106">
        <v>50</v>
      </c>
    </row>
    <row r="295" spans="1:27" x14ac:dyDescent="0.3">
      <c r="A295" s="103" t="s">
        <v>270</v>
      </c>
      <c r="B295" s="104">
        <v>43986</v>
      </c>
      <c r="C295" s="105">
        <v>36.356000000000002</v>
      </c>
      <c r="D295" s="105"/>
      <c r="E295" s="105"/>
      <c r="F295" s="105"/>
      <c r="G295" s="105"/>
      <c r="H295" s="105"/>
      <c r="I295" s="105"/>
      <c r="J295" s="105"/>
      <c r="K295" s="105"/>
      <c r="L295" s="105"/>
      <c r="M295" s="105"/>
      <c r="N295" s="105"/>
      <c r="O295" s="105"/>
      <c r="P295" s="105"/>
      <c r="Q295" s="105"/>
      <c r="R295" s="105"/>
      <c r="S295" s="105"/>
      <c r="T295" s="105">
        <v>-8.1371567306319807</v>
      </c>
      <c r="U295" s="106">
        <v>8</v>
      </c>
      <c r="V295" s="105">
        <v>1.7660130458241601</v>
      </c>
      <c r="W295" s="106">
        <v>9</v>
      </c>
      <c r="X295" s="105">
        <v>4.9480761981250199</v>
      </c>
      <c r="Y295" s="106">
        <v>21</v>
      </c>
      <c r="Z295" s="105">
        <v>18.274962006079001</v>
      </c>
      <c r="AA295" s="106">
        <v>27</v>
      </c>
    </row>
    <row r="296" spans="1:27" x14ac:dyDescent="0.3">
      <c r="A296" s="103" t="s">
        <v>271</v>
      </c>
      <c r="B296" s="104">
        <v>43986</v>
      </c>
      <c r="C296" s="105">
        <v>8.44</v>
      </c>
      <c r="D296" s="105"/>
      <c r="E296" s="105"/>
      <c r="F296" s="105"/>
      <c r="G296" s="105"/>
      <c r="H296" s="105"/>
      <c r="I296" s="105"/>
      <c r="J296" s="105"/>
      <c r="K296" s="105"/>
      <c r="L296" s="105"/>
      <c r="M296" s="105"/>
      <c r="N296" s="105"/>
      <c r="O296" s="105"/>
      <c r="P296" s="105"/>
      <c r="Q296" s="105"/>
      <c r="R296" s="105"/>
      <c r="S296" s="105"/>
      <c r="T296" s="105">
        <v>-3.3128024086280101</v>
      </c>
      <c r="U296" s="106">
        <v>3</v>
      </c>
      <c r="V296" s="105"/>
      <c r="W296" s="106"/>
      <c r="X296" s="105"/>
      <c r="Y296" s="106"/>
      <c r="Z296" s="105">
        <v>-6.8110047846889996</v>
      </c>
      <c r="AA296" s="106">
        <v>56</v>
      </c>
    </row>
    <row r="297" spans="1:27" x14ac:dyDescent="0.3">
      <c r="A297" s="103" t="s">
        <v>272</v>
      </c>
      <c r="B297" s="104">
        <v>43986</v>
      </c>
      <c r="C297" s="105">
        <v>10.210000000000001</v>
      </c>
      <c r="D297" s="105"/>
      <c r="E297" s="105"/>
      <c r="F297" s="105"/>
      <c r="G297" s="105"/>
      <c r="H297" s="105"/>
      <c r="I297" s="105"/>
      <c r="J297" s="105"/>
      <c r="K297" s="105"/>
      <c r="L297" s="105"/>
      <c r="M297" s="105"/>
      <c r="N297" s="105"/>
      <c r="O297" s="105"/>
      <c r="P297" s="105"/>
      <c r="Q297" s="105"/>
      <c r="R297" s="105"/>
      <c r="S297" s="105"/>
      <c r="T297" s="105">
        <v>-6.4840669348865898</v>
      </c>
      <c r="U297" s="106">
        <v>5</v>
      </c>
      <c r="V297" s="105"/>
      <c r="W297" s="106"/>
      <c r="X297" s="105"/>
      <c r="Y297" s="106"/>
      <c r="Z297" s="105">
        <v>1.29040404040405</v>
      </c>
      <c r="AA297" s="106">
        <v>47</v>
      </c>
    </row>
    <row r="298" spans="1:27" x14ac:dyDescent="0.3">
      <c r="A298" s="103" t="s">
        <v>273</v>
      </c>
      <c r="B298" s="104">
        <v>43986</v>
      </c>
      <c r="C298" s="105">
        <v>50.62</v>
      </c>
      <c r="D298" s="105"/>
      <c r="E298" s="105"/>
      <c r="F298" s="105"/>
      <c r="G298" s="105"/>
      <c r="H298" s="105"/>
      <c r="I298" s="105"/>
      <c r="J298" s="105"/>
      <c r="K298" s="105"/>
      <c r="L298" s="105"/>
      <c r="M298" s="105"/>
      <c r="N298" s="105"/>
      <c r="O298" s="105"/>
      <c r="P298" s="105"/>
      <c r="Q298" s="105"/>
      <c r="R298" s="105"/>
      <c r="S298" s="105"/>
      <c r="T298" s="105">
        <v>-3.2403577814541902</v>
      </c>
      <c r="U298" s="106">
        <v>2</v>
      </c>
      <c r="V298" s="105">
        <v>3.8058068029698902</v>
      </c>
      <c r="W298" s="106">
        <v>6</v>
      </c>
      <c r="X298" s="105">
        <v>7.3688850287571004</v>
      </c>
      <c r="Y298" s="106">
        <v>9</v>
      </c>
      <c r="Z298" s="105">
        <v>36.012387660918101</v>
      </c>
      <c r="AA298" s="106">
        <v>12</v>
      </c>
    </row>
    <row r="299" spans="1:27" x14ac:dyDescent="0.3">
      <c r="A299" s="103" t="s">
        <v>274</v>
      </c>
      <c r="B299" s="104">
        <v>43986</v>
      </c>
      <c r="C299" s="105">
        <v>61.58</v>
      </c>
      <c r="D299" s="105"/>
      <c r="E299" s="105"/>
      <c r="F299" s="105"/>
      <c r="G299" s="105"/>
      <c r="H299" s="105"/>
      <c r="I299" s="105"/>
      <c r="J299" s="105"/>
      <c r="K299" s="105"/>
      <c r="L299" s="105"/>
      <c r="M299" s="105"/>
      <c r="N299" s="105"/>
      <c r="O299" s="105"/>
      <c r="P299" s="105"/>
      <c r="Q299" s="105"/>
      <c r="R299" s="105"/>
      <c r="S299" s="105"/>
      <c r="T299" s="105">
        <v>-9.5082529154735393</v>
      </c>
      <c r="U299" s="106">
        <v>10</v>
      </c>
      <c r="V299" s="105">
        <v>4.0855729999109798</v>
      </c>
      <c r="W299" s="106">
        <v>5</v>
      </c>
      <c r="X299" s="105">
        <v>7.3790603454057297</v>
      </c>
      <c r="Y299" s="106">
        <v>8</v>
      </c>
      <c r="Z299" s="105">
        <v>43.286785909668303</v>
      </c>
      <c r="AA299" s="106">
        <v>9</v>
      </c>
    </row>
    <row r="300" spans="1:27" x14ac:dyDescent="0.3">
      <c r="A300" s="103" t="s">
        <v>275</v>
      </c>
      <c r="B300" s="104">
        <v>43986</v>
      </c>
      <c r="C300" s="105">
        <v>42.966999999999999</v>
      </c>
      <c r="D300" s="105"/>
      <c r="E300" s="105"/>
      <c r="F300" s="105"/>
      <c r="G300" s="105"/>
      <c r="H300" s="105"/>
      <c r="I300" s="105"/>
      <c r="J300" s="105"/>
      <c r="K300" s="105"/>
      <c r="L300" s="105"/>
      <c r="M300" s="105"/>
      <c r="N300" s="105"/>
      <c r="O300" s="105"/>
      <c r="P300" s="105"/>
      <c r="Q300" s="105"/>
      <c r="R300" s="105"/>
      <c r="S300" s="105"/>
      <c r="T300" s="105">
        <v>-13.4686154257732</v>
      </c>
      <c r="U300" s="106">
        <v>20</v>
      </c>
      <c r="V300" s="105">
        <v>0.12580880508443601</v>
      </c>
      <c r="W300" s="106">
        <v>17</v>
      </c>
      <c r="X300" s="105">
        <v>7.5894732501251596</v>
      </c>
      <c r="Y300" s="106">
        <v>6</v>
      </c>
      <c r="Z300" s="105">
        <v>24.627415063446598</v>
      </c>
      <c r="AA300" s="106">
        <v>22</v>
      </c>
    </row>
    <row r="301" spans="1:27" x14ac:dyDescent="0.3">
      <c r="A301" s="103" t="s">
        <v>276</v>
      </c>
      <c r="B301" s="104">
        <v>43986</v>
      </c>
      <c r="C301" s="105">
        <v>39.92</v>
      </c>
      <c r="D301" s="105"/>
      <c r="E301" s="105"/>
      <c r="F301" s="105"/>
      <c r="G301" s="105"/>
      <c r="H301" s="105"/>
      <c r="I301" s="105"/>
      <c r="J301" s="105"/>
      <c r="K301" s="105"/>
      <c r="L301" s="105"/>
      <c r="M301" s="105"/>
      <c r="N301" s="105"/>
      <c r="O301" s="105"/>
      <c r="P301" s="105"/>
      <c r="Q301" s="105"/>
      <c r="R301" s="105"/>
      <c r="S301" s="105"/>
      <c r="T301" s="105">
        <v>-16.873645963050802</v>
      </c>
      <c r="U301" s="106">
        <v>40</v>
      </c>
      <c r="V301" s="105">
        <v>-2.4669579704708502</v>
      </c>
      <c r="W301" s="106">
        <v>33</v>
      </c>
      <c r="X301" s="105">
        <v>2.5318006426943902</v>
      </c>
      <c r="Y301" s="106">
        <v>33</v>
      </c>
      <c r="Z301" s="105">
        <v>26.1638715860086</v>
      </c>
      <c r="AA301" s="106">
        <v>19</v>
      </c>
    </row>
    <row r="302" spans="1:27" x14ac:dyDescent="0.3">
      <c r="A302" s="103" t="s">
        <v>277</v>
      </c>
      <c r="B302" s="104">
        <v>43986</v>
      </c>
      <c r="C302" s="105">
        <v>12.235799999999999</v>
      </c>
      <c r="D302" s="105"/>
      <c r="E302" s="105"/>
      <c r="F302" s="105"/>
      <c r="G302" s="105"/>
      <c r="H302" s="105"/>
      <c r="I302" s="105"/>
      <c r="J302" s="105"/>
      <c r="K302" s="105"/>
      <c r="L302" s="105"/>
      <c r="M302" s="105"/>
      <c r="N302" s="105"/>
      <c r="O302" s="105"/>
      <c r="P302" s="105"/>
      <c r="Q302" s="105"/>
      <c r="R302" s="105"/>
      <c r="S302" s="105"/>
      <c r="T302" s="105">
        <v>-17.389048627091501</v>
      </c>
      <c r="U302" s="106">
        <v>44</v>
      </c>
      <c r="V302" s="105">
        <v>-2.3879918487372702</v>
      </c>
      <c r="W302" s="106">
        <v>32</v>
      </c>
      <c r="X302" s="105"/>
      <c r="Y302" s="106"/>
      <c r="Z302" s="105">
        <v>5.0436773794808403</v>
      </c>
      <c r="AA302" s="106">
        <v>40</v>
      </c>
    </row>
    <row r="303" spans="1:27" x14ac:dyDescent="0.3">
      <c r="A303" s="103" t="s">
        <v>278</v>
      </c>
      <c r="B303" s="104">
        <v>43986</v>
      </c>
      <c r="C303" s="105">
        <v>452.2013</v>
      </c>
      <c r="D303" s="105"/>
      <c r="E303" s="105"/>
      <c r="F303" s="105"/>
      <c r="G303" s="105"/>
      <c r="H303" s="105"/>
      <c r="I303" s="105"/>
      <c r="J303" s="105"/>
      <c r="K303" s="105"/>
      <c r="L303" s="105"/>
      <c r="M303" s="105"/>
      <c r="N303" s="105"/>
      <c r="O303" s="105"/>
      <c r="P303" s="105"/>
      <c r="Q303" s="105"/>
      <c r="R303" s="105"/>
      <c r="S303" s="105"/>
      <c r="T303" s="105">
        <v>-22.125885883549898</v>
      </c>
      <c r="U303" s="106">
        <v>52</v>
      </c>
      <c r="V303" s="105">
        <v>-3.8080078258070902</v>
      </c>
      <c r="W303" s="106">
        <v>40</v>
      </c>
      <c r="X303" s="105">
        <v>1.7757220849400699</v>
      </c>
      <c r="Y303" s="106">
        <v>37</v>
      </c>
      <c r="Z303" s="105">
        <v>208.90949326948001</v>
      </c>
      <c r="AA303" s="106">
        <v>2</v>
      </c>
    </row>
    <row r="304" spans="1:27" x14ac:dyDescent="0.3">
      <c r="A304" s="103" t="s">
        <v>279</v>
      </c>
      <c r="B304" s="104">
        <v>43986</v>
      </c>
      <c r="C304" s="105">
        <v>298.29000000000002</v>
      </c>
      <c r="D304" s="105"/>
      <c r="E304" s="105"/>
      <c r="F304" s="105"/>
      <c r="G304" s="105"/>
      <c r="H304" s="105"/>
      <c r="I304" s="105"/>
      <c r="J304" s="105"/>
      <c r="K304" s="105"/>
      <c r="L304" s="105"/>
      <c r="M304" s="105"/>
      <c r="N304" s="105"/>
      <c r="O304" s="105"/>
      <c r="P304" s="105"/>
      <c r="Q304" s="105"/>
      <c r="R304" s="105"/>
      <c r="S304" s="105"/>
      <c r="T304" s="105">
        <v>-19.932835977099401</v>
      </c>
      <c r="U304" s="106">
        <v>50</v>
      </c>
      <c r="V304" s="105">
        <v>-1.2186140658372999</v>
      </c>
      <c r="W304" s="106">
        <v>24</v>
      </c>
      <c r="X304" s="105">
        <v>5.9419029225805202</v>
      </c>
      <c r="Y304" s="106">
        <v>18</v>
      </c>
      <c r="Z304" s="105">
        <v>148.351684759622</v>
      </c>
      <c r="AA304" s="106">
        <v>5</v>
      </c>
    </row>
    <row r="305" spans="1:27" x14ac:dyDescent="0.3">
      <c r="A305" s="103" t="s">
        <v>280</v>
      </c>
      <c r="B305" s="104">
        <v>43986</v>
      </c>
      <c r="C305" s="105">
        <v>412.19299999999998</v>
      </c>
      <c r="D305" s="105"/>
      <c r="E305" s="105"/>
      <c r="F305" s="105"/>
      <c r="G305" s="105"/>
      <c r="H305" s="105"/>
      <c r="I305" s="105"/>
      <c r="J305" s="105"/>
      <c r="K305" s="105"/>
      <c r="L305" s="105"/>
      <c r="M305" s="105"/>
      <c r="N305" s="105"/>
      <c r="O305" s="105"/>
      <c r="P305" s="105"/>
      <c r="Q305" s="105"/>
      <c r="R305" s="105"/>
      <c r="S305" s="105"/>
      <c r="T305" s="105">
        <v>-23.254355575605299</v>
      </c>
      <c r="U305" s="106">
        <v>55</v>
      </c>
      <c r="V305" s="105">
        <v>-5.4567556223795197</v>
      </c>
      <c r="W305" s="106">
        <v>46</v>
      </c>
      <c r="X305" s="105">
        <v>1.5363638527622001</v>
      </c>
      <c r="Y305" s="106">
        <v>38</v>
      </c>
      <c r="Z305" s="105">
        <v>551.75789568779203</v>
      </c>
      <c r="AA305" s="106">
        <v>1</v>
      </c>
    </row>
    <row r="306" spans="1:27" x14ac:dyDescent="0.3">
      <c r="A306" s="103" t="s">
        <v>281</v>
      </c>
      <c r="B306" s="104">
        <v>43986</v>
      </c>
      <c r="C306" s="105">
        <v>31.091200000000001</v>
      </c>
      <c r="D306" s="105"/>
      <c r="E306" s="105"/>
      <c r="F306" s="105"/>
      <c r="G306" s="105"/>
      <c r="H306" s="105"/>
      <c r="I306" s="105"/>
      <c r="J306" s="105"/>
      <c r="K306" s="105"/>
      <c r="L306" s="105"/>
      <c r="M306" s="105"/>
      <c r="N306" s="105"/>
      <c r="O306" s="105"/>
      <c r="P306" s="105"/>
      <c r="Q306" s="105"/>
      <c r="R306" s="105"/>
      <c r="S306" s="105"/>
      <c r="T306" s="105">
        <v>-17.716361765206099</v>
      </c>
      <c r="U306" s="106">
        <v>46</v>
      </c>
      <c r="V306" s="105">
        <v>-3.9383033532402498</v>
      </c>
      <c r="W306" s="106">
        <v>41</v>
      </c>
      <c r="X306" s="105">
        <v>4.0388485420426701</v>
      </c>
      <c r="Y306" s="106">
        <v>25</v>
      </c>
      <c r="Z306" s="105">
        <v>15.713998775260301</v>
      </c>
      <c r="AA306" s="106">
        <v>30</v>
      </c>
    </row>
    <row r="307" spans="1:27" x14ac:dyDescent="0.3">
      <c r="A307" s="103" t="s">
        <v>282</v>
      </c>
      <c r="B307" s="104">
        <v>43986</v>
      </c>
      <c r="C307" s="105">
        <v>325.74</v>
      </c>
      <c r="D307" s="105"/>
      <c r="E307" s="105"/>
      <c r="F307" s="105"/>
      <c r="G307" s="105"/>
      <c r="H307" s="105"/>
      <c r="I307" s="105"/>
      <c r="J307" s="105"/>
      <c r="K307" s="105"/>
      <c r="L307" s="105"/>
      <c r="M307" s="105"/>
      <c r="N307" s="105"/>
      <c r="O307" s="105"/>
      <c r="P307" s="105"/>
      <c r="Q307" s="105"/>
      <c r="R307" s="105"/>
      <c r="S307" s="105"/>
      <c r="T307" s="105">
        <v>-16.401992700756502</v>
      </c>
      <c r="U307" s="106">
        <v>36</v>
      </c>
      <c r="V307" s="105">
        <v>-6.2135062901112398E-2</v>
      </c>
      <c r="W307" s="106">
        <v>19</v>
      </c>
      <c r="X307" s="105">
        <v>4.92019242885039</v>
      </c>
      <c r="Y307" s="106">
        <v>22</v>
      </c>
      <c r="Z307" s="105">
        <v>151.738117182357</v>
      </c>
      <c r="AA307" s="106">
        <v>4</v>
      </c>
    </row>
    <row r="308" spans="1:27" x14ac:dyDescent="0.3">
      <c r="A308" s="103" t="s">
        <v>283</v>
      </c>
      <c r="B308" s="104">
        <v>43986</v>
      </c>
      <c r="C308" s="105">
        <v>8.91</v>
      </c>
      <c r="D308" s="105"/>
      <c r="E308" s="105"/>
      <c r="F308" s="105"/>
      <c r="G308" s="105"/>
      <c r="H308" s="105"/>
      <c r="I308" s="105"/>
      <c r="J308" s="105"/>
      <c r="K308" s="105"/>
      <c r="L308" s="105"/>
      <c r="M308" s="105"/>
      <c r="N308" s="105"/>
      <c r="O308" s="105"/>
      <c r="P308" s="105"/>
      <c r="Q308" s="105"/>
      <c r="R308" s="105"/>
      <c r="S308" s="105"/>
      <c r="T308" s="105">
        <v>-19.675823364347998</v>
      </c>
      <c r="U308" s="106">
        <v>49</v>
      </c>
      <c r="V308" s="105"/>
      <c r="W308" s="106"/>
      <c r="X308" s="105"/>
      <c r="Y308" s="106"/>
      <c r="Z308" s="105">
        <v>-4.9483830845771104</v>
      </c>
      <c r="AA308" s="106">
        <v>54</v>
      </c>
    </row>
    <row r="309" spans="1:27" x14ac:dyDescent="0.3">
      <c r="A309" s="103" t="s">
        <v>284</v>
      </c>
      <c r="B309" s="104">
        <v>43986</v>
      </c>
      <c r="C309" s="105">
        <v>23.67</v>
      </c>
      <c r="D309" s="105"/>
      <c r="E309" s="105"/>
      <c r="F309" s="105"/>
      <c r="G309" s="105"/>
      <c r="H309" s="105"/>
      <c r="I309" s="105"/>
      <c r="J309" s="105"/>
      <c r="K309" s="105"/>
      <c r="L309" s="105"/>
      <c r="M309" s="105"/>
      <c r="N309" s="105"/>
      <c r="O309" s="105"/>
      <c r="P309" s="105"/>
      <c r="Q309" s="105"/>
      <c r="R309" s="105"/>
      <c r="S309" s="105"/>
      <c r="T309" s="105">
        <v>-10.0067916580992</v>
      </c>
      <c r="U309" s="106">
        <v>11</v>
      </c>
      <c r="V309" s="105">
        <v>-0.36117790428518898</v>
      </c>
      <c r="W309" s="106">
        <v>23</v>
      </c>
      <c r="X309" s="105">
        <v>3.9410528134299798</v>
      </c>
      <c r="Y309" s="106">
        <v>26</v>
      </c>
      <c r="Z309" s="105">
        <v>20.290971939812898</v>
      </c>
      <c r="AA309" s="106">
        <v>25</v>
      </c>
    </row>
    <row r="310" spans="1:27" x14ac:dyDescent="0.3">
      <c r="A310" s="103" t="s">
        <v>285</v>
      </c>
      <c r="B310" s="104">
        <v>43986</v>
      </c>
      <c r="C310" s="105">
        <v>44.3</v>
      </c>
      <c r="D310" s="105"/>
      <c r="E310" s="105"/>
      <c r="F310" s="105"/>
      <c r="G310" s="105"/>
      <c r="H310" s="105"/>
      <c r="I310" s="105"/>
      <c r="J310" s="105"/>
      <c r="K310" s="105"/>
      <c r="L310" s="105"/>
      <c r="M310" s="105"/>
      <c r="N310" s="105"/>
      <c r="O310" s="105"/>
      <c r="P310" s="105"/>
      <c r="Q310" s="105"/>
      <c r="R310" s="105"/>
      <c r="S310" s="105"/>
      <c r="T310" s="105">
        <v>-23.358648473771002</v>
      </c>
      <c r="U310" s="106">
        <v>56</v>
      </c>
      <c r="V310" s="105">
        <v>-3.6980303786912501</v>
      </c>
      <c r="W310" s="106">
        <v>38</v>
      </c>
      <c r="X310" s="105">
        <v>2.66376793546383</v>
      </c>
      <c r="Y310" s="106">
        <v>32</v>
      </c>
      <c r="Z310" s="105">
        <v>29.9652943992341</v>
      </c>
      <c r="AA310" s="106">
        <v>16</v>
      </c>
    </row>
    <row r="311" spans="1:27" x14ac:dyDescent="0.3">
      <c r="A311" s="103" t="s">
        <v>286</v>
      </c>
      <c r="B311" s="104">
        <v>43986</v>
      </c>
      <c r="C311" s="105">
        <v>8.3000000000000007</v>
      </c>
      <c r="D311" s="105"/>
      <c r="E311" s="105"/>
      <c r="F311" s="105"/>
      <c r="G311" s="105"/>
      <c r="H311" s="105"/>
      <c r="I311" s="105"/>
      <c r="J311" s="105"/>
      <c r="K311" s="105"/>
      <c r="L311" s="105"/>
      <c r="M311" s="105"/>
      <c r="N311" s="105"/>
      <c r="O311" s="105"/>
      <c r="P311" s="105"/>
      <c r="Q311" s="105"/>
      <c r="R311" s="105"/>
      <c r="S311" s="105"/>
      <c r="T311" s="105">
        <v>-16.537606063102402</v>
      </c>
      <c r="U311" s="106">
        <v>39</v>
      </c>
      <c r="V311" s="105"/>
      <c r="W311" s="106"/>
      <c r="X311" s="105"/>
      <c r="Y311" s="106"/>
      <c r="Z311" s="105">
        <v>-6.9797525309336299</v>
      </c>
      <c r="AA311" s="106">
        <v>57</v>
      </c>
    </row>
    <row r="312" spans="1:27" x14ac:dyDescent="0.3">
      <c r="A312" s="103" t="s">
        <v>287</v>
      </c>
      <c r="B312" s="104">
        <v>43986</v>
      </c>
      <c r="C312" s="105">
        <v>46.61</v>
      </c>
      <c r="D312" s="105"/>
      <c r="E312" s="105"/>
      <c r="F312" s="105"/>
      <c r="G312" s="105"/>
      <c r="H312" s="105"/>
      <c r="I312" s="105"/>
      <c r="J312" s="105"/>
      <c r="K312" s="105"/>
      <c r="L312" s="105"/>
      <c r="M312" s="105"/>
      <c r="N312" s="105"/>
      <c r="O312" s="105"/>
      <c r="P312" s="105"/>
      <c r="Q312" s="105"/>
      <c r="R312" s="105"/>
      <c r="S312" s="105"/>
      <c r="T312" s="105">
        <v>-10.645422423850199</v>
      </c>
      <c r="U312" s="106">
        <v>13</v>
      </c>
      <c r="V312" s="105">
        <v>2.6073867846043801</v>
      </c>
      <c r="W312" s="106">
        <v>8</v>
      </c>
      <c r="X312" s="105">
        <v>6.8184270317736004</v>
      </c>
      <c r="Y312" s="106">
        <v>12</v>
      </c>
      <c r="Z312" s="105">
        <v>27.2373624133714</v>
      </c>
      <c r="AA312" s="106">
        <v>18</v>
      </c>
    </row>
    <row r="313" spans="1:27" x14ac:dyDescent="0.3">
      <c r="A313" s="103" t="s">
        <v>288</v>
      </c>
      <c r="B313" s="104">
        <v>43986</v>
      </c>
      <c r="C313" s="105">
        <v>8.6378000000000004</v>
      </c>
      <c r="D313" s="105"/>
      <c r="E313" s="105"/>
      <c r="F313" s="105"/>
      <c r="G313" s="105"/>
      <c r="H313" s="105"/>
      <c r="I313" s="105"/>
      <c r="J313" s="105"/>
      <c r="K313" s="105"/>
      <c r="L313" s="105"/>
      <c r="M313" s="105"/>
      <c r="N313" s="105"/>
      <c r="O313" s="105"/>
      <c r="P313" s="105"/>
      <c r="Q313" s="105"/>
      <c r="R313" s="105"/>
      <c r="S313" s="105"/>
      <c r="T313" s="105"/>
      <c r="U313" s="106"/>
      <c r="V313" s="105"/>
      <c r="W313" s="106"/>
      <c r="X313" s="105"/>
      <c r="Y313" s="106"/>
      <c r="Z313" s="105">
        <v>-21.6175217391304</v>
      </c>
      <c r="AA313" s="106">
        <v>67</v>
      </c>
    </row>
    <row r="314" spans="1:27" x14ac:dyDescent="0.3">
      <c r="A314" s="103" t="s">
        <v>289</v>
      </c>
      <c r="B314" s="104">
        <v>43986</v>
      </c>
      <c r="C314" s="105">
        <v>15.0093</v>
      </c>
      <c r="D314" s="105"/>
      <c r="E314" s="105"/>
      <c r="F314" s="105"/>
      <c r="G314" s="105"/>
      <c r="H314" s="105"/>
      <c r="I314" s="105"/>
      <c r="J314" s="105"/>
      <c r="K314" s="105"/>
      <c r="L314" s="105"/>
      <c r="M314" s="105"/>
      <c r="N314" s="105"/>
      <c r="O314" s="105"/>
      <c r="P314" s="105"/>
      <c r="Q314" s="105"/>
      <c r="R314" s="105"/>
      <c r="S314" s="105"/>
      <c r="T314" s="105">
        <v>-14.8956019922463</v>
      </c>
      <c r="U314" s="106">
        <v>27</v>
      </c>
      <c r="V314" s="105">
        <v>-9.5844202402287595E-2</v>
      </c>
      <c r="W314" s="106">
        <v>21</v>
      </c>
      <c r="X314" s="105">
        <v>6.0887426738182704</v>
      </c>
      <c r="Y314" s="106">
        <v>16</v>
      </c>
      <c r="Z314" s="105">
        <v>4.1105991456834499</v>
      </c>
      <c r="AA314" s="106">
        <v>43</v>
      </c>
    </row>
    <row r="315" spans="1:27" x14ac:dyDescent="0.3">
      <c r="A315" s="103" t="s">
        <v>290</v>
      </c>
      <c r="B315" s="104">
        <v>43986</v>
      </c>
      <c r="C315" s="105">
        <v>39.387</v>
      </c>
      <c r="D315" s="105"/>
      <c r="E315" s="105"/>
      <c r="F315" s="105"/>
      <c r="G315" s="105"/>
      <c r="H315" s="105"/>
      <c r="I315" s="105"/>
      <c r="J315" s="105"/>
      <c r="K315" s="105"/>
      <c r="L315" s="105"/>
      <c r="M315" s="105"/>
      <c r="N315" s="105"/>
      <c r="O315" s="105"/>
      <c r="P315" s="105"/>
      <c r="Q315" s="105"/>
      <c r="R315" s="105"/>
      <c r="S315" s="105"/>
      <c r="T315" s="105">
        <v>-14.412848704700499</v>
      </c>
      <c r="U315" s="106">
        <v>25</v>
      </c>
      <c r="V315" s="105">
        <v>-0.106003709922402</v>
      </c>
      <c r="W315" s="106">
        <v>22</v>
      </c>
      <c r="X315" s="105">
        <v>6.06795876844809</v>
      </c>
      <c r="Y315" s="106">
        <v>17</v>
      </c>
      <c r="Z315" s="105">
        <v>20.211522517429799</v>
      </c>
      <c r="AA315" s="106">
        <v>26</v>
      </c>
    </row>
    <row r="316" spans="1:27" x14ac:dyDescent="0.3">
      <c r="A316" s="103" t="s">
        <v>291</v>
      </c>
      <c r="B316" s="104">
        <v>43986</v>
      </c>
      <c r="C316" s="105">
        <v>45.978999999999999</v>
      </c>
      <c r="D316" s="105"/>
      <c r="E316" s="105"/>
      <c r="F316" s="105"/>
      <c r="G316" s="105"/>
      <c r="H316" s="105"/>
      <c r="I316" s="105"/>
      <c r="J316" s="105"/>
      <c r="K316" s="105"/>
      <c r="L316" s="105"/>
      <c r="M316" s="105"/>
      <c r="N316" s="105"/>
      <c r="O316" s="105"/>
      <c r="P316" s="105"/>
      <c r="Q316" s="105"/>
      <c r="R316" s="105"/>
      <c r="S316" s="105"/>
      <c r="T316" s="105">
        <v>-16.512841475512001</v>
      </c>
      <c r="U316" s="106">
        <v>38</v>
      </c>
      <c r="V316" s="105">
        <v>-2.7866373520376699</v>
      </c>
      <c r="W316" s="106">
        <v>35</v>
      </c>
      <c r="X316" s="105">
        <v>5.1071891418922499</v>
      </c>
      <c r="Y316" s="106">
        <v>20</v>
      </c>
      <c r="Z316" s="105">
        <v>25.201180195739799</v>
      </c>
      <c r="AA316" s="106">
        <v>21</v>
      </c>
    </row>
    <row r="317" spans="1:27" x14ac:dyDescent="0.3">
      <c r="A317" s="103" t="s">
        <v>292</v>
      </c>
      <c r="B317" s="104">
        <v>43986</v>
      </c>
      <c r="C317" s="105">
        <v>57.789900000000003</v>
      </c>
      <c r="D317" s="105"/>
      <c r="E317" s="105"/>
      <c r="F317" s="105"/>
      <c r="G317" s="105"/>
      <c r="H317" s="105"/>
      <c r="I317" s="105"/>
      <c r="J317" s="105"/>
      <c r="K317" s="105"/>
      <c r="L317" s="105"/>
      <c r="M317" s="105"/>
      <c r="N317" s="105"/>
      <c r="O317" s="105"/>
      <c r="P317" s="105"/>
      <c r="Q317" s="105"/>
      <c r="R317" s="105"/>
      <c r="S317" s="105"/>
      <c r="T317" s="105">
        <v>-15.190763079973101</v>
      </c>
      <c r="U317" s="106">
        <v>28</v>
      </c>
      <c r="V317" s="105">
        <v>8.64506344890561E-2</v>
      </c>
      <c r="W317" s="106">
        <v>18</v>
      </c>
      <c r="X317" s="105">
        <v>3.5171848903101002</v>
      </c>
      <c r="Y317" s="106">
        <v>27</v>
      </c>
      <c r="Z317" s="105">
        <v>20.700494949233001</v>
      </c>
      <c r="AA317" s="106">
        <v>23</v>
      </c>
    </row>
    <row r="318" spans="1:27" x14ac:dyDescent="0.3">
      <c r="A318" s="103" t="s">
        <v>293</v>
      </c>
      <c r="B318" s="104">
        <v>43986</v>
      </c>
      <c r="C318" s="105">
        <v>9.9018999999999995</v>
      </c>
      <c r="D318" s="105"/>
      <c r="E318" s="105"/>
      <c r="F318" s="105"/>
      <c r="G318" s="105"/>
      <c r="H318" s="105"/>
      <c r="I318" s="105"/>
      <c r="J318" s="105"/>
      <c r="K318" s="105"/>
      <c r="L318" s="105"/>
      <c r="M318" s="105"/>
      <c r="N318" s="105"/>
      <c r="O318" s="105"/>
      <c r="P318" s="105"/>
      <c r="Q318" s="105"/>
      <c r="R318" s="105"/>
      <c r="S318" s="105"/>
      <c r="T318" s="105">
        <v>-16.1209981486499</v>
      </c>
      <c r="U318" s="106">
        <v>33</v>
      </c>
      <c r="V318" s="105">
        <v>-4.3174420063265897</v>
      </c>
      <c r="W318" s="106">
        <v>42</v>
      </c>
      <c r="X318" s="105"/>
      <c r="Y318" s="106"/>
      <c r="Z318" s="105">
        <v>-0.27023773584905902</v>
      </c>
      <c r="AA318" s="106">
        <v>48</v>
      </c>
    </row>
    <row r="319" spans="1:27" x14ac:dyDescent="0.3">
      <c r="A319" s="103" t="s">
        <v>294</v>
      </c>
      <c r="B319" s="104">
        <v>43986</v>
      </c>
      <c r="C319" s="105">
        <v>15.919</v>
      </c>
      <c r="D319" s="105"/>
      <c r="E319" s="105"/>
      <c r="F319" s="105"/>
      <c r="G319" s="105"/>
      <c r="H319" s="105"/>
      <c r="I319" s="105"/>
      <c r="J319" s="105"/>
      <c r="K319" s="105"/>
      <c r="L319" s="105"/>
      <c r="M319" s="105"/>
      <c r="N319" s="105"/>
      <c r="O319" s="105"/>
      <c r="P319" s="105"/>
      <c r="Q319" s="105"/>
      <c r="R319" s="105"/>
      <c r="S319" s="105"/>
      <c r="T319" s="105">
        <v>-12.5801246718747</v>
      </c>
      <c r="U319" s="106">
        <v>19</v>
      </c>
      <c r="V319" s="105">
        <v>3.2028870423058202</v>
      </c>
      <c r="W319" s="106">
        <v>7</v>
      </c>
      <c r="X319" s="105"/>
      <c r="Y319" s="106"/>
      <c r="Z319" s="105">
        <v>13.3360185185185</v>
      </c>
      <c r="AA319" s="106">
        <v>34</v>
      </c>
    </row>
    <row r="320" spans="1:27" x14ac:dyDescent="0.3">
      <c r="A320" s="103" t="s">
        <v>295</v>
      </c>
      <c r="B320" s="104">
        <v>43986</v>
      </c>
      <c r="C320" s="105">
        <v>14.908099999999999</v>
      </c>
      <c r="D320" s="105"/>
      <c r="E320" s="105"/>
      <c r="F320" s="105"/>
      <c r="G320" s="105"/>
      <c r="H320" s="105"/>
      <c r="I320" s="105"/>
      <c r="J320" s="105"/>
      <c r="K320" s="105"/>
      <c r="L320" s="105"/>
      <c r="M320" s="105"/>
      <c r="N320" s="105"/>
      <c r="O320" s="105"/>
      <c r="P320" s="105"/>
      <c r="Q320" s="105"/>
      <c r="R320" s="105"/>
      <c r="S320" s="105"/>
      <c r="T320" s="105">
        <v>-14.5538076291735</v>
      </c>
      <c r="U320" s="106">
        <v>26</v>
      </c>
      <c r="V320" s="105">
        <v>-2.2641232819294301</v>
      </c>
      <c r="W320" s="106">
        <v>31</v>
      </c>
      <c r="X320" s="105">
        <v>7.9153909320122597</v>
      </c>
      <c r="Y320" s="106">
        <v>5</v>
      </c>
      <c r="Z320" s="105">
        <v>9.13542325344212</v>
      </c>
      <c r="AA320" s="106">
        <v>36</v>
      </c>
    </row>
    <row r="321" spans="1:27" x14ac:dyDescent="0.3">
      <c r="A321" s="103" t="s">
        <v>296</v>
      </c>
      <c r="B321" s="104">
        <v>43986</v>
      </c>
      <c r="C321" s="105">
        <v>40.106099999999998</v>
      </c>
      <c r="D321" s="105"/>
      <c r="E321" s="105"/>
      <c r="F321" s="105"/>
      <c r="G321" s="105"/>
      <c r="H321" s="105"/>
      <c r="I321" s="105"/>
      <c r="J321" s="105"/>
      <c r="K321" s="105"/>
      <c r="L321" s="105"/>
      <c r="M321" s="105"/>
      <c r="N321" s="105"/>
      <c r="O321" s="105"/>
      <c r="P321" s="105"/>
      <c r="Q321" s="105"/>
      <c r="R321" s="105"/>
      <c r="S321" s="105"/>
      <c r="T321" s="105">
        <v>-29.836390229486199</v>
      </c>
      <c r="U321" s="106">
        <v>60</v>
      </c>
      <c r="V321" s="105">
        <v>-10.0202089701174</v>
      </c>
      <c r="W321" s="106">
        <v>50</v>
      </c>
      <c r="X321" s="105">
        <v>-2.2818518679378301</v>
      </c>
      <c r="Y321" s="106">
        <v>40</v>
      </c>
      <c r="Z321" s="105">
        <v>20.463177839850999</v>
      </c>
      <c r="AA321" s="106">
        <v>24</v>
      </c>
    </row>
    <row r="322" spans="1:27" x14ac:dyDescent="0.3">
      <c r="A322" s="103" t="s">
        <v>297</v>
      </c>
      <c r="B322" s="104">
        <v>43986</v>
      </c>
      <c r="C322" s="105">
        <v>9.9305000000000003</v>
      </c>
      <c r="D322" s="105"/>
      <c r="E322" s="105"/>
      <c r="F322" s="105"/>
      <c r="G322" s="105"/>
      <c r="H322" s="105"/>
      <c r="I322" s="105"/>
      <c r="J322" s="105"/>
      <c r="K322" s="105"/>
      <c r="L322" s="105"/>
      <c r="M322" s="105"/>
      <c r="N322" s="105"/>
      <c r="O322" s="105"/>
      <c r="P322" s="105"/>
      <c r="Q322" s="105"/>
      <c r="R322" s="105"/>
      <c r="S322" s="105"/>
      <c r="T322" s="105"/>
      <c r="U322" s="106"/>
      <c r="V322" s="105"/>
      <c r="W322" s="106"/>
      <c r="X322" s="105"/>
      <c r="Y322" s="106"/>
      <c r="Z322" s="105">
        <v>-0.80276898734177304</v>
      </c>
      <c r="AA322" s="106">
        <v>51</v>
      </c>
    </row>
    <row r="323" spans="1:27" x14ac:dyDescent="0.3">
      <c r="A323" s="103" t="s">
        <v>298</v>
      </c>
      <c r="B323" s="104">
        <v>43986</v>
      </c>
      <c r="C323" s="105">
        <v>12.51</v>
      </c>
      <c r="D323" s="105"/>
      <c r="E323" s="105"/>
      <c r="F323" s="105"/>
      <c r="G323" s="105"/>
      <c r="H323" s="105"/>
      <c r="I323" s="105"/>
      <c r="J323" s="105"/>
      <c r="K323" s="105"/>
      <c r="L323" s="105"/>
      <c r="M323" s="105"/>
      <c r="N323" s="105"/>
      <c r="O323" s="105"/>
      <c r="P323" s="105"/>
      <c r="Q323" s="105"/>
      <c r="R323" s="105"/>
      <c r="S323" s="105"/>
      <c r="T323" s="105">
        <v>-15.430697090533201</v>
      </c>
      <c r="U323" s="106">
        <v>30</v>
      </c>
      <c r="V323" s="105">
        <v>-1.2529774415020301</v>
      </c>
      <c r="W323" s="106">
        <v>25</v>
      </c>
      <c r="X323" s="105"/>
      <c r="Y323" s="106"/>
      <c r="Z323" s="105">
        <v>5.5965180207697003</v>
      </c>
      <c r="AA323" s="106">
        <v>39</v>
      </c>
    </row>
    <row r="324" spans="1:27" x14ac:dyDescent="0.3">
      <c r="A324" s="103" t="s">
        <v>299</v>
      </c>
      <c r="B324" s="104">
        <v>43986</v>
      </c>
      <c r="C324" s="105">
        <v>164.71</v>
      </c>
      <c r="D324" s="105"/>
      <c r="E324" s="105"/>
      <c r="F324" s="105"/>
      <c r="G324" s="105"/>
      <c r="H324" s="105"/>
      <c r="I324" s="105"/>
      <c r="J324" s="105"/>
      <c r="K324" s="105"/>
      <c r="L324" s="105"/>
      <c r="M324" s="105"/>
      <c r="N324" s="105"/>
      <c r="O324" s="105"/>
      <c r="P324" s="105"/>
      <c r="Q324" s="105"/>
      <c r="R324" s="105"/>
      <c r="S324" s="105"/>
      <c r="T324" s="105">
        <v>-17.711610848637001</v>
      </c>
      <c r="U324" s="106">
        <v>45</v>
      </c>
      <c r="V324" s="105">
        <v>-3.6842127517140102</v>
      </c>
      <c r="W324" s="106">
        <v>37</v>
      </c>
      <c r="X324" s="105">
        <v>2.0945653318459501</v>
      </c>
      <c r="Y324" s="106">
        <v>35</v>
      </c>
      <c r="Z324" s="105">
        <v>197.53421536019599</v>
      </c>
      <c r="AA324" s="106">
        <v>3</v>
      </c>
    </row>
    <row r="325" spans="1:27" x14ac:dyDescent="0.3">
      <c r="A325" s="103" t="s">
        <v>300</v>
      </c>
      <c r="B325" s="104">
        <v>43986</v>
      </c>
      <c r="C325" s="105">
        <v>177.22</v>
      </c>
      <c r="D325" s="105"/>
      <c r="E325" s="105"/>
      <c r="F325" s="105"/>
      <c r="G325" s="105"/>
      <c r="H325" s="105"/>
      <c r="I325" s="105"/>
      <c r="J325" s="105"/>
      <c r="K325" s="105"/>
      <c r="L325" s="105"/>
      <c r="M325" s="105"/>
      <c r="N325" s="105"/>
      <c r="O325" s="105"/>
      <c r="P325" s="105"/>
      <c r="Q325" s="105"/>
      <c r="R325" s="105"/>
      <c r="S325" s="105"/>
      <c r="T325" s="105">
        <v>-16.985300137123801</v>
      </c>
      <c r="U325" s="106">
        <v>42</v>
      </c>
      <c r="V325" s="105">
        <v>-2.1229671285395599</v>
      </c>
      <c r="W325" s="106">
        <v>30</v>
      </c>
      <c r="X325" s="105">
        <v>6.09538949292768</v>
      </c>
      <c r="Y325" s="106">
        <v>15</v>
      </c>
      <c r="Z325" s="105">
        <v>106.361224979735</v>
      </c>
      <c r="AA325" s="106">
        <v>7</v>
      </c>
    </row>
    <row r="326" spans="1:27" x14ac:dyDescent="0.3">
      <c r="A326" s="103" t="s">
        <v>301</v>
      </c>
      <c r="B326" s="104">
        <v>43986</v>
      </c>
      <c r="C326" s="105">
        <v>85.601399999999998</v>
      </c>
      <c r="D326" s="105"/>
      <c r="E326" s="105"/>
      <c r="F326" s="105"/>
      <c r="G326" s="105"/>
      <c r="H326" s="105"/>
      <c r="I326" s="105"/>
      <c r="J326" s="105"/>
      <c r="K326" s="105"/>
      <c r="L326" s="105"/>
      <c r="M326" s="105"/>
      <c r="N326" s="105"/>
      <c r="O326" s="105"/>
      <c r="P326" s="105"/>
      <c r="Q326" s="105"/>
      <c r="R326" s="105"/>
      <c r="S326" s="105"/>
      <c r="T326" s="105">
        <v>-10.961779316452001</v>
      </c>
      <c r="U326" s="106">
        <v>16</v>
      </c>
      <c r="V326" s="105">
        <v>0.39710302606949099</v>
      </c>
      <c r="W326" s="106">
        <v>14</v>
      </c>
      <c r="X326" s="105">
        <v>9.6131705167300705</v>
      </c>
      <c r="Y326" s="106">
        <v>3</v>
      </c>
      <c r="Z326" s="105">
        <v>37.441670284938901</v>
      </c>
      <c r="AA326" s="106">
        <v>11</v>
      </c>
    </row>
    <row r="327" spans="1:27" x14ac:dyDescent="0.3">
      <c r="A327" s="103" t="s">
        <v>302</v>
      </c>
      <c r="B327" s="104">
        <v>43986</v>
      </c>
      <c r="C327" s="105">
        <v>42.89</v>
      </c>
      <c r="D327" s="105"/>
      <c r="E327" s="105"/>
      <c r="F327" s="105"/>
      <c r="G327" s="105"/>
      <c r="H327" s="105"/>
      <c r="I327" s="105"/>
      <c r="J327" s="105"/>
      <c r="K327" s="105"/>
      <c r="L327" s="105"/>
      <c r="M327" s="105"/>
      <c r="N327" s="105"/>
      <c r="O327" s="105"/>
      <c r="P327" s="105"/>
      <c r="Q327" s="105"/>
      <c r="R327" s="105"/>
      <c r="S327" s="105"/>
      <c r="T327" s="105">
        <v>-23.3603874405722</v>
      </c>
      <c r="U327" s="106">
        <v>57</v>
      </c>
      <c r="V327" s="105">
        <v>-4.68135172925132</v>
      </c>
      <c r="W327" s="106">
        <v>44</v>
      </c>
      <c r="X327" s="105">
        <v>2.8289466304022999</v>
      </c>
      <c r="Y327" s="106">
        <v>31</v>
      </c>
      <c r="Z327" s="105">
        <v>27.942740830504899</v>
      </c>
      <c r="AA327" s="106">
        <v>17</v>
      </c>
    </row>
    <row r="328" spans="1:27" x14ac:dyDescent="0.3">
      <c r="A328" s="103" t="s">
        <v>375</v>
      </c>
      <c r="B328" s="104">
        <v>43986</v>
      </c>
      <c r="C328" s="105">
        <v>122.6878</v>
      </c>
      <c r="D328" s="105"/>
      <c r="E328" s="105"/>
      <c r="F328" s="105"/>
      <c r="G328" s="105"/>
      <c r="H328" s="105"/>
      <c r="I328" s="105"/>
      <c r="J328" s="105"/>
      <c r="K328" s="105"/>
      <c r="L328" s="105"/>
      <c r="M328" s="105"/>
      <c r="N328" s="105"/>
      <c r="O328" s="105"/>
      <c r="P328" s="105"/>
      <c r="Q328" s="105"/>
      <c r="R328" s="105"/>
      <c r="S328" s="105"/>
      <c r="T328" s="105">
        <v>-16.2009282522619</v>
      </c>
      <c r="U328" s="106">
        <v>35</v>
      </c>
      <c r="V328" s="105">
        <v>-2.7371999478169902</v>
      </c>
      <c r="W328" s="106">
        <v>34</v>
      </c>
      <c r="X328" s="105">
        <v>1.99498624910342</v>
      </c>
      <c r="Y328" s="106">
        <v>36</v>
      </c>
      <c r="Z328" s="105">
        <v>136.39922886062601</v>
      </c>
      <c r="AA328" s="106">
        <v>6</v>
      </c>
    </row>
    <row r="329" spans="1:27" x14ac:dyDescent="0.3">
      <c r="A329" s="103" t="s">
        <v>304</v>
      </c>
      <c r="B329" s="104">
        <v>43986</v>
      </c>
      <c r="C329" s="105">
        <v>11.803900000000001</v>
      </c>
      <c r="D329" s="105"/>
      <c r="E329" s="105"/>
      <c r="F329" s="105"/>
      <c r="G329" s="105"/>
      <c r="H329" s="105"/>
      <c r="I329" s="105"/>
      <c r="J329" s="105"/>
      <c r="K329" s="105"/>
      <c r="L329" s="105"/>
      <c r="M329" s="105"/>
      <c r="N329" s="105"/>
      <c r="O329" s="105"/>
      <c r="P329" s="105"/>
      <c r="Q329" s="105"/>
      <c r="R329" s="105"/>
      <c r="S329" s="105"/>
      <c r="T329" s="105">
        <v>-15.3185979918079</v>
      </c>
      <c r="U329" s="106">
        <v>29</v>
      </c>
      <c r="V329" s="105">
        <v>-1.50949651714875</v>
      </c>
      <c r="W329" s="106">
        <v>26</v>
      </c>
      <c r="X329" s="105"/>
      <c r="Y329" s="106"/>
      <c r="Z329" s="105">
        <v>4.3147018348623902</v>
      </c>
      <c r="AA329" s="106">
        <v>41</v>
      </c>
    </row>
    <row r="330" spans="1:27" x14ac:dyDescent="0.3">
      <c r="A330" s="103" t="s">
        <v>305</v>
      </c>
      <c r="B330" s="104">
        <v>43986</v>
      </c>
      <c r="C330" s="105">
        <v>12.2509</v>
      </c>
      <c r="D330" s="105"/>
      <c r="E330" s="105"/>
      <c r="F330" s="105"/>
      <c r="G330" s="105"/>
      <c r="H330" s="105"/>
      <c r="I330" s="105"/>
      <c r="J330" s="105"/>
      <c r="K330" s="105"/>
      <c r="L330" s="105"/>
      <c r="M330" s="105"/>
      <c r="N330" s="105"/>
      <c r="O330" s="105"/>
      <c r="P330" s="105"/>
      <c r="Q330" s="105"/>
      <c r="R330" s="105"/>
      <c r="S330" s="105"/>
      <c r="T330" s="105">
        <v>-14.1771502577846</v>
      </c>
      <c r="U330" s="106">
        <v>24</v>
      </c>
      <c r="V330" s="105">
        <v>-2.1211598724198701</v>
      </c>
      <c r="W330" s="106">
        <v>29</v>
      </c>
      <c r="X330" s="105">
        <v>5.9139438178377199</v>
      </c>
      <c r="Y330" s="106">
        <v>19</v>
      </c>
      <c r="Z330" s="105">
        <v>4.2878260430965298</v>
      </c>
      <c r="AA330" s="106">
        <v>42</v>
      </c>
    </row>
    <row r="331" spans="1:27" x14ac:dyDescent="0.3">
      <c r="A331" s="103" t="s">
        <v>306</v>
      </c>
      <c r="B331" s="104">
        <v>43986</v>
      </c>
      <c r="C331" s="105">
        <v>11.4231</v>
      </c>
      <c r="D331" s="105"/>
      <c r="E331" s="105"/>
      <c r="F331" s="105"/>
      <c r="G331" s="105"/>
      <c r="H331" s="105"/>
      <c r="I331" s="105"/>
      <c r="J331" s="105"/>
      <c r="K331" s="105"/>
      <c r="L331" s="105"/>
      <c r="M331" s="105"/>
      <c r="N331" s="105"/>
      <c r="O331" s="105"/>
      <c r="P331" s="105"/>
      <c r="Q331" s="105"/>
      <c r="R331" s="105"/>
      <c r="S331" s="105"/>
      <c r="T331" s="105">
        <v>-17.153517250836298</v>
      </c>
      <c r="U331" s="106">
        <v>43</v>
      </c>
      <c r="V331" s="105">
        <v>-3.7770721281455</v>
      </c>
      <c r="W331" s="106">
        <v>39</v>
      </c>
      <c r="X331" s="105">
        <v>3.2049721439019399</v>
      </c>
      <c r="Y331" s="106">
        <v>29</v>
      </c>
      <c r="Z331" s="105">
        <v>2.7583800075023599</v>
      </c>
      <c r="AA331" s="106">
        <v>45</v>
      </c>
    </row>
    <row r="332" spans="1:27" x14ac:dyDescent="0.3">
      <c r="A332" s="103" t="s">
        <v>307</v>
      </c>
      <c r="B332" s="104">
        <v>43986</v>
      </c>
      <c r="C332" s="105">
        <v>12.1364</v>
      </c>
      <c r="D332" s="105"/>
      <c r="E332" s="105"/>
      <c r="F332" s="105"/>
      <c r="G332" s="105"/>
      <c r="H332" s="105"/>
      <c r="I332" s="105"/>
      <c r="J332" s="105"/>
      <c r="K332" s="105"/>
      <c r="L332" s="105"/>
      <c r="M332" s="105"/>
      <c r="N332" s="105"/>
      <c r="O332" s="105"/>
      <c r="P332" s="105"/>
      <c r="Q332" s="105"/>
      <c r="R332" s="105"/>
      <c r="S332" s="105"/>
      <c r="T332" s="105">
        <v>-7.4518517222394696</v>
      </c>
      <c r="U332" s="106">
        <v>7</v>
      </c>
      <c r="V332" s="105">
        <v>5.8444565116169196</v>
      </c>
      <c r="W332" s="106">
        <v>2</v>
      </c>
      <c r="X332" s="105"/>
      <c r="Y332" s="106"/>
      <c r="Z332" s="105">
        <v>6.7165030146425497</v>
      </c>
      <c r="AA332" s="106">
        <v>37</v>
      </c>
    </row>
    <row r="333" spans="1:27" x14ac:dyDescent="0.3">
      <c r="A333" s="103" t="s">
        <v>308</v>
      </c>
      <c r="B333" s="104">
        <v>43986</v>
      </c>
      <c r="C333" s="105">
        <v>9.4207000000000001</v>
      </c>
      <c r="D333" s="105"/>
      <c r="E333" s="105"/>
      <c r="F333" s="105"/>
      <c r="G333" s="105"/>
      <c r="H333" s="105"/>
      <c r="I333" s="105"/>
      <c r="J333" s="105"/>
      <c r="K333" s="105"/>
      <c r="L333" s="105"/>
      <c r="M333" s="105"/>
      <c r="N333" s="105"/>
      <c r="O333" s="105"/>
      <c r="P333" s="105"/>
      <c r="Q333" s="105"/>
      <c r="R333" s="105"/>
      <c r="S333" s="105"/>
      <c r="T333" s="105">
        <v>-13.9445023967507</v>
      </c>
      <c r="U333" s="106">
        <v>22</v>
      </c>
      <c r="V333" s="105"/>
      <c r="W333" s="106"/>
      <c r="X333" s="105"/>
      <c r="Y333" s="106"/>
      <c r="Z333" s="105">
        <v>-3.0733212209302398</v>
      </c>
      <c r="AA333" s="106">
        <v>52</v>
      </c>
    </row>
    <row r="334" spans="1:27" x14ac:dyDescent="0.3">
      <c r="A334" s="103" t="s">
        <v>309</v>
      </c>
      <c r="B334" s="104">
        <v>43986</v>
      </c>
      <c r="C334" s="105">
        <v>9.0409000000000006</v>
      </c>
      <c r="D334" s="105"/>
      <c r="E334" s="105"/>
      <c r="F334" s="105"/>
      <c r="G334" s="105"/>
      <c r="H334" s="105"/>
      <c r="I334" s="105"/>
      <c r="J334" s="105"/>
      <c r="K334" s="105"/>
      <c r="L334" s="105"/>
      <c r="M334" s="105"/>
      <c r="N334" s="105"/>
      <c r="O334" s="105"/>
      <c r="P334" s="105"/>
      <c r="Q334" s="105"/>
      <c r="R334" s="105"/>
      <c r="S334" s="105"/>
      <c r="T334" s="105">
        <v>-13.622049779420999</v>
      </c>
      <c r="U334" s="106">
        <v>21</v>
      </c>
      <c r="V334" s="105"/>
      <c r="W334" s="106"/>
      <c r="X334" s="105"/>
      <c r="Y334" s="106"/>
      <c r="Z334" s="105">
        <v>-4.3758937500000004</v>
      </c>
      <c r="AA334" s="106">
        <v>53</v>
      </c>
    </row>
    <row r="335" spans="1:27" x14ac:dyDescent="0.3">
      <c r="A335" s="103" t="s">
        <v>310</v>
      </c>
      <c r="B335" s="104">
        <v>43986</v>
      </c>
      <c r="C335" s="105">
        <v>35.901299999999999</v>
      </c>
      <c r="D335" s="105"/>
      <c r="E335" s="105"/>
      <c r="F335" s="105"/>
      <c r="G335" s="105"/>
      <c r="H335" s="105"/>
      <c r="I335" s="105"/>
      <c r="J335" s="105"/>
      <c r="K335" s="105"/>
      <c r="L335" s="105"/>
      <c r="M335" s="105"/>
      <c r="N335" s="105"/>
      <c r="O335" s="105"/>
      <c r="P335" s="105"/>
      <c r="Q335" s="105"/>
      <c r="R335" s="105"/>
      <c r="S335" s="105"/>
      <c r="T335" s="105">
        <v>-5.3709889693809298</v>
      </c>
      <c r="U335" s="106">
        <v>4</v>
      </c>
      <c r="V335" s="105">
        <v>4.9339043011462804</v>
      </c>
      <c r="W335" s="106">
        <v>4</v>
      </c>
      <c r="X335" s="105">
        <v>12.3295645933038</v>
      </c>
      <c r="Y335" s="106">
        <v>2</v>
      </c>
      <c r="Z335" s="105">
        <v>31.629222147875499</v>
      </c>
      <c r="AA335" s="106">
        <v>14</v>
      </c>
    </row>
    <row r="336" spans="1:27" x14ac:dyDescent="0.3">
      <c r="A336" s="103" t="s">
        <v>311</v>
      </c>
      <c r="B336" s="104">
        <v>43986</v>
      </c>
      <c r="C336" s="105">
        <v>25.7438</v>
      </c>
      <c r="D336" s="105"/>
      <c r="E336" s="105"/>
      <c r="F336" s="105"/>
      <c r="G336" s="105"/>
      <c r="H336" s="105"/>
      <c r="I336" s="105"/>
      <c r="J336" s="105"/>
      <c r="K336" s="105"/>
      <c r="L336" s="105"/>
      <c r="M336" s="105"/>
      <c r="N336" s="105"/>
      <c r="O336" s="105"/>
      <c r="P336" s="105"/>
      <c r="Q336" s="105"/>
      <c r="R336" s="105"/>
      <c r="S336" s="105"/>
      <c r="T336" s="105">
        <v>-1.3399123049494599</v>
      </c>
      <c r="U336" s="106">
        <v>1</v>
      </c>
      <c r="V336" s="105">
        <v>8.9267490047018896</v>
      </c>
      <c r="W336" s="106">
        <v>1</v>
      </c>
      <c r="X336" s="105">
        <v>12.38934777952</v>
      </c>
      <c r="Y336" s="106">
        <v>1</v>
      </c>
      <c r="Z336" s="105">
        <v>25.426933628318601</v>
      </c>
      <c r="AA336" s="106">
        <v>20</v>
      </c>
    </row>
    <row r="337" spans="1:27" x14ac:dyDescent="0.3">
      <c r="A337" s="103" t="s">
        <v>312</v>
      </c>
      <c r="B337" s="104">
        <v>43986</v>
      </c>
      <c r="C337" s="105">
        <v>9.9422999999999995</v>
      </c>
      <c r="D337" s="105"/>
      <c r="E337" s="105"/>
      <c r="F337" s="105"/>
      <c r="G337" s="105"/>
      <c r="H337" s="105"/>
      <c r="I337" s="105"/>
      <c r="J337" s="105"/>
      <c r="K337" s="105"/>
      <c r="L337" s="105"/>
      <c r="M337" s="105"/>
      <c r="N337" s="105"/>
      <c r="O337" s="105"/>
      <c r="P337" s="105"/>
      <c r="Q337" s="105"/>
      <c r="R337" s="105"/>
      <c r="S337" s="105"/>
      <c r="T337" s="105">
        <v>-6.8449469548636603</v>
      </c>
      <c r="U337" s="106">
        <v>6</v>
      </c>
      <c r="V337" s="105"/>
      <c r="W337" s="106"/>
      <c r="X337" s="105"/>
      <c r="Y337" s="106"/>
      <c r="Z337" s="105">
        <v>-0.42460685483871402</v>
      </c>
      <c r="AA337" s="106">
        <v>49</v>
      </c>
    </row>
    <row r="338" spans="1:27" x14ac:dyDescent="0.3">
      <c r="A338" s="103" t="s">
        <v>313</v>
      </c>
      <c r="B338" s="104">
        <v>43986</v>
      </c>
      <c r="C338" s="105">
        <v>81.135400000000004</v>
      </c>
      <c r="D338" s="105"/>
      <c r="E338" s="105"/>
      <c r="F338" s="105"/>
      <c r="G338" s="105"/>
      <c r="H338" s="105"/>
      <c r="I338" s="105"/>
      <c r="J338" s="105"/>
      <c r="K338" s="105"/>
      <c r="L338" s="105"/>
      <c r="M338" s="105"/>
      <c r="N338" s="105"/>
      <c r="O338" s="105"/>
      <c r="P338" s="105"/>
      <c r="Q338" s="105"/>
      <c r="R338" s="105"/>
      <c r="S338" s="105"/>
      <c r="T338" s="105">
        <v>-22.855925989359601</v>
      </c>
      <c r="U338" s="106">
        <v>53</v>
      </c>
      <c r="V338" s="105">
        <v>-5.4853315470475996</v>
      </c>
      <c r="W338" s="106">
        <v>47</v>
      </c>
      <c r="X338" s="105">
        <v>2.8755108106092302</v>
      </c>
      <c r="Y338" s="106">
        <v>30</v>
      </c>
      <c r="Z338" s="105">
        <v>34.066313192919701</v>
      </c>
      <c r="AA338" s="106">
        <v>13</v>
      </c>
    </row>
    <row r="339" spans="1:27" x14ac:dyDescent="0.3">
      <c r="A339" s="103" t="s">
        <v>314</v>
      </c>
      <c r="B339" s="104">
        <v>43986</v>
      </c>
      <c r="C339" s="105">
        <v>7.2</v>
      </c>
      <c r="D339" s="105"/>
      <c r="E339" s="105"/>
      <c r="F339" s="105"/>
      <c r="G339" s="105"/>
      <c r="H339" s="105"/>
      <c r="I339" s="105"/>
      <c r="J339" s="105"/>
      <c r="K339" s="105"/>
      <c r="L339" s="105"/>
      <c r="M339" s="105"/>
      <c r="N339" s="105"/>
      <c r="O339" s="105"/>
      <c r="P339" s="105"/>
      <c r="Q339" s="105"/>
      <c r="R339" s="105"/>
      <c r="S339" s="105"/>
      <c r="T339" s="105">
        <v>-32.5939294025059</v>
      </c>
      <c r="U339" s="106">
        <v>62</v>
      </c>
      <c r="V339" s="105">
        <v>-13.397285947767299</v>
      </c>
      <c r="W339" s="106">
        <v>51</v>
      </c>
      <c r="X339" s="105"/>
      <c r="Y339" s="106"/>
      <c r="Z339" s="105">
        <v>-7.89799072642968</v>
      </c>
      <c r="AA339" s="106">
        <v>59</v>
      </c>
    </row>
    <row r="340" spans="1:27" x14ac:dyDescent="0.3">
      <c r="A340" s="103" t="s">
        <v>315</v>
      </c>
      <c r="B340" s="104">
        <v>43986</v>
      </c>
      <c r="C340" s="105">
        <v>6.0829000000000004</v>
      </c>
      <c r="D340" s="105"/>
      <c r="E340" s="105"/>
      <c r="F340" s="105"/>
      <c r="G340" s="105"/>
      <c r="H340" s="105"/>
      <c r="I340" s="105"/>
      <c r="J340" s="105"/>
      <c r="K340" s="105"/>
      <c r="L340" s="105"/>
      <c r="M340" s="105"/>
      <c r="N340" s="105"/>
      <c r="O340" s="105"/>
      <c r="P340" s="105"/>
      <c r="Q340" s="105"/>
      <c r="R340" s="105"/>
      <c r="S340" s="105"/>
      <c r="T340" s="105">
        <v>-32.602602470051302</v>
      </c>
      <c r="U340" s="106">
        <v>63</v>
      </c>
      <c r="V340" s="105">
        <v>-13.606471591031699</v>
      </c>
      <c r="W340" s="106">
        <v>52</v>
      </c>
      <c r="X340" s="105"/>
      <c r="Y340" s="106"/>
      <c r="Z340" s="105">
        <v>-12.240937499999999</v>
      </c>
      <c r="AA340" s="106">
        <v>62</v>
      </c>
    </row>
    <row r="341" spans="1:27" x14ac:dyDescent="0.3">
      <c r="A341" s="103" t="s">
        <v>316</v>
      </c>
      <c r="B341" s="104">
        <v>43986</v>
      </c>
      <c r="C341" s="105">
        <v>5.3982000000000001</v>
      </c>
      <c r="D341" s="105"/>
      <c r="E341" s="105"/>
      <c r="F341" s="105"/>
      <c r="G341" s="105"/>
      <c r="H341" s="105"/>
      <c r="I341" s="105"/>
      <c r="J341" s="105"/>
      <c r="K341" s="105"/>
      <c r="L341" s="105"/>
      <c r="M341" s="105"/>
      <c r="N341" s="105"/>
      <c r="O341" s="105"/>
      <c r="P341" s="105"/>
      <c r="Q341" s="105"/>
      <c r="R341" s="105"/>
      <c r="S341" s="105"/>
      <c r="T341" s="105">
        <v>-34.697473308798102</v>
      </c>
      <c r="U341" s="106">
        <v>65</v>
      </c>
      <c r="V341" s="105"/>
      <c r="W341" s="106"/>
      <c r="X341" s="105"/>
      <c r="Y341" s="106"/>
      <c r="Z341" s="105">
        <v>-17.139357142857101</v>
      </c>
      <c r="AA341" s="106">
        <v>65</v>
      </c>
    </row>
    <row r="342" spans="1:27" x14ac:dyDescent="0.3">
      <c r="A342" s="103" t="s">
        <v>317</v>
      </c>
      <c r="B342" s="104">
        <v>43986</v>
      </c>
      <c r="C342" s="105">
        <v>5.8963000000000001</v>
      </c>
      <c r="D342" s="105"/>
      <c r="E342" s="105"/>
      <c r="F342" s="105"/>
      <c r="G342" s="105"/>
      <c r="H342" s="105"/>
      <c r="I342" s="105"/>
      <c r="J342" s="105"/>
      <c r="K342" s="105"/>
      <c r="L342" s="105"/>
      <c r="M342" s="105"/>
      <c r="N342" s="105"/>
      <c r="O342" s="105"/>
      <c r="P342" s="105"/>
      <c r="Q342" s="105"/>
      <c r="R342" s="105"/>
      <c r="S342" s="105"/>
      <c r="T342" s="105">
        <v>-32.9807670717421</v>
      </c>
      <c r="U342" s="106">
        <v>64</v>
      </c>
      <c r="V342" s="105"/>
      <c r="W342" s="106"/>
      <c r="X342" s="105"/>
      <c r="Y342" s="106"/>
      <c r="Z342" s="105">
        <v>-14.064323943662</v>
      </c>
      <c r="AA342" s="106">
        <v>63</v>
      </c>
    </row>
    <row r="343" spans="1:27" x14ac:dyDescent="0.3">
      <c r="A343" s="103" t="s">
        <v>318</v>
      </c>
      <c r="B343" s="104">
        <v>43986</v>
      </c>
      <c r="C343" s="105">
        <v>5.9622000000000002</v>
      </c>
      <c r="D343" s="105"/>
      <c r="E343" s="105"/>
      <c r="F343" s="105"/>
      <c r="G343" s="105"/>
      <c r="H343" s="105"/>
      <c r="I343" s="105"/>
      <c r="J343" s="105"/>
      <c r="K343" s="105"/>
      <c r="L343" s="105"/>
      <c r="M343" s="105"/>
      <c r="N343" s="105"/>
      <c r="O343" s="105"/>
      <c r="P343" s="105"/>
      <c r="Q343" s="105"/>
      <c r="R343" s="105"/>
      <c r="S343" s="105"/>
      <c r="T343" s="105">
        <v>-32.091214580966202</v>
      </c>
      <c r="U343" s="106">
        <v>61</v>
      </c>
      <c r="V343" s="105"/>
      <c r="W343" s="106"/>
      <c r="X343" s="105"/>
      <c r="Y343" s="106"/>
      <c r="Z343" s="105">
        <v>-18.4455193992491</v>
      </c>
      <c r="AA343" s="106">
        <v>66</v>
      </c>
    </row>
    <row r="344" spans="1:27" x14ac:dyDescent="0.3">
      <c r="A344" s="103" t="s">
        <v>319</v>
      </c>
      <c r="B344" s="104">
        <v>43986</v>
      </c>
      <c r="C344" s="105">
        <v>12.737399999999999</v>
      </c>
      <c r="D344" s="105"/>
      <c r="E344" s="105"/>
      <c r="F344" s="105"/>
      <c r="G344" s="105"/>
      <c r="H344" s="105"/>
      <c r="I344" s="105"/>
      <c r="J344" s="105"/>
      <c r="K344" s="105"/>
      <c r="L344" s="105"/>
      <c r="M344" s="105"/>
      <c r="N344" s="105"/>
      <c r="O344" s="105"/>
      <c r="P344" s="105"/>
      <c r="Q344" s="105"/>
      <c r="R344" s="105"/>
      <c r="S344" s="105"/>
      <c r="T344" s="105">
        <v>-15.531679743919</v>
      </c>
      <c r="U344" s="106">
        <v>31</v>
      </c>
      <c r="V344" s="105">
        <v>-1.75841285505772</v>
      </c>
      <c r="W344" s="106">
        <v>27</v>
      </c>
      <c r="X344" s="105"/>
      <c r="Y344" s="106"/>
      <c r="Z344" s="105">
        <v>6.50488932291666</v>
      </c>
      <c r="AA344" s="106">
        <v>38</v>
      </c>
    </row>
    <row r="345" spans="1:27" x14ac:dyDescent="0.3">
      <c r="A345" s="103" t="s">
        <v>320</v>
      </c>
      <c r="B345" s="104">
        <v>43986</v>
      </c>
      <c r="C345" s="105">
        <v>11.579700000000001</v>
      </c>
      <c r="D345" s="105"/>
      <c r="E345" s="105"/>
      <c r="F345" s="105"/>
      <c r="G345" s="105"/>
      <c r="H345" s="105"/>
      <c r="I345" s="105"/>
      <c r="J345" s="105"/>
      <c r="K345" s="105"/>
      <c r="L345" s="105"/>
      <c r="M345" s="105"/>
      <c r="N345" s="105"/>
      <c r="O345" s="105"/>
      <c r="P345" s="105"/>
      <c r="Q345" s="105"/>
      <c r="R345" s="105"/>
      <c r="S345" s="105"/>
      <c r="T345" s="105">
        <v>-16.902225109898701</v>
      </c>
      <c r="U345" s="106">
        <v>41</v>
      </c>
      <c r="V345" s="105">
        <v>-2.8313355443144399</v>
      </c>
      <c r="W345" s="106">
        <v>36</v>
      </c>
      <c r="X345" s="105">
        <v>3.5170621716872099</v>
      </c>
      <c r="Y345" s="106">
        <v>28</v>
      </c>
      <c r="Z345" s="105">
        <v>3.0394860305745999</v>
      </c>
      <c r="AA345" s="106">
        <v>44</v>
      </c>
    </row>
    <row r="346" spans="1:27" x14ac:dyDescent="0.3">
      <c r="A346" s="103" t="s">
        <v>321</v>
      </c>
      <c r="B346" s="104">
        <v>43986</v>
      </c>
      <c r="C346" s="105">
        <v>7.2470999999999997</v>
      </c>
      <c r="D346" s="105"/>
      <c r="E346" s="105"/>
      <c r="F346" s="105"/>
      <c r="G346" s="105"/>
      <c r="H346" s="105"/>
      <c r="I346" s="105"/>
      <c r="J346" s="105"/>
      <c r="K346" s="105"/>
      <c r="L346" s="105"/>
      <c r="M346" s="105"/>
      <c r="N346" s="105"/>
      <c r="O346" s="105"/>
      <c r="P346" s="105"/>
      <c r="Q346" s="105"/>
      <c r="R346" s="105"/>
      <c r="S346" s="105"/>
      <c r="T346" s="105">
        <v>-28.542196374806299</v>
      </c>
      <c r="U346" s="106">
        <v>59</v>
      </c>
      <c r="V346" s="105"/>
      <c r="W346" s="106"/>
      <c r="X346" s="105"/>
      <c r="Y346" s="106"/>
      <c r="Z346" s="105">
        <v>-14.2324150141643</v>
      </c>
      <c r="AA346" s="106">
        <v>64</v>
      </c>
    </row>
    <row r="347" spans="1:27" x14ac:dyDescent="0.3">
      <c r="A347" s="103" t="s">
        <v>322</v>
      </c>
      <c r="B347" s="104">
        <v>43986</v>
      </c>
      <c r="C347" s="105">
        <v>15.779500000000001</v>
      </c>
      <c r="D347" s="105"/>
      <c r="E347" s="105"/>
      <c r="F347" s="105"/>
      <c r="G347" s="105"/>
      <c r="H347" s="105"/>
      <c r="I347" s="105"/>
      <c r="J347" s="105"/>
      <c r="K347" s="105"/>
      <c r="L347" s="105"/>
      <c r="M347" s="105"/>
      <c r="N347" s="105"/>
      <c r="O347" s="105"/>
      <c r="P347" s="105"/>
      <c r="Q347" s="105"/>
      <c r="R347" s="105"/>
      <c r="S347" s="105"/>
      <c r="T347" s="105">
        <v>-16.150623402633101</v>
      </c>
      <c r="U347" s="106">
        <v>34</v>
      </c>
      <c r="V347" s="105">
        <v>0.177481811900428</v>
      </c>
      <c r="W347" s="106">
        <v>16</v>
      </c>
      <c r="X347" s="105">
        <v>7.5544073344385403</v>
      </c>
      <c r="Y347" s="106">
        <v>7</v>
      </c>
      <c r="Z347" s="105">
        <v>10.2354075691412</v>
      </c>
      <c r="AA347" s="106">
        <v>35</v>
      </c>
    </row>
    <row r="348" spans="1:27" x14ac:dyDescent="0.3">
      <c r="A348" s="103" t="s">
        <v>323</v>
      </c>
      <c r="B348" s="104">
        <v>43986</v>
      </c>
      <c r="C348" s="105">
        <v>69.36</v>
      </c>
      <c r="D348" s="105"/>
      <c r="E348" s="105"/>
      <c r="F348" s="105"/>
      <c r="G348" s="105"/>
      <c r="H348" s="105"/>
      <c r="I348" s="105"/>
      <c r="J348" s="105"/>
      <c r="K348" s="105"/>
      <c r="L348" s="105"/>
      <c r="M348" s="105"/>
      <c r="N348" s="105"/>
      <c r="O348" s="105"/>
      <c r="P348" s="105"/>
      <c r="Q348" s="105"/>
      <c r="R348" s="105"/>
      <c r="S348" s="105"/>
      <c r="T348" s="105">
        <v>-14.119731645295399</v>
      </c>
      <c r="U348" s="106">
        <v>23</v>
      </c>
      <c r="V348" s="105">
        <v>0.83523262944983701</v>
      </c>
      <c r="W348" s="106">
        <v>12</v>
      </c>
      <c r="X348" s="105">
        <v>6.2559234437703699</v>
      </c>
      <c r="Y348" s="106">
        <v>14</v>
      </c>
      <c r="Z348" s="105">
        <v>39.401627554960697</v>
      </c>
      <c r="AA348" s="106">
        <v>10</v>
      </c>
    </row>
    <row r="349" spans="1:27" x14ac:dyDescent="0.3">
      <c r="A349" s="103" t="s">
        <v>324</v>
      </c>
      <c r="B349" s="104">
        <v>43986</v>
      </c>
      <c r="C349" s="105">
        <v>22.32</v>
      </c>
      <c r="D349" s="105"/>
      <c r="E349" s="105"/>
      <c r="F349" s="105"/>
      <c r="G349" s="105"/>
      <c r="H349" s="105"/>
      <c r="I349" s="105"/>
      <c r="J349" s="105"/>
      <c r="K349" s="105"/>
      <c r="L349" s="105"/>
      <c r="M349" s="105"/>
      <c r="N349" s="105"/>
      <c r="O349" s="105"/>
      <c r="P349" s="105"/>
      <c r="Q349" s="105"/>
      <c r="R349" s="105"/>
      <c r="S349" s="105"/>
      <c r="T349" s="105">
        <v>-10.6194245013497</v>
      </c>
      <c r="U349" s="106">
        <v>12</v>
      </c>
      <c r="V349" s="105">
        <v>0.25513245918086502</v>
      </c>
      <c r="W349" s="106">
        <v>15</v>
      </c>
      <c r="X349" s="105">
        <v>2.32861367739152</v>
      </c>
      <c r="Y349" s="106">
        <v>34</v>
      </c>
      <c r="Z349" s="105">
        <v>14.571613739468599</v>
      </c>
      <c r="AA349" s="106">
        <v>33</v>
      </c>
    </row>
    <row r="350" spans="1:27" x14ac:dyDescent="0.3">
      <c r="A350" s="103" t="s">
        <v>325</v>
      </c>
      <c r="B350" s="104">
        <v>43986</v>
      </c>
      <c r="C350" s="105">
        <v>11.146699999999999</v>
      </c>
      <c r="D350" s="105"/>
      <c r="E350" s="105"/>
      <c r="F350" s="105"/>
      <c r="G350" s="105"/>
      <c r="H350" s="105"/>
      <c r="I350" s="105"/>
      <c r="J350" s="105"/>
      <c r="K350" s="105"/>
      <c r="L350" s="105"/>
      <c r="M350" s="105"/>
      <c r="N350" s="105"/>
      <c r="O350" s="105"/>
      <c r="P350" s="105"/>
      <c r="Q350" s="105"/>
      <c r="R350" s="105"/>
      <c r="S350" s="105"/>
      <c r="T350" s="105">
        <v>-20.394161980469299</v>
      </c>
      <c r="U350" s="106">
        <v>51</v>
      </c>
      <c r="V350" s="105">
        <v>-4.8999645587703498</v>
      </c>
      <c r="W350" s="106">
        <v>45</v>
      </c>
      <c r="X350" s="105"/>
      <c r="Y350" s="106"/>
      <c r="Z350" s="105">
        <v>2.7409659462999301</v>
      </c>
      <c r="AA350" s="106">
        <v>46</v>
      </c>
    </row>
    <row r="351" spans="1:27" x14ac:dyDescent="0.3">
      <c r="A351" s="103" t="s">
        <v>326</v>
      </c>
      <c r="B351" s="104">
        <v>43986</v>
      </c>
      <c r="C351" s="105">
        <v>8.1522000000000006</v>
      </c>
      <c r="D351" s="105"/>
      <c r="E351" s="105"/>
      <c r="F351" s="105"/>
      <c r="G351" s="105"/>
      <c r="H351" s="105"/>
      <c r="I351" s="105"/>
      <c r="J351" s="105"/>
      <c r="K351" s="105"/>
      <c r="L351" s="105"/>
      <c r="M351" s="105"/>
      <c r="N351" s="105"/>
      <c r="O351" s="105"/>
      <c r="P351" s="105"/>
      <c r="Q351" s="105"/>
      <c r="R351" s="105"/>
      <c r="S351" s="105"/>
      <c r="T351" s="105">
        <v>-25.3647473133056</v>
      </c>
      <c r="U351" s="106">
        <v>58</v>
      </c>
      <c r="V351" s="105">
        <v>-8.7084912828802103</v>
      </c>
      <c r="W351" s="106">
        <v>49</v>
      </c>
      <c r="X351" s="105"/>
      <c r="Y351" s="106"/>
      <c r="Z351" s="105">
        <v>-5.5011990212071797</v>
      </c>
      <c r="AA351" s="106">
        <v>55</v>
      </c>
    </row>
    <row r="352" spans="1:27" x14ac:dyDescent="0.3">
      <c r="A352" s="103" t="s">
        <v>327</v>
      </c>
      <c r="B352" s="104">
        <v>43986</v>
      </c>
      <c r="C352" s="105">
        <v>7.7290999999999999</v>
      </c>
      <c r="D352" s="105"/>
      <c r="E352" s="105"/>
      <c r="F352" s="105"/>
      <c r="G352" s="105"/>
      <c r="H352" s="105"/>
      <c r="I352" s="105"/>
      <c r="J352" s="105"/>
      <c r="K352" s="105"/>
      <c r="L352" s="105"/>
      <c r="M352" s="105"/>
      <c r="N352" s="105"/>
      <c r="O352" s="105"/>
      <c r="P352" s="105"/>
      <c r="Q352" s="105"/>
      <c r="R352" s="105"/>
      <c r="S352" s="105"/>
      <c r="T352" s="105">
        <v>-23.050271962917702</v>
      </c>
      <c r="U352" s="106">
        <v>54</v>
      </c>
      <c r="V352" s="105">
        <v>-7.2361307992342798</v>
      </c>
      <c r="W352" s="106">
        <v>48</v>
      </c>
      <c r="X352" s="105"/>
      <c r="Y352" s="106"/>
      <c r="Z352" s="105">
        <v>-7.1270722269991396</v>
      </c>
      <c r="AA352" s="106">
        <v>58</v>
      </c>
    </row>
    <row r="353" spans="1:27" x14ac:dyDescent="0.3">
      <c r="A353" s="103" t="s">
        <v>328</v>
      </c>
      <c r="B353" s="104">
        <v>43986</v>
      </c>
      <c r="C353" s="105">
        <v>7.2588999999999997</v>
      </c>
      <c r="D353" s="105"/>
      <c r="E353" s="105"/>
      <c r="F353" s="105"/>
      <c r="G353" s="105"/>
      <c r="H353" s="105"/>
      <c r="I353" s="105"/>
      <c r="J353" s="105"/>
      <c r="K353" s="105"/>
      <c r="L353" s="105"/>
      <c r="M353" s="105"/>
      <c r="N353" s="105"/>
      <c r="O353" s="105"/>
      <c r="P353" s="105"/>
      <c r="Q353" s="105"/>
      <c r="R353" s="105"/>
      <c r="S353" s="105"/>
      <c r="T353" s="105">
        <v>-17.7942438706886</v>
      </c>
      <c r="U353" s="106">
        <v>47</v>
      </c>
      <c r="V353" s="105"/>
      <c r="W353" s="106"/>
      <c r="X353" s="105"/>
      <c r="Y353" s="106"/>
      <c r="Z353" s="105">
        <v>-11.5265149769585</v>
      </c>
      <c r="AA353" s="106">
        <v>61</v>
      </c>
    </row>
    <row r="354" spans="1:27" x14ac:dyDescent="0.3">
      <c r="A354" s="103" t="s">
        <v>329</v>
      </c>
      <c r="B354" s="104">
        <v>43986</v>
      </c>
      <c r="C354" s="105">
        <v>7.6269999999999998</v>
      </c>
      <c r="D354" s="105"/>
      <c r="E354" s="105"/>
      <c r="F354" s="105"/>
      <c r="G354" s="105"/>
      <c r="H354" s="105"/>
      <c r="I354" s="105"/>
      <c r="J354" s="105"/>
      <c r="K354" s="105"/>
      <c r="L354" s="105"/>
      <c r="M354" s="105"/>
      <c r="N354" s="105"/>
      <c r="O354" s="105"/>
      <c r="P354" s="105"/>
      <c r="Q354" s="105"/>
      <c r="R354" s="105"/>
      <c r="S354" s="105"/>
      <c r="T354" s="105">
        <v>-16.014719054139199</v>
      </c>
      <c r="U354" s="106">
        <v>32</v>
      </c>
      <c r="V354" s="105"/>
      <c r="W354" s="106"/>
      <c r="X354" s="105"/>
      <c r="Y354" s="106"/>
      <c r="Z354" s="105">
        <v>-10.826812500000001</v>
      </c>
      <c r="AA354" s="106">
        <v>60</v>
      </c>
    </row>
    <row r="355" spans="1:27" x14ac:dyDescent="0.3">
      <c r="A355" s="103" t="s">
        <v>330</v>
      </c>
      <c r="B355" s="104">
        <v>43986</v>
      </c>
      <c r="C355" s="105">
        <v>78.612099999999998</v>
      </c>
      <c r="D355" s="105"/>
      <c r="E355" s="105"/>
      <c r="F355" s="105"/>
      <c r="G355" s="105"/>
      <c r="H355" s="105"/>
      <c r="I355" s="105"/>
      <c r="J355" s="105"/>
      <c r="K355" s="105"/>
      <c r="L355" s="105"/>
      <c r="M355" s="105"/>
      <c r="N355" s="105"/>
      <c r="O355" s="105"/>
      <c r="P355" s="105"/>
      <c r="Q355" s="105"/>
      <c r="R355" s="105"/>
      <c r="S355" s="105"/>
      <c r="T355" s="105">
        <v>-11.5891046451463</v>
      </c>
      <c r="U355" s="106">
        <v>17</v>
      </c>
      <c r="V355" s="105">
        <v>-6.8615827884213096E-2</v>
      </c>
      <c r="W355" s="106">
        <v>20</v>
      </c>
      <c r="X355" s="105">
        <v>4.8550510741687098</v>
      </c>
      <c r="Y355" s="106">
        <v>23</v>
      </c>
      <c r="Z355" s="105">
        <v>18.0934338977079</v>
      </c>
      <c r="AA355" s="106">
        <v>29</v>
      </c>
    </row>
    <row r="356" spans="1:27" x14ac:dyDescent="0.3">
      <c r="A356" s="103" t="s">
        <v>331</v>
      </c>
      <c r="B356" s="104">
        <v>43986</v>
      </c>
      <c r="C356" s="105">
        <v>90.104699999999994</v>
      </c>
      <c r="D356" s="105"/>
      <c r="E356" s="105"/>
      <c r="F356" s="105"/>
      <c r="G356" s="105"/>
      <c r="H356" s="105"/>
      <c r="I356" s="105"/>
      <c r="J356" s="105"/>
      <c r="K356" s="105"/>
      <c r="L356" s="105"/>
      <c r="M356" s="105"/>
      <c r="N356" s="105"/>
      <c r="O356" s="105"/>
      <c r="P356" s="105"/>
      <c r="Q356" s="105"/>
      <c r="R356" s="105"/>
      <c r="S356" s="105"/>
      <c r="T356" s="105">
        <v>-18.818702694708399</v>
      </c>
      <c r="U356" s="106">
        <v>48</v>
      </c>
      <c r="V356" s="105">
        <v>-1.97852610601403</v>
      </c>
      <c r="W356" s="106">
        <v>28</v>
      </c>
      <c r="X356" s="105">
        <v>4.4531092935205203</v>
      </c>
      <c r="Y356" s="106">
        <v>24</v>
      </c>
      <c r="Z356" s="105">
        <v>69.460066191365101</v>
      </c>
      <c r="AA356" s="106">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100"/>
    <col min="2" max="2" width="12.109375" style="100" bestFit="1" customWidth="1"/>
    <col min="3" max="16384" width="9.109375" style="100"/>
  </cols>
  <sheetData>
    <row r="1" spans="1:17" x14ac:dyDescent="0.3">
      <c r="A1" s="136"/>
      <c r="B1" s="136"/>
      <c r="C1" s="136"/>
      <c r="D1" s="108"/>
      <c r="E1" s="108"/>
      <c r="F1" s="108" t="s">
        <v>115</v>
      </c>
      <c r="G1" s="108" t="s">
        <v>116</v>
      </c>
      <c r="H1" s="108" t="s">
        <v>117</v>
      </c>
      <c r="I1" s="108" t="s">
        <v>47</v>
      </c>
      <c r="J1" s="108" t="s">
        <v>48</v>
      </c>
      <c r="K1" s="108" t="s">
        <v>1</v>
      </c>
      <c r="L1" s="108" t="s">
        <v>2</v>
      </c>
      <c r="M1" s="108" t="s">
        <v>3</v>
      </c>
      <c r="N1" s="108" t="s">
        <v>4</v>
      </c>
      <c r="O1" s="108" t="s">
        <v>5</v>
      </c>
      <c r="P1" s="108" t="s">
        <v>6</v>
      </c>
      <c r="Q1" s="108" t="s">
        <v>46</v>
      </c>
    </row>
    <row r="2" spans="1:17" x14ac:dyDescent="0.3">
      <c r="A2" s="136"/>
      <c r="B2" s="136"/>
      <c r="C2" s="136"/>
      <c r="D2" s="108"/>
      <c r="E2" s="108"/>
      <c r="F2" s="108" t="s">
        <v>0</v>
      </c>
      <c r="G2" s="108" t="s">
        <v>0</v>
      </c>
      <c r="H2" s="108" t="s">
        <v>0</v>
      </c>
      <c r="I2" s="108" t="s">
        <v>0</v>
      </c>
      <c r="J2" s="108" t="s">
        <v>0</v>
      </c>
      <c r="K2" s="108" t="s">
        <v>0</v>
      </c>
      <c r="L2" s="108" t="s">
        <v>0</v>
      </c>
      <c r="M2" s="108" t="s">
        <v>0</v>
      </c>
      <c r="N2" s="108" t="s">
        <v>0</v>
      </c>
      <c r="O2" s="108" t="s">
        <v>0</v>
      </c>
      <c r="P2" s="108" t="s">
        <v>0</v>
      </c>
      <c r="Q2" s="108" t="s">
        <v>0</v>
      </c>
    </row>
    <row r="3" spans="1:17" x14ac:dyDescent="0.3">
      <c r="A3" s="108" t="s">
        <v>7</v>
      </c>
      <c r="B3" s="108" t="s">
        <v>8</v>
      </c>
      <c r="C3" s="108" t="s">
        <v>9</v>
      </c>
      <c r="D3" s="108"/>
      <c r="E3" s="108"/>
      <c r="F3" s="108"/>
      <c r="G3" s="108"/>
      <c r="H3" s="108"/>
      <c r="I3" s="108"/>
      <c r="J3" s="108"/>
      <c r="K3" s="108"/>
      <c r="L3" s="108"/>
      <c r="M3" s="108"/>
      <c r="N3" s="108"/>
      <c r="O3" s="108"/>
      <c r="P3" s="108"/>
      <c r="Q3" s="108"/>
    </row>
    <row r="4" spans="1:17" x14ac:dyDescent="0.3">
      <c r="A4" s="102" t="s">
        <v>389</v>
      </c>
      <c r="B4" s="102"/>
      <c r="C4" s="102"/>
      <c r="D4" s="102"/>
      <c r="E4" s="102"/>
      <c r="F4" s="102"/>
      <c r="G4" s="102"/>
      <c r="H4" s="102"/>
      <c r="I4" s="102"/>
      <c r="J4" s="102"/>
      <c r="K4" s="102"/>
      <c r="L4" s="102"/>
      <c r="M4" s="102"/>
      <c r="N4" s="102"/>
      <c r="O4" s="102"/>
      <c r="P4" s="102"/>
      <c r="Q4" s="102"/>
    </row>
    <row r="5" spans="1:17" x14ac:dyDescent="0.3">
      <c r="A5" s="103" t="s">
        <v>11</v>
      </c>
      <c r="B5" s="104">
        <v>43986</v>
      </c>
      <c r="C5" s="105">
        <v>40.5229</v>
      </c>
      <c r="D5" s="105"/>
      <c r="E5" s="105"/>
      <c r="F5" s="105"/>
      <c r="G5" s="105"/>
      <c r="H5" s="105"/>
      <c r="I5" s="105"/>
      <c r="J5" s="105"/>
      <c r="K5" s="105">
        <v>-43.880398663804598</v>
      </c>
      <c r="L5" s="105">
        <v>-36.316361410470897</v>
      </c>
      <c r="M5" s="105">
        <v>-18.276309013011598</v>
      </c>
      <c r="N5" s="105">
        <v>-26.7154956919527</v>
      </c>
      <c r="O5" s="105">
        <v>-8.7668486042190903</v>
      </c>
      <c r="P5" s="105">
        <v>2.1952333325193099</v>
      </c>
      <c r="Q5" s="105">
        <v>16.1270011598188</v>
      </c>
    </row>
    <row r="6" spans="1:17" x14ac:dyDescent="0.3">
      <c r="A6" s="103" t="s">
        <v>12</v>
      </c>
      <c r="B6" s="104">
        <v>43986</v>
      </c>
      <c r="C6" s="105">
        <v>244.49799999999999</v>
      </c>
      <c r="D6" s="105"/>
      <c r="E6" s="105"/>
      <c r="F6" s="105"/>
      <c r="G6" s="105"/>
      <c r="H6" s="105"/>
      <c r="I6" s="105"/>
      <c r="J6" s="105"/>
      <c r="K6" s="105">
        <v>-51.715819012804403</v>
      </c>
      <c r="L6" s="105">
        <v>-38.2335264051179</v>
      </c>
      <c r="M6" s="105">
        <v>-15.9990548047987</v>
      </c>
      <c r="N6" s="105">
        <v>-23.677967019434501</v>
      </c>
      <c r="O6" s="105">
        <v>-2.3953542635175999</v>
      </c>
      <c r="P6" s="105">
        <v>4.8166015135018396</v>
      </c>
      <c r="Q6" s="105">
        <v>14.719288493958601</v>
      </c>
    </row>
    <row r="7" spans="1:17" x14ac:dyDescent="0.3">
      <c r="A7" s="103" t="s">
        <v>13</v>
      </c>
      <c r="B7" s="104">
        <v>43986</v>
      </c>
      <c r="C7" s="105">
        <v>140.80000000000001</v>
      </c>
      <c r="D7" s="105"/>
      <c r="E7" s="105"/>
      <c r="F7" s="105"/>
      <c r="G7" s="105"/>
      <c r="H7" s="105"/>
      <c r="I7" s="105"/>
      <c r="J7" s="105"/>
      <c r="K7" s="105">
        <v>-2.2971761541909101</v>
      </c>
      <c r="L7" s="105">
        <v>-13.9643834232049</v>
      </c>
      <c r="M7" s="105">
        <v>-2.6519936061523901</v>
      </c>
      <c r="N7" s="105">
        <v>-10.050380154490799</v>
      </c>
      <c r="O7" s="105">
        <v>2.1262193722470499E-2</v>
      </c>
      <c r="P7" s="105">
        <v>4.4692895289585497</v>
      </c>
      <c r="Q7" s="105">
        <v>19.198019351438798</v>
      </c>
    </row>
    <row r="8" spans="1:17" x14ac:dyDescent="0.3">
      <c r="A8" s="103" t="s">
        <v>14</v>
      </c>
      <c r="B8" s="104">
        <v>43986</v>
      </c>
      <c r="C8" s="105">
        <v>9.02</v>
      </c>
      <c r="D8" s="105"/>
      <c r="E8" s="105"/>
      <c r="F8" s="105"/>
      <c r="G8" s="105"/>
      <c r="H8" s="105"/>
      <c r="I8" s="105"/>
      <c r="J8" s="105"/>
      <c r="K8" s="105">
        <v>-50.647548566142497</v>
      </c>
      <c r="L8" s="105">
        <v>-29.409030338715201</v>
      </c>
      <c r="M8" s="105">
        <v>-11.348662294014</v>
      </c>
      <c r="N8" s="105">
        <v>-16.8202764976959</v>
      </c>
      <c r="O8" s="105"/>
      <c r="P8" s="105"/>
      <c r="Q8" s="105">
        <v>-5.4694189602446501</v>
      </c>
    </row>
    <row r="9" spans="1:17" x14ac:dyDescent="0.3">
      <c r="A9" s="103" t="s">
        <v>15</v>
      </c>
      <c r="B9" s="104">
        <v>43986</v>
      </c>
      <c r="C9" s="105">
        <v>37.869999999999997</v>
      </c>
      <c r="D9" s="105"/>
      <c r="E9" s="105"/>
      <c r="F9" s="105"/>
      <c r="G9" s="105"/>
      <c r="H9" s="105"/>
      <c r="I9" s="105"/>
      <c r="J9" s="105"/>
      <c r="K9" s="105">
        <v>-88.859809337134706</v>
      </c>
      <c r="L9" s="105">
        <v>-49.734899565116201</v>
      </c>
      <c r="M9" s="105">
        <v>-24.5359727275872</v>
      </c>
      <c r="N9" s="105">
        <v>-31.494562668759698</v>
      </c>
      <c r="O9" s="105">
        <v>-8.0283142970155801</v>
      </c>
      <c r="P9" s="105">
        <v>1.1918216572395099</v>
      </c>
      <c r="Q9" s="105">
        <v>9.8273842899725103</v>
      </c>
    </row>
    <row r="10" spans="1:17" x14ac:dyDescent="0.3">
      <c r="A10" s="103" t="s">
        <v>16</v>
      </c>
      <c r="B10" s="104">
        <v>43986</v>
      </c>
      <c r="C10" s="105">
        <v>10.868399999999999</v>
      </c>
      <c r="D10" s="105"/>
      <c r="E10" s="105"/>
      <c r="F10" s="105"/>
      <c r="G10" s="105"/>
      <c r="H10" s="105"/>
      <c r="I10" s="105"/>
      <c r="J10" s="105"/>
      <c r="K10" s="105">
        <v>-43.607025671063603</v>
      </c>
      <c r="L10" s="105">
        <v>-28.746467383048799</v>
      </c>
      <c r="M10" s="105">
        <v>-7.1001825977868398</v>
      </c>
      <c r="N10" s="105">
        <v>-16.512789744794102</v>
      </c>
      <c r="O10" s="105">
        <v>-7.1868026559006504</v>
      </c>
      <c r="P10" s="105"/>
      <c r="Q10" s="105">
        <v>1.8300577367205499</v>
      </c>
    </row>
    <row r="11" spans="1:17" x14ac:dyDescent="0.3">
      <c r="A11" s="103" t="s">
        <v>17</v>
      </c>
      <c r="B11" s="104">
        <v>43986</v>
      </c>
      <c r="C11" s="105">
        <v>29.3887</v>
      </c>
      <c r="D11" s="105"/>
      <c r="E11" s="105"/>
      <c r="F11" s="105"/>
      <c r="G11" s="105"/>
      <c r="H11" s="105"/>
      <c r="I11" s="105"/>
      <c r="J11" s="105"/>
      <c r="K11" s="105">
        <v>-61.290799021118701</v>
      </c>
      <c r="L11" s="105">
        <v>-34.721400945033302</v>
      </c>
      <c r="M11" s="105">
        <v>-7.9523380749960397</v>
      </c>
      <c r="N11" s="105">
        <v>-16.1294029408973</v>
      </c>
      <c r="O11" s="105">
        <v>-1.93337449330432</v>
      </c>
      <c r="P11" s="105">
        <v>7.3619559911543</v>
      </c>
      <c r="Q11" s="105">
        <v>13.852466954836199</v>
      </c>
    </row>
    <row r="12" spans="1:17" x14ac:dyDescent="0.3">
      <c r="A12" s="103" t="s">
        <v>18</v>
      </c>
      <c r="B12" s="104">
        <v>43986</v>
      </c>
      <c r="C12" s="105">
        <v>31.248999999999999</v>
      </c>
      <c r="D12" s="105"/>
      <c r="E12" s="105"/>
      <c r="F12" s="105"/>
      <c r="G12" s="105"/>
      <c r="H12" s="105"/>
      <c r="I12" s="105"/>
      <c r="J12" s="105"/>
      <c r="K12" s="105">
        <v>-57.8281906858277</v>
      </c>
      <c r="L12" s="105">
        <v>-34.662582537182402</v>
      </c>
      <c r="M12" s="105">
        <v>-13.0196203974914</v>
      </c>
      <c r="N12" s="105">
        <v>-19.528051836207901</v>
      </c>
      <c r="O12" s="105">
        <v>-3.8323512140463101</v>
      </c>
      <c r="P12" s="105">
        <v>6.4807130637851698</v>
      </c>
      <c r="Q12" s="105">
        <v>20.800208024610601</v>
      </c>
    </row>
    <row r="13" spans="1:17" x14ac:dyDescent="0.3">
      <c r="A13" s="103" t="s">
        <v>19</v>
      </c>
      <c r="B13" s="104">
        <v>43986</v>
      </c>
      <c r="C13" s="105">
        <v>64.911299999999997</v>
      </c>
      <c r="D13" s="105"/>
      <c r="E13" s="105"/>
      <c r="F13" s="105"/>
      <c r="G13" s="105"/>
      <c r="H13" s="105"/>
      <c r="I13" s="105"/>
      <c r="J13" s="105"/>
      <c r="K13" s="105">
        <v>-53.943200969827103</v>
      </c>
      <c r="L13" s="105">
        <v>-34.000432197521199</v>
      </c>
      <c r="M13" s="105">
        <v>-11.0068724620038</v>
      </c>
      <c r="N13" s="105">
        <v>-19.1814619055592</v>
      </c>
      <c r="O13" s="105">
        <v>-1.22806569077623</v>
      </c>
      <c r="P13" s="105">
        <v>5.0309065915035402</v>
      </c>
      <c r="Q13" s="105">
        <v>11.995341485384699</v>
      </c>
    </row>
    <row r="14" spans="1:17" x14ac:dyDescent="0.3">
      <c r="A14" s="103" t="s">
        <v>20</v>
      </c>
      <c r="B14" s="104">
        <v>43986</v>
      </c>
      <c r="C14" s="105">
        <v>43.36</v>
      </c>
      <c r="D14" s="105"/>
      <c r="E14" s="105"/>
      <c r="F14" s="105"/>
      <c r="G14" s="105"/>
      <c r="H14" s="105"/>
      <c r="I14" s="105"/>
      <c r="J14" s="105"/>
      <c r="K14" s="105">
        <v>-45.306879246791297</v>
      </c>
      <c r="L14" s="105">
        <v>-37.651755637003099</v>
      </c>
      <c r="M14" s="105">
        <v>-19.799968756315</v>
      </c>
      <c r="N14" s="105">
        <v>-23.543671561208701</v>
      </c>
      <c r="O14" s="105">
        <v>-4.6263298223383797</v>
      </c>
      <c r="P14" s="105">
        <v>2.8962187207727799</v>
      </c>
      <c r="Q14" s="105">
        <v>23.429670964017699</v>
      </c>
    </row>
    <row r="15" spans="1:17" x14ac:dyDescent="0.3">
      <c r="A15" s="103" t="s">
        <v>21</v>
      </c>
      <c r="B15" s="104">
        <v>43986</v>
      </c>
      <c r="C15" s="105">
        <v>125.4224</v>
      </c>
      <c r="D15" s="105"/>
      <c r="E15" s="105"/>
      <c r="F15" s="105"/>
      <c r="G15" s="105"/>
      <c r="H15" s="105"/>
      <c r="I15" s="105"/>
      <c r="J15" s="105"/>
      <c r="K15" s="105">
        <v>-30.740441785797501</v>
      </c>
      <c r="L15" s="105">
        <v>-27.904088558589599</v>
      </c>
      <c r="M15" s="105">
        <v>-7.0231401584677497</v>
      </c>
      <c r="N15" s="105">
        <v>-13.3913094158438</v>
      </c>
      <c r="O15" s="105">
        <v>-0.45790568139402099</v>
      </c>
      <c r="P15" s="105">
        <v>8.6381136399434695</v>
      </c>
      <c r="Q15" s="105">
        <v>19.8227925572264</v>
      </c>
    </row>
    <row r="16" spans="1:17" x14ac:dyDescent="0.3">
      <c r="A16" s="103" t="s">
        <v>22</v>
      </c>
      <c r="B16" s="104">
        <v>43986</v>
      </c>
      <c r="C16" s="105">
        <v>9.0927000000000007</v>
      </c>
      <c r="D16" s="105"/>
      <c r="E16" s="105"/>
      <c r="F16" s="105"/>
      <c r="G16" s="105"/>
      <c r="H16" s="105"/>
      <c r="I16" s="105"/>
      <c r="J16" s="105"/>
      <c r="K16" s="105">
        <v>-43.350165661284301</v>
      </c>
      <c r="L16" s="105">
        <v>-29.511432899158098</v>
      </c>
      <c r="M16" s="105">
        <v>-5.2398001087371302</v>
      </c>
      <c r="N16" s="105">
        <v>-10.6139232053476</v>
      </c>
      <c r="O16" s="105"/>
      <c r="P16" s="105"/>
      <c r="Q16" s="105">
        <v>-4.7856141618497103</v>
      </c>
    </row>
    <row r="17" spans="1:17" x14ac:dyDescent="0.3">
      <c r="A17" s="103" t="s">
        <v>23</v>
      </c>
      <c r="B17" s="104">
        <v>43986</v>
      </c>
      <c r="C17" s="105">
        <v>8.9274000000000004</v>
      </c>
      <c r="D17" s="105"/>
      <c r="E17" s="105"/>
      <c r="F17" s="105"/>
      <c r="G17" s="105"/>
      <c r="H17" s="105"/>
      <c r="I17" s="105"/>
      <c r="J17" s="105"/>
      <c r="K17" s="105">
        <v>-39.661913674677898</v>
      </c>
      <c r="L17" s="105">
        <v>-26.836018797267499</v>
      </c>
      <c r="M17" s="105">
        <v>-4.0397867540597998</v>
      </c>
      <c r="N17" s="105">
        <v>-9.8591275055098198</v>
      </c>
      <c r="O17" s="105"/>
      <c r="P17" s="105"/>
      <c r="Q17" s="105">
        <v>-5.8345603576751097</v>
      </c>
    </row>
    <row r="18" spans="1:17" x14ac:dyDescent="0.3">
      <c r="A18" s="103" t="s">
        <v>24</v>
      </c>
      <c r="B18" s="104">
        <v>43986</v>
      </c>
      <c r="C18" s="105">
        <v>199.17670000000001</v>
      </c>
      <c r="D18" s="105"/>
      <c r="E18" s="105"/>
      <c r="F18" s="105"/>
      <c r="G18" s="105"/>
      <c r="H18" s="105"/>
      <c r="I18" s="105"/>
      <c r="J18" s="105"/>
      <c r="K18" s="105">
        <v>-55.535354879451504</v>
      </c>
      <c r="L18" s="105">
        <v>-43.3542782007206</v>
      </c>
      <c r="M18" s="105">
        <v>-18.648292555455299</v>
      </c>
      <c r="N18" s="105">
        <v>-25.847604291890601</v>
      </c>
      <c r="O18" s="105">
        <v>-6.8249511292589604</v>
      </c>
      <c r="P18" s="105">
        <v>1.85903862522946</v>
      </c>
      <c r="Q18" s="105">
        <v>7.8315971572963203</v>
      </c>
    </row>
    <row r="19" spans="1:17" x14ac:dyDescent="0.3">
      <c r="A19" s="103" t="s">
        <v>25</v>
      </c>
      <c r="B19" s="104">
        <v>43986</v>
      </c>
      <c r="C19" s="105">
        <v>9.4</v>
      </c>
      <c r="D19" s="105"/>
      <c r="E19" s="105"/>
      <c r="F19" s="105"/>
      <c r="G19" s="105"/>
      <c r="H19" s="105"/>
      <c r="I19" s="105"/>
      <c r="J19" s="105"/>
      <c r="K19" s="105">
        <v>-25.2901437727351</v>
      </c>
      <c r="L19" s="105">
        <v>-25.694201775576399</v>
      </c>
      <c r="M19" s="105">
        <v>-4.3855696734853398</v>
      </c>
      <c r="N19" s="105">
        <v>-13.8026976804756</v>
      </c>
      <c r="O19" s="105"/>
      <c r="P19" s="105"/>
      <c r="Q19" s="105">
        <v>-4.0036563071298001</v>
      </c>
    </row>
    <row r="20" spans="1:17" x14ac:dyDescent="0.3">
      <c r="A20" s="103" t="s">
        <v>26</v>
      </c>
      <c r="B20" s="104">
        <v>43986</v>
      </c>
      <c r="C20" s="105">
        <v>58.128100000000003</v>
      </c>
      <c r="D20" s="105"/>
      <c r="E20" s="105"/>
      <c r="F20" s="105"/>
      <c r="G20" s="105"/>
      <c r="H20" s="105"/>
      <c r="I20" s="105"/>
      <c r="J20" s="105"/>
      <c r="K20" s="105">
        <v>-47.094937076836203</v>
      </c>
      <c r="L20" s="105">
        <v>-26.190596468795601</v>
      </c>
      <c r="M20" s="105">
        <v>-3.8833150598107</v>
      </c>
      <c r="N20" s="105">
        <v>-11.315304353473</v>
      </c>
      <c r="O20" s="105">
        <v>1.4104774384547301</v>
      </c>
      <c r="P20" s="105">
        <v>4.21612769124485</v>
      </c>
      <c r="Q20" s="105">
        <v>10.7285237258248</v>
      </c>
    </row>
    <row r="21" spans="1:17" x14ac:dyDescent="0.3">
      <c r="A21" s="136"/>
      <c r="B21" s="136"/>
      <c r="C21" s="136"/>
      <c r="D21" s="108"/>
      <c r="E21" s="108"/>
      <c r="F21" s="108"/>
      <c r="G21" s="108"/>
      <c r="H21" s="108"/>
      <c r="I21" s="108"/>
      <c r="J21" s="108"/>
      <c r="K21" s="108" t="s">
        <v>1</v>
      </c>
      <c r="L21" s="108" t="s">
        <v>2</v>
      </c>
      <c r="M21" s="108" t="s">
        <v>3</v>
      </c>
      <c r="N21" s="108" t="s">
        <v>4</v>
      </c>
      <c r="O21" s="108" t="s">
        <v>5</v>
      </c>
      <c r="P21" s="108" t="s">
        <v>6</v>
      </c>
      <c r="Q21" s="108" t="s">
        <v>46</v>
      </c>
    </row>
    <row r="22" spans="1:17" x14ac:dyDescent="0.3">
      <c r="A22" s="136"/>
      <c r="B22" s="136"/>
      <c r="C22" s="136"/>
      <c r="D22" s="108"/>
      <c r="E22" s="108"/>
      <c r="F22" s="108"/>
      <c r="G22" s="108"/>
      <c r="H22" s="108"/>
      <c r="I22" s="108"/>
      <c r="J22" s="108"/>
      <c r="K22" s="108" t="s">
        <v>0</v>
      </c>
      <c r="L22" s="108" t="s">
        <v>0</v>
      </c>
      <c r="M22" s="108" t="s">
        <v>0</v>
      </c>
      <c r="N22" s="108" t="s">
        <v>0</v>
      </c>
      <c r="O22" s="108" t="s">
        <v>0</v>
      </c>
      <c r="P22" s="108" t="s">
        <v>0</v>
      </c>
      <c r="Q22" s="108" t="s">
        <v>0</v>
      </c>
    </row>
    <row r="23" spans="1:17" x14ac:dyDescent="0.3">
      <c r="A23" s="108" t="s">
        <v>7</v>
      </c>
      <c r="B23" s="108" t="s">
        <v>8</v>
      </c>
      <c r="C23" s="108" t="s">
        <v>9</v>
      </c>
      <c r="D23" s="108"/>
      <c r="E23" s="108"/>
      <c r="F23" s="108"/>
      <c r="G23" s="108"/>
      <c r="H23" s="108"/>
      <c r="I23" s="108"/>
      <c r="J23" s="108"/>
      <c r="K23" s="108"/>
      <c r="L23" s="108"/>
      <c r="M23" s="108"/>
      <c r="N23" s="108"/>
      <c r="O23" s="108"/>
      <c r="P23" s="108"/>
      <c r="Q23" s="108"/>
    </row>
    <row r="24" spans="1:17" x14ac:dyDescent="0.3">
      <c r="A24" s="102" t="s">
        <v>389</v>
      </c>
      <c r="B24" s="102"/>
      <c r="C24" s="102"/>
      <c r="D24" s="102"/>
      <c r="E24" s="102"/>
      <c r="F24" s="102"/>
      <c r="G24" s="102"/>
      <c r="H24" s="102"/>
      <c r="I24" s="102"/>
      <c r="J24" s="102"/>
      <c r="K24" s="102"/>
      <c r="L24" s="102"/>
      <c r="M24" s="102"/>
      <c r="N24" s="102"/>
      <c r="O24" s="102"/>
      <c r="P24" s="102"/>
      <c r="Q24" s="102"/>
    </row>
    <row r="25" spans="1:17" x14ac:dyDescent="0.3">
      <c r="A25" s="103" t="s">
        <v>30</v>
      </c>
      <c r="B25" s="104">
        <v>43986</v>
      </c>
      <c r="C25" s="105">
        <v>37.709000000000003</v>
      </c>
      <c r="D25" s="105"/>
      <c r="E25" s="105"/>
      <c r="F25" s="105"/>
      <c r="G25" s="105"/>
      <c r="H25" s="105"/>
      <c r="I25" s="105"/>
      <c r="J25" s="105"/>
      <c r="K25" s="105">
        <v>-44.768889722656198</v>
      </c>
      <c r="L25" s="105">
        <v>-37.1391697515608</v>
      </c>
      <c r="M25" s="105">
        <v>-19.194206118745001</v>
      </c>
      <c r="N25" s="105">
        <v>-27.518137746015299</v>
      </c>
      <c r="O25" s="105">
        <v>-9.6263963701502604</v>
      </c>
      <c r="P25" s="105">
        <v>1.01447340939486</v>
      </c>
      <c r="Q25" s="105">
        <v>22.717396675651401</v>
      </c>
    </row>
    <row r="26" spans="1:17" x14ac:dyDescent="0.3">
      <c r="A26" s="103" t="s">
        <v>31</v>
      </c>
      <c r="B26" s="104">
        <v>43986</v>
      </c>
      <c r="C26" s="105">
        <v>229.10300000000001</v>
      </c>
      <c r="D26" s="105"/>
      <c r="E26" s="105"/>
      <c r="F26" s="105"/>
      <c r="G26" s="105"/>
      <c r="H26" s="105"/>
      <c r="I26" s="105"/>
      <c r="J26" s="105"/>
      <c r="K26" s="105">
        <v>-52.578780724062597</v>
      </c>
      <c r="L26" s="105">
        <v>-38.9690045672385</v>
      </c>
      <c r="M26" s="105">
        <v>-16.7799726526254</v>
      </c>
      <c r="N26" s="105">
        <v>-24.341717384578399</v>
      </c>
      <c r="O26" s="105">
        <v>-3.4003211580864701</v>
      </c>
      <c r="P26" s="105">
        <v>3.51282785575152</v>
      </c>
      <c r="Q26" s="105">
        <v>83.131595634095603</v>
      </c>
    </row>
    <row r="27" spans="1:17" x14ac:dyDescent="0.3">
      <c r="A27" s="103" t="s">
        <v>32</v>
      </c>
      <c r="B27" s="104">
        <v>43986</v>
      </c>
      <c r="C27" s="105">
        <v>131.72999999999999</v>
      </c>
      <c r="D27" s="105"/>
      <c r="E27" s="105"/>
      <c r="F27" s="105"/>
      <c r="G27" s="105"/>
      <c r="H27" s="105"/>
      <c r="I27" s="105"/>
      <c r="J27" s="105"/>
      <c r="K27" s="105">
        <v>-2.84068566410199</v>
      </c>
      <c r="L27" s="105">
        <v>-14.451324103508901</v>
      </c>
      <c r="M27" s="105">
        <v>-3.16888609049278</v>
      </c>
      <c r="N27" s="105">
        <v>-10.5413842609596</v>
      </c>
      <c r="O27" s="105">
        <v>-0.74743279694157705</v>
      </c>
      <c r="P27" s="105">
        <v>3.32791513761868</v>
      </c>
      <c r="Q27" s="105">
        <v>76.990902789811102</v>
      </c>
    </row>
    <row r="28" spans="1:17" x14ac:dyDescent="0.3">
      <c r="A28" s="103" t="s">
        <v>33</v>
      </c>
      <c r="B28" s="104">
        <v>43986</v>
      </c>
      <c r="C28" s="105">
        <v>8.7799999999999994</v>
      </c>
      <c r="D28" s="105"/>
      <c r="E28" s="105"/>
      <c r="F28" s="105"/>
      <c r="G28" s="105"/>
      <c r="H28" s="105"/>
      <c r="I28" s="105"/>
      <c r="J28" s="105"/>
      <c r="K28" s="105">
        <v>-50.823582746859003</v>
      </c>
      <c r="L28" s="105">
        <v>-29.927686879427</v>
      </c>
      <c r="M28" s="105">
        <v>-12.0097575734655</v>
      </c>
      <c r="N28" s="105">
        <v>-17.664817859173102</v>
      </c>
      <c r="O28" s="105"/>
      <c r="P28" s="105"/>
      <c r="Q28" s="105">
        <v>-6.8088685015290604</v>
      </c>
    </row>
    <row r="29" spans="1:17" x14ac:dyDescent="0.3">
      <c r="A29" s="103" t="s">
        <v>34</v>
      </c>
      <c r="B29" s="104">
        <v>43986</v>
      </c>
      <c r="C29" s="105">
        <v>35.299999999999997</v>
      </c>
      <c r="D29" s="105"/>
      <c r="E29" s="105"/>
      <c r="F29" s="105"/>
      <c r="G29" s="105"/>
      <c r="H29" s="105"/>
      <c r="I29" s="105"/>
      <c r="J29" s="105"/>
      <c r="K29" s="105">
        <v>-89.748965937899101</v>
      </c>
      <c r="L29" s="105">
        <v>-50.538357696966301</v>
      </c>
      <c r="M29" s="105">
        <v>-25.408554972104799</v>
      </c>
      <c r="N29" s="105">
        <v>-32.209415172685603</v>
      </c>
      <c r="O29" s="105">
        <v>-8.8668488039213695</v>
      </c>
      <c r="P29" s="105">
        <v>0.15214592815268699</v>
      </c>
      <c r="Q29" s="105">
        <v>20.649597495527701</v>
      </c>
    </row>
    <row r="30" spans="1:17" x14ac:dyDescent="0.3">
      <c r="A30" s="103" t="s">
        <v>35</v>
      </c>
      <c r="B30" s="104">
        <v>43986</v>
      </c>
      <c r="C30" s="105">
        <v>9.9497</v>
      </c>
      <c r="D30" s="105"/>
      <c r="E30" s="105"/>
      <c r="F30" s="105"/>
      <c r="G30" s="105"/>
      <c r="H30" s="105"/>
      <c r="I30" s="105"/>
      <c r="J30" s="105"/>
      <c r="K30" s="105">
        <v>-45.190391392243697</v>
      </c>
      <c r="L30" s="105">
        <v>-30.140358773433899</v>
      </c>
      <c r="M30" s="105">
        <v>-8.5522692146387005</v>
      </c>
      <c r="N30" s="105">
        <v>-17.793618553019201</v>
      </c>
      <c r="O30" s="105">
        <v>-8.3956574733762395</v>
      </c>
      <c r="P30" s="105"/>
      <c r="Q30" s="105">
        <v>-0.10600173210161599</v>
      </c>
    </row>
    <row r="31" spans="1:17" x14ac:dyDescent="0.3">
      <c r="A31" s="103" t="s">
        <v>36</v>
      </c>
      <c r="B31" s="104">
        <v>43986</v>
      </c>
      <c r="C31" s="105">
        <v>27.3508</v>
      </c>
      <c r="D31" s="105"/>
      <c r="E31" s="105"/>
      <c r="F31" s="105"/>
      <c r="G31" s="105"/>
      <c r="H31" s="105"/>
      <c r="I31" s="105"/>
      <c r="J31" s="105"/>
      <c r="K31" s="105">
        <v>-61.840033836642803</v>
      </c>
      <c r="L31" s="105">
        <v>-35.256589282080498</v>
      </c>
      <c r="M31" s="105">
        <v>-8.5607822834096599</v>
      </c>
      <c r="N31" s="105">
        <v>-16.671335655647901</v>
      </c>
      <c r="O31" s="105">
        <v>-2.5390320545749199</v>
      </c>
      <c r="P31" s="105">
        <v>5.8738452658011804</v>
      </c>
      <c r="Q31" s="105">
        <v>91.472809140329304</v>
      </c>
    </row>
    <row r="32" spans="1:17" x14ac:dyDescent="0.3">
      <c r="A32" s="103" t="s">
        <v>37</v>
      </c>
      <c r="B32" s="104">
        <v>43986</v>
      </c>
      <c r="C32" s="105">
        <v>29.405999999999999</v>
      </c>
      <c r="D32" s="105"/>
      <c r="E32" s="105"/>
      <c r="F32" s="105"/>
      <c r="G32" s="105"/>
      <c r="H32" s="105"/>
      <c r="I32" s="105"/>
      <c r="J32" s="105"/>
      <c r="K32" s="105">
        <v>-58.687179764989899</v>
      </c>
      <c r="L32" s="105">
        <v>-35.481085599811898</v>
      </c>
      <c r="M32" s="105">
        <v>-13.8969266851452</v>
      </c>
      <c r="N32" s="105">
        <v>-20.307261433048101</v>
      </c>
      <c r="O32" s="105">
        <v>-4.6396761988088704</v>
      </c>
      <c r="P32" s="105">
        <v>5.3321428553742596</v>
      </c>
      <c r="Q32" s="105">
        <v>18.639973684210499</v>
      </c>
    </row>
    <row r="33" spans="1:17" x14ac:dyDescent="0.3">
      <c r="A33" s="103" t="s">
        <v>38</v>
      </c>
      <c r="B33" s="104">
        <v>43986</v>
      </c>
      <c r="C33" s="105">
        <v>61.42</v>
      </c>
      <c r="D33" s="105"/>
      <c r="E33" s="105"/>
      <c r="F33" s="105"/>
      <c r="G33" s="105"/>
      <c r="H33" s="105"/>
      <c r="I33" s="105"/>
      <c r="J33" s="105"/>
      <c r="K33" s="105">
        <v>-54.567034307231197</v>
      </c>
      <c r="L33" s="105">
        <v>-34.596163154095997</v>
      </c>
      <c r="M33" s="105">
        <v>-11.629127548455299</v>
      </c>
      <c r="N33" s="105">
        <v>-19.712216056779202</v>
      </c>
      <c r="O33" s="105">
        <v>-1.90469334189984</v>
      </c>
      <c r="P33" s="105">
        <v>4.1152012408379504</v>
      </c>
      <c r="Q33" s="105">
        <v>34.28</v>
      </c>
    </row>
    <row r="34" spans="1:17" x14ac:dyDescent="0.3">
      <c r="A34" s="103" t="s">
        <v>39</v>
      </c>
      <c r="B34" s="104">
        <v>43986</v>
      </c>
      <c r="C34" s="105">
        <v>42.94</v>
      </c>
      <c r="D34" s="105"/>
      <c r="E34" s="105"/>
      <c r="F34" s="105"/>
      <c r="G34" s="105"/>
      <c r="H34" s="105"/>
      <c r="I34" s="105"/>
      <c r="J34" s="105"/>
      <c r="K34" s="105">
        <v>-45.771304706114201</v>
      </c>
      <c r="L34" s="105">
        <v>-38.102091491963897</v>
      </c>
      <c r="M34" s="105">
        <v>-20.255330312150502</v>
      </c>
      <c r="N34" s="105">
        <v>-23.934426229508201</v>
      </c>
      <c r="O34" s="105">
        <v>-4.9035136348037298</v>
      </c>
      <c r="P34" s="105">
        <v>2.5734153603184402</v>
      </c>
      <c r="Q34" s="105">
        <v>22.313269628017999</v>
      </c>
    </row>
    <row r="35" spans="1:17" x14ac:dyDescent="0.3">
      <c r="A35" s="103" t="s">
        <v>40</v>
      </c>
      <c r="B35" s="104">
        <v>43986</v>
      </c>
      <c r="C35" s="105">
        <v>117.4397</v>
      </c>
      <c r="D35" s="105"/>
      <c r="E35" s="105"/>
      <c r="F35" s="105"/>
      <c r="G35" s="105"/>
      <c r="H35" s="105"/>
      <c r="I35" s="105"/>
      <c r="J35" s="105"/>
      <c r="K35" s="105">
        <v>-32.012427708531703</v>
      </c>
      <c r="L35" s="105">
        <v>-29.1905276452907</v>
      </c>
      <c r="M35" s="105">
        <v>-8.4394637463625095</v>
      </c>
      <c r="N35" s="105">
        <v>-14.6768678166735</v>
      </c>
      <c r="O35" s="105">
        <v>-1.69198958779579</v>
      </c>
      <c r="P35" s="105">
        <v>7.1830031348516501</v>
      </c>
      <c r="Q35" s="105">
        <v>67.392147276164295</v>
      </c>
    </row>
    <row r="36" spans="1:17" x14ac:dyDescent="0.3">
      <c r="A36" s="103" t="s">
        <v>41</v>
      </c>
      <c r="B36" s="104">
        <v>43986</v>
      </c>
      <c r="C36" s="105">
        <v>8.8213000000000008</v>
      </c>
      <c r="D36" s="105"/>
      <c r="E36" s="105"/>
      <c r="F36" s="105"/>
      <c r="G36" s="105"/>
      <c r="H36" s="105"/>
      <c r="I36" s="105"/>
      <c r="J36" s="105"/>
      <c r="K36" s="105">
        <v>-44.4810086753467</v>
      </c>
      <c r="L36" s="105">
        <v>-30.520319316664398</v>
      </c>
      <c r="M36" s="105">
        <v>-6.3603270378087604</v>
      </c>
      <c r="N36" s="105">
        <v>-11.687885525239601</v>
      </c>
      <c r="O36" s="105"/>
      <c r="P36" s="105"/>
      <c r="Q36" s="105">
        <v>-6.2171315028901697</v>
      </c>
    </row>
    <row r="37" spans="1:17" x14ac:dyDescent="0.3">
      <c r="A37" s="103" t="s">
        <v>42</v>
      </c>
      <c r="B37" s="104">
        <v>43986</v>
      </c>
      <c r="C37" s="105">
        <v>8.6499000000000006</v>
      </c>
      <c r="D37" s="105"/>
      <c r="E37" s="105"/>
      <c r="F37" s="105"/>
      <c r="G37" s="105"/>
      <c r="H37" s="105"/>
      <c r="I37" s="105"/>
      <c r="J37" s="105"/>
      <c r="K37" s="105">
        <v>-40.796072512321302</v>
      </c>
      <c r="L37" s="105">
        <v>-27.8599771546513</v>
      </c>
      <c r="M37" s="105">
        <v>-5.1549000977254096</v>
      </c>
      <c r="N37" s="105">
        <v>-10.9810053605904</v>
      </c>
      <c r="O37" s="105"/>
      <c r="P37" s="105"/>
      <c r="Q37" s="105">
        <v>-7.3440611028315903</v>
      </c>
    </row>
    <row r="38" spans="1:17" x14ac:dyDescent="0.3">
      <c r="A38" s="103" t="s">
        <v>43</v>
      </c>
      <c r="B38" s="104">
        <v>43986</v>
      </c>
      <c r="C38" s="105">
        <v>188.696</v>
      </c>
      <c r="D38" s="105"/>
      <c r="E38" s="105"/>
      <c r="F38" s="105"/>
      <c r="G38" s="105"/>
      <c r="H38" s="105"/>
      <c r="I38" s="105"/>
      <c r="J38" s="105"/>
      <c r="K38" s="105">
        <v>-56.4310249421574</v>
      </c>
      <c r="L38" s="105">
        <v>-44.151428452313397</v>
      </c>
      <c r="M38" s="105">
        <v>-19.485447140871099</v>
      </c>
      <c r="N38" s="105">
        <v>-26.533580613415001</v>
      </c>
      <c r="O38" s="105">
        <v>-7.4752952020640704</v>
      </c>
      <c r="P38" s="105">
        <v>1.02076485178286</v>
      </c>
      <c r="Q38" s="105">
        <v>48.717080234758498</v>
      </c>
    </row>
    <row r="39" spans="1:17" x14ac:dyDescent="0.3">
      <c r="A39" s="103" t="s">
        <v>44</v>
      </c>
      <c r="B39" s="104">
        <v>43986</v>
      </c>
      <c r="C39" s="105">
        <v>9.2799999999999994</v>
      </c>
      <c r="D39" s="105"/>
      <c r="E39" s="105"/>
      <c r="F39" s="105"/>
      <c r="G39" s="105"/>
      <c r="H39" s="105"/>
      <c r="I39" s="105"/>
      <c r="J39" s="105"/>
      <c r="K39" s="105">
        <v>-25.5960729312763</v>
      </c>
      <c r="L39" s="105">
        <v>-26.3077182597494</v>
      </c>
      <c r="M39" s="105">
        <v>-5.1075980484853201</v>
      </c>
      <c r="N39" s="105">
        <v>-14.430510437913901</v>
      </c>
      <c r="O39" s="105"/>
      <c r="P39" s="105"/>
      <c r="Q39" s="105">
        <v>-4.80438756855576</v>
      </c>
    </row>
    <row r="40" spans="1:17" x14ac:dyDescent="0.3">
      <c r="A40" s="103" t="s">
        <v>45</v>
      </c>
      <c r="B40" s="104">
        <v>43986</v>
      </c>
      <c r="C40" s="105">
        <v>55.063200000000002</v>
      </c>
      <c r="D40" s="105"/>
      <c r="E40" s="105"/>
      <c r="F40" s="105"/>
      <c r="G40" s="105"/>
      <c r="H40" s="105"/>
      <c r="I40" s="105"/>
      <c r="J40" s="105"/>
      <c r="K40" s="105">
        <v>-47.658246281097497</v>
      </c>
      <c r="L40" s="105">
        <v>-26.745866166415901</v>
      </c>
      <c r="M40" s="105">
        <v>-4.4877754528817304</v>
      </c>
      <c r="N40" s="105">
        <v>-11.8688997057431</v>
      </c>
      <c r="O40" s="105">
        <v>0.67925327720225204</v>
      </c>
      <c r="P40" s="105">
        <v>3.3643186773064002</v>
      </c>
      <c r="Q40" s="105">
        <v>30.274375115037699</v>
      </c>
    </row>
    <row r="41" spans="1:17" x14ac:dyDescent="0.3">
      <c r="A41" s="136"/>
      <c r="B41" s="136"/>
      <c r="C41" s="136"/>
      <c r="D41" s="108"/>
      <c r="E41" s="108"/>
      <c r="F41" s="108"/>
      <c r="G41" s="108"/>
      <c r="H41" s="108"/>
      <c r="I41" s="108" t="s">
        <v>47</v>
      </c>
      <c r="J41" s="108" t="s">
        <v>48</v>
      </c>
      <c r="K41" s="108" t="s">
        <v>1</v>
      </c>
      <c r="L41" s="108" t="s">
        <v>2</v>
      </c>
      <c r="M41" s="108" t="s">
        <v>3</v>
      </c>
      <c r="O41" s="103"/>
      <c r="P41" s="103"/>
      <c r="Q41" s="108" t="s">
        <v>46</v>
      </c>
    </row>
    <row r="42" spans="1:17" x14ac:dyDescent="0.3">
      <c r="A42" s="136"/>
      <c r="B42" s="136"/>
      <c r="C42" s="136"/>
      <c r="D42" s="108"/>
      <c r="E42" s="108"/>
      <c r="F42" s="108"/>
      <c r="G42" s="108"/>
      <c r="H42" s="108"/>
      <c r="I42" s="108" t="s">
        <v>0</v>
      </c>
      <c r="J42" s="108" t="s">
        <v>0</v>
      </c>
      <c r="K42" s="108" t="s">
        <v>0</v>
      </c>
      <c r="L42" s="108" t="s">
        <v>0</v>
      </c>
      <c r="M42" s="108" t="s">
        <v>0</v>
      </c>
      <c r="O42" s="103"/>
      <c r="P42" s="103"/>
      <c r="Q42" s="108" t="s">
        <v>0</v>
      </c>
    </row>
    <row r="43" spans="1:17" x14ac:dyDescent="0.3">
      <c r="A43" s="108" t="s">
        <v>7</v>
      </c>
      <c r="B43" s="108" t="s">
        <v>8</v>
      </c>
      <c r="C43" s="108" t="s">
        <v>9</v>
      </c>
      <c r="D43" s="108"/>
      <c r="E43" s="108"/>
      <c r="F43" s="108"/>
      <c r="G43" s="108"/>
      <c r="H43" s="108"/>
      <c r="I43" s="108"/>
      <c r="J43" s="108"/>
      <c r="K43" s="108"/>
      <c r="L43" s="108"/>
      <c r="M43" s="108"/>
      <c r="O43" s="103"/>
      <c r="P43" s="103"/>
      <c r="Q43" s="108"/>
    </row>
    <row r="44" spans="1:17" x14ac:dyDescent="0.3">
      <c r="A44" s="102" t="s">
        <v>388</v>
      </c>
      <c r="B44" s="102"/>
      <c r="C44" s="102"/>
      <c r="D44" s="102"/>
      <c r="E44" s="102"/>
      <c r="F44" s="102"/>
      <c r="G44" s="102"/>
      <c r="H44" s="102"/>
      <c r="I44" s="102"/>
      <c r="J44" s="102"/>
      <c r="K44" s="102"/>
      <c r="L44" s="102"/>
      <c r="M44" s="102"/>
      <c r="O44" s="103"/>
      <c r="P44" s="103"/>
      <c r="Q44" s="102"/>
    </row>
    <row r="45" spans="1:17" x14ac:dyDescent="0.3">
      <c r="A45" s="103" t="s">
        <v>379</v>
      </c>
      <c r="B45" s="104">
        <v>43986</v>
      </c>
      <c r="C45" s="105">
        <v>9.93</v>
      </c>
      <c r="D45" s="105"/>
      <c r="E45" s="105"/>
      <c r="F45" s="105"/>
      <c r="G45" s="105"/>
      <c r="H45" s="105"/>
      <c r="I45" s="105">
        <v>158.76831501831501</v>
      </c>
      <c r="J45" s="105">
        <v>63.745633860694298</v>
      </c>
      <c r="K45" s="105">
        <v>-3.5635251236657202</v>
      </c>
      <c r="L45" s="105"/>
      <c r="M45" s="105"/>
      <c r="O45" s="103"/>
      <c r="P45" s="103"/>
      <c r="Q45" s="105">
        <v>-2.26106194690266</v>
      </c>
    </row>
    <row r="46" spans="1:17" x14ac:dyDescent="0.3">
      <c r="A46" s="103" t="s">
        <v>49</v>
      </c>
      <c r="B46" s="104">
        <v>43986</v>
      </c>
      <c r="C46" s="105">
        <v>9.3800000000000008</v>
      </c>
      <c r="D46" s="105"/>
      <c r="E46" s="105"/>
      <c r="F46" s="105"/>
      <c r="G46" s="105"/>
      <c r="H46" s="105"/>
      <c r="I46" s="105">
        <v>226.576725707664</v>
      </c>
      <c r="J46" s="105">
        <v>102.32497290023601</v>
      </c>
      <c r="K46" s="105">
        <v>-30.0974512743628</v>
      </c>
      <c r="L46" s="105">
        <v>-21.275045537340599</v>
      </c>
      <c r="M46" s="105">
        <v>-3.9949727881400001</v>
      </c>
      <c r="O46" s="103"/>
      <c r="P46" s="103"/>
      <c r="Q46" s="105">
        <v>-6.8993902439024302</v>
      </c>
    </row>
    <row r="47" spans="1:17" x14ac:dyDescent="0.3">
      <c r="A47" s="103" t="s">
        <v>50</v>
      </c>
      <c r="B47" s="104">
        <v>43986</v>
      </c>
      <c r="C47" s="105">
        <v>98.597800000000007</v>
      </c>
      <c r="D47" s="105"/>
      <c r="E47" s="105"/>
      <c r="F47" s="105"/>
      <c r="G47" s="105"/>
      <c r="H47" s="105"/>
      <c r="I47" s="105">
        <v>246.53933061108501</v>
      </c>
      <c r="J47" s="105">
        <v>93.471882603459306</v>
      </c>
      <c r="K47" s="105">
        <v>-50.107955159263</v>
      </c>
      <c r="L47" s="105">
        <v>-32.930852003214603</v>
      </c>
      <c r="M47" s="105">
        <v>-8.7042249318840206</v>
      </c>
      <c r="O47" s="103"/>
      <c r="P47" s="103"/>
      <c r="Q47" s="105">
        <v>14.0604450288268</v>
      </c>
    </row>
    <row r="48" spans="1:17" x14ac:dyDescent="0.3">
      <c r="A48" s="136"/>
      <c r="B48" s="136"/>
      <c r="C48" s="136"/>
      <c r="D48" s="108"/>
      <c r="E48" s="108"/>
      <c r="F48" s="108"/>
      <c r="G48" s="108"/>
      <c r="H48" s="108"/>
      <c r="I48" s="108" t="s">
        <v>47</v>
      </c>
      <c r="J48" s="108" t="s">
        <v>48</v>
      </c>
      <c r="K48" s="108" t="s">
        <v>1</v>
      </c>
      <c r="L48" s="108" t="s">
        <v>2</v>
      </c>
      <c r="M48" s="108" t="s">
        <v>3</v>
      </c>
      <c r="Q48" s="108" t="s">
        <v>46</v>
      </c>
    </row>
    <row r="49" spans="1:17" x14ac:dyDescent="0.3">
      <c r="A49" s="136"/>
      <c r="B49" s="136"/>
      <c r="C49" s="136"/>
      <c r="D49" s="108"/>
      <c r="E49" s="108"/>
      <c r="F49" s="108"/>
      <c r="G49" s="108"/>
      <c r="H49" s="108"/>
      <c r="I49" s="108" t="s">
        <v>0</v>
      </c>
      <c r="J49" s="108" t="s">
        <v>0</v>
      </c>
      <c r="K49" s="108" t="s">
        <v>0</v>
      </c>
      <c r="L49" s="108" t="s">
        <v>0</v>
      </c>
      <c r="M49" s="108" t="s">
        <v>0</v>
      </c>
      <c r="Q49" s="108" t="s">
        <v>0</v>
      </c>
    </row>
    <row r="50" spans="1:17" x14ac:dyDescent="0.3">
      <c r="A50" s="108" t="s">
        <v>7</v>
      </c>
      <c r="B50" s="108" t="s">
        <v>8</v>
      </c>
      <c r="C50" s="108" t="s">
        <v>9</v>
      </c>
      <c r="D50" s="108"/>
      <c r="E50" s="108"/>
      <c r="F50" s="108"/>
      <c r="G50" s="108"/>
      <c r="H50" s="108"/>
      <c r="I50" s="108"/>
      <c r="J50" s="108"/>
      <c r="K50" s="108"/>
      <c r="L50" s="108"/>
      <c r="M50" s="108"/>
      <c r="Q50" s="108"/>
    </row>
    <row r="51" spans="1:17" x14ac:dyDescent="0.3">
      <c r="A51" s="102" t="s">
        <v>388</v>
      </c>
      <c r="B51" s="102"/>
      <c r="C51" s="102"/>
      <c r="D51" s="102"/>
      <c r="E51" s="102"/>
      <c r="F51" s="102"/>
      <c r="G51" s="102"/>
      <c r="H51" s="102"/>
      <c r="I51" s="102"/>
      <c r="J51" s="102"/>
      <c r="K51" s="102"/>
      <c r="L51" s="102"/>
      <c r="M51" s="102"/>
      <c r="Q51" s="102"/>
    </row>
    <row r="52" spans="1:17" x14ac:dyDescent="0.3">
      <c r="A52" s="103" t="s">
        <v>381</v>
      </c>
      <c r="B52" s="104">
        <v>43986</v>
      </c>
      <c r="C52" s="105">
        <v>9.8800000000000008</v>
      </c>
      <c r="D52" s="105"/>
      <c r="E52" s="105"/>
      <c r="F52" s="105"/>
      <c r="G52" s="105"/>
      <c r="H52" s="105"/>
      <c r="I52" s="105">
        <v>156.652360515022</v>
      </c>
      <c r="J52" s="105">
        <v>61.441478580507798</v>
      </c>
      <c r="K52" s="105">
        <v>-5.5432613034799703</v>
      </c>
      <c r="L52" s="105"/>
      <c r="M52" s="105"/>
      <c r="Q52" s="105">
        <v>-3.8761061946902302</v>
      </c>
    </row>
    <row r="53" spans="1:17" x14ac:dyDescent="0.3">
      <c r="A53" s="103" t="s">
        <v>51</v>
      </c>
      <c r="B53" s="104">
        <v>43986</v>
      </c>
      <c r="C53" s="105">
        <v>9.33</v>
      </c>
      <c r="D53" s="105"/>
      <c r="E53" s="105"/>
      <c r="F53" s="105"/>
      <c r="G53" s="105"/>
      <c r="H53" s="105"/>
      <c r="I53" s="105">
        <v>221.30398671096401</v>
      </c>
      <c r="J53" s="105">
        <v>99.943735933983604</v>
      </c>
      <c r="K53" s="105">
        <v>-30.970742395600599</v>
      </c>
      <c r="L53" s="105">
        <v>-21.8866015934593</v>
      </c>
      <c r="M53" s="105">
        <v>-4.6837611998882798</v>
      </c>
      <c r="Q53" s="105">
        <v>-7.4557926829268197</v>
      </c>
    </row>
    <row r="54" spans="1:17" x14ac:dyDescent="0.3">
      <c r="A54" s="103" t="s">
        <v>52</v>
      </c>
      <c r="B54" s="104">
        <v>43986</v>
      </c>
      <c r="C54" s="105">
        <v>93.166499999999999</v>
      </c>
      <c r="D54" s="105"/>
      <c r="E54" s="105"/>
      <c r="F54" s="105"/>
      <c r="G54" s="105"/>
      <c r="H54" s="105"/>
      <c r="I54" s="105">
        <v>245.5717027211</v>
      </c>
      <c r="J54" s="105">
        <v>92.514996592486895</v>
      </c>
      <c r="K54" s="105">
        <v>-50.842771751183399</v>
      </c>
      <c r="L54" s="105">
        <v>-33.627308471479701</v>
      </c>
      <c r="M54" s="105">
        <v>-9.4606605159264792</v>
      </c>
      <c r="Q54" s="105">
        <v>136.235620663476</v>
      </c>
    </row>
    <row r="55" spans="1:17" x14ac:dyDescent="0.3">
      <c r="A55" s="136"/>
      <c r="B55" s="136"/>
      <c r="C55" s="136"/>
      <c r="D55" s="108"/>
      <c r="E55" s="108"/>
      <c r="F55" s="108"/>
      <c r="G55" s="108"/>
      <c r="H55" s="108"/>
      <c r="I55" s="108"/>
      <c r="J55" s="108" t="s">
        <v>48</v>
      </c>
      <c r="K55" s="108" t="s">
        <v>1</v>
      </c>
      <c r="L55" s="108" t="s">
        <v>2</v>
      </c>
      <c r="M55" s="108" t="s">
        <v>3</v>
      </c>
      <c r="N55" s="108" t="s">
        <v>4</v>
      </c>
      <c r="O55" s="108" t="s">
        <v>5</v>
      </c>
      <c r="Q55" s="108" t="s">
        <v>46</v>
      </c>
    </row>
    <row r="56" spans="1:17" x14ac:dyDescent="0.3">
      <c r="A56" s="136"/>
      <c r="B56" s="136"/>
      <c r="C56" s="136"/>
      <c r="D56" s="108"/>
      <c r="E56" s="108"/>
      <c r="F56" s="108"/>
      <c r="G56" s="108"/>
      <c r="H56" s="108"/>
      <c r="I56" s="108"/>
      <c r="J56" s="108" t="s">
        <v>0</v>
      </c>
      <c r="K56" s="108" t="s">
        <v>0</v>
      </c>
      <c r="L56" s="108" t="s">
        <v>0</v>
      </c>
      <c r="M56" s="108" t="s">
        <v>0</v>
      </c>
      <c r="N56" s="108" t="s">
        <v>0</v>
      </c>
      <c r="O56" s="108" t="s">
        <v>0</v>
      </c>
      <c r="Q56" s="108" t="s">
        <v>0</v>
      </c>
    </row>
    <row r="57" spans="1:17" x14ac:dyDescent="0.3">
      <c r="A57" s="108" t="s">
        <v>7</v>
      </c>
      <c r="B57" s="108" t="s">
        <v>8</v>
      </c>
      <c r="C57" s="108" t="s">
        <v>9</v>
      </c>
      <c r="D57" s="108"/>
      <c r="E57" s="108"/>
      <c r="F57" s="108"/>
      <c r="G57" s="108"/>
      <c r="H57" s="108"/>
      <c r="I57" s="108"/>
      <c r="J57" s="108"/>
      <c r="K57" s="108"/>
      <c r="L57" s="108"/>
      <c r="M57" s="108"/>
      <c r="N57" s="108"/>
      <c r="O57" s="108"/>
      <c r="Q57" s="108"/>
    </row>
    <row r="58" spans="1:17" x14ac:dyDescent="0.3">
      <c r="A58" s="102" t="s">
        <v>385</v>
      </c>
      <c r="B58" s="102"/>
      <c r="C58" s="102"/>
      <c r="D58" s="102"/>
      <c r="E58" s="102"/>
      <c r="F58" s="102"/>
      <c r="G58" s="102"/>
      <c r="H58" s="102"/>
      <c r="I58" s="102"/>
      <c r="J58" s="102"/>
      <c r="K58" s="102"/>
      <c r="L58" s="102"/>
      <c r="M58" s="102"/>
      <c r="N58" s="102"/>
      <c r="O58" s="102"/>
      <c r="Q58" s="102"/>
    </row>
    <row r="59" spans="1:17" x14ac:dyDescent="0.3">
      <c r="A59" s="103" t="s">
        <v>53</v>
      </c>
      <c r="B59" s="104">
        <v>43986</v>
      </c>
      <c r="C59" s="105">
        <v>33.460299999999997</v>
      </c>
      <c r="D59" s="105"/>
      <c r="E59" s="105"/>
      <c r="F59" s="105"/>
      <c r="G59" s="105"/>
      <c r="H59" s="105"/>
      <c r="I59" s="105"/>
      <c r="J59" s="105">
        <v>29.346582156557002</v>
      </c>
      <c r="K59" s="105">
        <v>2.3772619192342699</v>
      </c>
      <c r="L59" s="105">
        <v>5.7469106206420797</v>
      </c>
      <c r="M59" s="105">
        <v>-3.2361518436502799</v>
      </c>
      <c r="N59" s="105">
        <v>0.98240230314364196</v>
      </c>
      <c r="O59" s="105">
        <v>3.4873010134872402</v>
      </c>
      <c r="Q59" s="105">
        <v>9.7194172889240296</v>
      </c>
    </row>
    <row r="60" spans="1:17" x14ac:dyDescent="0.3">
      <c r="A60" s="103" t="s">
        <v>54</v>
      </c>
      <c r="B60" s="104">
        <v>43986</v>
      </c>
      <c r="C60" s="105">
        <v>1.4522999999999999</v>
      </c>
      <c r="D60" s="105"/>
      <c r="E60" s="105"/>
      <c r="F60" s="105"/>
      <c r="G60" s="105"/>
      <c r="H60" s="105"/>
      <c r="I60" s="105"/>
      <c r="J60" s="105">
        <v>0</v>
      </c>
      <c r="K60" s="105">
        <v>-102.51238318950099</v>
      </c>
      <c r="L60" s="105">
        <v>-48.0968827503659</v>
      </c>
      <c r="M60" s="105"/>
      <c r="N60" s="105"/>
      <c r="O60" s="105"/>
      <c r="Q60" s="105">
        <v>-45.509906035054598</v>
      </c>
    </row>
    <row r="61" spans="1:17" x14ac:dyDescent="0.3">
      <c r="A61" s="103" t="s">
        <v>55</v>
      </c>
      <c r="B61" s="104">
        <v>43986</v>
      </c>
      <c r="C61" s="105">
        <v>23.505700000000001</v>
      </c>
      <c r="D61" s="105"/>
      <c r="E61" s="105"/>
      <c r="F61" s="105"/>
      <c r="G61" s="105"/>
      <c r="H61" s="105"/>
      <c r="I61" s="105"/>
      <c r="J61" s="105">
        <v>21.000399772149301</v>
      </c>
      <c r="K61" s="105">
        <v>9.3481072380211803</v>
      </c>
      <c r="L61" s="105">
        <v>13.019158991891</v>
      </c>
      <c r="M61" s="105">
        <v>11.9632162298984</v>
      </c>
      <c r="N61" s="105">
        <v>12.7573974808711</v>
      </c>
      <c r="O61" s="105">
        <v>10.024622076079901</v>
      </c>
      <c r="Q61" s="105">
        <v>13.6920659667151</v>
      </c>
    </row>
    <row r="62" spans="1:17" x14ac:dyDescent="0.3">
      <c r="A62" s="103" t="s">
        <v>56</v>
      </c>
      <c r="B62" s="104">
        <v>43986</v>
      </c>
      <c r="C62" s="105">
        <v>18.144500000000001</v>
      </c>
      <c r="D62" s="105"/>
      <c r="E62" s="105"/>
      <c r="F62" s="105"/>
      <c r="G62" s="105"/>
      <c r="H62" s="105"/>
      <c r="I62" s="105"/>
      <c r="J62" s="105">
        <v>-11.9282263256019</v>
      </c>
      <c r="K62" s="105">
        <v>3.56299669494621</v>
      </c>
      <c r="L62" s="105">
        <v>7.2924261317971997</v>
      </c>
      <c r="M62" s="105">
        <v>5.8188304297996103</v>
      </c>
      <c r="N62" s="105">
        <v>8.0439764075231803</v>
      </c>
      <c r="O62" s="105">
        <v>3.60547042970774</v>
      </c>
      <c r="Q62" s="105">
        <v>9.7350246363356092</v>
      </c>
    </row>
    <row r="63" spans="1:17" x14ac:dyDescent="0.3">
      <c r="A63" s="103" t="s">
        <v>57</v>
      </c>
      <c r="B63" s="104">
        <v>43986</v>
      </c>
      <c r="C63" s="105">
        <v>37.215000000000003</v>
      </c>
      <c r="D63" s="105"/>
      <c r="E63" s="105"/>
      <c r="F63" s="105"/>
      <c r="G63" s="105"/>
      <c r="H63" s="105"/>
      <c r="I63" s="105"/>
      <c r="J63" s="105">
        <v>15.381570987613999</v>
      </c>
      <c r="K63" s="105">
        <v>11.0226619132645</v>
      </c>
      <c r="L63" s="105">
        <v>13.085896497142899</v>
      </c>
      <c r="M63" s="105">
        <v>10.5381798888207</v>
      </c>
      <c r="N63" s="105">
        <v>11.049002022861499</v>
      </c>
      <c r="O63" s="105">
        <v>8.4718333716065093</v>
      </c>
      <c r="Q63" s="105">
        <v>12.648385507193</v>
      </c>
    </row>
    <row r="64" spans="1:17" x14ac:dyDescent="0.3">
      <c r="A64" s="103" t="s">
        <v>58</v>
      </c>
      <c r="B64" s="104">
        <v>43986</v>
      </c>
      <c r="C64" s="105">
        <v>24.359200000000001</v>
      </c>
      <c r="D64" s="105"/>
      <c r="E64" s="105"/>
      <c r="F64" s="105"/>
      <c r="G64" s="105"/>
      <c r="H64" s="105"/>
      <c r="I64" s="105"/>
      <c r="J64" s="105">
        <v>18.264723202699798</v>
      </c>
      <c r="K64" s="105">
        <v>13.3554480063955</v>
      </c>
      <c r="L64" s="105">
        <v>13.1326005022242</v>
      </c>
      <c r="M64" s="105">
        <v>9.9948001104404796</v>
      </c>
      <c r="N64" s="105">
        <v>11.462045079609901</v>
      </c>
      <c r="O64" s="105">
        <v>7.8887720154509804</v>
      </c>
      <c r="Q64" s="105">
        <v>12.6383610472034</v>
      </c>
    </row>
    <row r="65" spans="1:17" x14ac:dyDescent="0.3">
      <c r="A65" s="103" t="s">
        <v>59</v>
      </c>
      <c r="B65" s="104">
        <v>43986</v>
      </c>
      <c r="C65" s="105">
        <v>2612.8388</v>
      </c>
      <c r="D65" s="105"/>
      <c r="E65" s="105"/>
      <c r="F65" s="105"/>
      <c r="G65" s="105"/>
      <c r="H65" s="105"/>
      <c r="I65" s="105"/>
      <c r="J65" s="105">
        <v>17.889613681828301</v>
      </c>
      <c r="K65" s="105">
        <v>16.1560376435419</v>
      </c>
      <c r="L65" s="105">
        <v>17.1738326909549</v>
      </c>
      <c r="M65" s="105">
        <v>17.190842730547899</v>
      </c>
      <c r="N65" s="105">
        <v>20.9963329400166</v>
      </c>
      <c r="O65" s="105">
        <v>9.8095824478089604</v>
      </c>
      <c r="Q65" s="105">
        <v>12.9039998251904</v>
      </c>
    </row>
    <row r="66" spans="1:17" x14ac:dyDescent="0.3">
      <c r="A66" s="103" t="s">
        <v>60</v>
      </c>
      <c r="B66" s="104">
        <v>43986</v>
      </c>
      <c r="C66" s="105">
        <v>23.603200000000001</v>
      </c>
      <c r="D66" s="105"/>
      <c r="E66" s="105"/>
      <c r="F66" s="105"/>
      <c r="G66" s="105"/>
      <c r="H66" s="105"/>
      <c r="I66" s="105"/>
      <c r="J66" s="105">
        <v>8.0358951326693706</v>
      </c>
      <c r="K66" s="105">
        <v>9.8551287833294996</v>
      </c>
      <c r="L66" s="105">
        <v>9.3525368172610506</v>
      </c>
      <c r="M66" s="105">
        <v>8.2173506576329896</v>
      </c>
      <c r="N66" s="105">
        <v>10.655599329247</v>
      </c>
      <c r="O66" s="105">
        <v>9.4355882332193506</v>
      </c>
      <c r="Q66" s="105">
        <v>11.566106292107699</v>
      </c>
    </row>
    <row r="67" spans="1:17" x14ac:dyDescent="0.3">
      <c r="A67" s="103" t="s">
        <v>61</v>
      </c>
      <c r="B67" s="104">
        <v>43986</v>
      </c>
      <c r="C67" s="105">
        <v>69.945499999999996</v>
      </c>
      <c r="D67" s="105"/>
      <c r="E67" s="105"/>
      <c r="F67" s="105"/>
      <c r="G67" s="105"/>
      <c r="H67" s="105"/>
      <c r="I67" s="105"/>
      <c r="J67" s="105">
        <v>14.0739832574657</v>
      </c>
      <c r="K67" s="105">
        <v>-12.018147662916499</v>
      </c>
      <c r="L67" s="105">
        <v>-9.3407258241823499</v>
      </c>
      <c r="M67" s="105">
        <v>-3.7628629775400402</v>
      </c>
      <c r="N67" s="105">
        <v>-1.5584435919024</v>
      </c>
      <c r="O67" s="105">
        <v>5.7637856886958403</v>
      </c>
      <c r="Q67" s="105">
        <v>10.697446945162699</v>
      </c>
    </row>
    <row r="68" spans="1:17" x14ac:dyDescent="0.3">
      <c r="A68" s="103" t="s">
        <v>62</v>
      </c>
      <c r="B68" s="104">
        <v>43986</v>
      </c>
      <c r="C68" s="105">
        <v>68.483999999999995</v>
      </c>
      <c r="D68" s="105"/>
      <c r="E68" s="105"/>
      <c r="F68" s="105"/>
      <c r="G68" s="105"/>
      <c r="H68" s="105"/>
      <c r="I68" s="105"/>
      <c r="J68" s="105">
        <v>17.188934766914599</v>
      </c>
      <c r="K68" s="105">
        <v>5.9040695850107303</v>
      </c>
      <c r="L68" s="105">
        <v>7.9472760459181604</v>
      </c>
      <c r="M68" s="105">
        <v>8.7040573986646592</v>
      </c>
      <c r="N68" s="105">
        <v>8.9602869019207194</v>
      </c>
      <c r="O68" s="105">
        <v>4.9650409229634702</v>
      </c>
      <c r="Q68" s="105">
        <v>10.5033152370747</v>
      </c>
    </row>
    <row r="69" spans="1:17" x14ac:dyDescent="0.3">
      <c r="A69" s="103" t="s">
        <v>63</v>
      </c>
      <c r="B69" s="104">
        <v>43986</v>
      </c>
      <c r="C69" s="105">
        <v>28.927399999999999</v>
      </c>
      <c r="D69" s="105"/>
      <c r="E69" s="105"/>
      <c r="F69" s="105"/>
      <c r="G69" s="105"/>
      <c r="H69" s="105"/>
      <c r="I69" s="105"/>
      <c r="J69" s="105">
        <v>17.598456397274798</v>
      </c>
      <c r="K69" s="105">
        <v>7.8591146777354002</v>
      </c>
      <c r="L69" s="105">
        <v>9.8367315919416001</v>
      </c>
      <c r="M69" s="105">
        <v>8.25707986857614</v>
      </c>
      <c r="N69" s="105">
        <v>10.929695371048</v>
      </c>
      <c r="O69" s="105">
        <v>8.0171373504197998</v>
      </c>
      <c r="Q69" s="105">
        <v>10.758569631576201</v>
      </c>
    </row>
    <row r="70" spans="1:17" x14ac:dyDescent="0.3">
      <c r="A70" s="103" t="s">
        <v>64</v>
      </c>
      <c r="B70" s="104">
        <v>43986</v>
      </c>
      <c r="C70" s="105">
        <v>27.4344</v>
      </c>
      <c r="D70" s="105"/>
      <c r="E70" s="105"/>
      <c r="F70" s="105"/>
      <c r="G70" s="105"/>
      <c r="H70" s="105"/>
      <c r="I70" s="105"/>
      <c r="J70" s="105">
        <v>23.051647717709301</v>
      </c>
      <c r="K70" s="105">
        <v>11.204379716674</v>
      </c>
      <c r="L70" s="105">
        <v>13.529182767899099</v>
      </c>
      <c r="M70" s="105">
        <v>12.118243136158499</v>
      </c>
      <c r="N70" s="105">
        <v>12.504199041258</v>
      </c>
      <c r="O70" s="105">
        <v>9.7131233978903193</v>
      </c>
      <c r="Q70" s="105">
        <v>16.027259196542101</v>
      </c>
    </row>
    <row r="71" spans="1:17" x14ac:dyDescent="0.3">
      <c r="A71" s="103" t="s">
        <v>65</v>
      </c>
      <c r="B71" s="104">
        <v>43986</v>
      </c>
      <c r="C71" s="105">
        <v>17.311800000000002</v>
      </c>
      <c r="D71" s="105"/>
      <c r="E71" s="105"/>
      <c r="F71" s="105"/>
      <c r="G71" s="105"/>
      <c r="H71" s="105"/>
      <c r="I71" s="105"/>
      <c r="J71" s="105">
        <v>22.364529363324401</v>
      </c>
      <c r="K71" s="105">
        <v>4.9915239172777799</v>
      </c>
      <c r="L71" s="105">
        <v>9.1455974760547605</v>
      </c>
      <c r="M71" s="105">
        <v>7.99345113554382</v>
      </c>
      <c r="N71" s="105">
        <v>8.5403974141740395</v>
      </c>
      <c r="O71" s="105">
        <v>6.0021091122640504</v>
      </c>
      <c r="Q71" s="105">
        <v>8.0368179703346705</v>
      </c>
    </row>
    <row r="72" spans="1:17" x14ac:dyDescent="0.3">
      <c r="A72" s="103" t="s">
        <v>66</v>
      </c>
      <c r="B72" s="104">
        <v>43986</v>
      </c>
      <c r="C72" s="105">
        <v>27.851600000000001</v>
      </c>
      <c r="D72" s="105"/>
      <c r="E72" s="105"/>
      <c r="F72" s="105"/>
      <c r="G72" s="105"/>
      <c r="H72" s="105"/>
      <c r="I72" s="105"/>
      <c r="J72" s="105">
        <v>21.313406168798998</v>
      </c>
      <c r="K72" s="105">
        <v>16.976983236694998</v>
      </c>
      <c r="L72" s="105">
        <v>17.139834854539998</v>
      </c>
      <c r="M72" s="105">
        <v>13.392017879539999</v>
      </c>
      <c r="N72" s="105">
        <v>15.469303641585901</v>
      </c>
      <c r="O72" s="105">
        <v>10.318957640117601</v>
      </c>
      <c r="Q72" s="105">
        <v>13.9986832390579</v>
      </c>
    </row>
    <row r="73" spans="1:17" x14ac:dyDescent="0.3">
      <c r="A73" s="103" t="s">
        <v>67</v>
      </c>
      <c r="B73" s="104">
        <v>43986</v>
      </c>
      <c r="C73" s="105">
        <v>16.495699999999999</v>
      </c>
      <c r="D73" s="105"/>
      <c r="E73" s="105"/>
      <c r="F73" s="105"/>
      <c r="G73" s="105"/>
      <c r="H73" s="105"/>
      <c r="I73" s="105"/>
      <c r="J73" s="105">
        <v>2.58237373385021</v>
      </c>
      <c r="K73" s="105">
        <v>1.6422421196859001</v>
      </c>
      <c r="L73" s="105">
        <v>5.48636725351097</v>
      </c>
      <c r="M73" s="105">
        <v>6.5830835565331203</v>
      </c>
      <c r="N73" s="105">
        <v>6.9687078611325797</v>
      </c>
      <c r="O73" s="105">
        <v>7.4048827684024303</v>
      </c>
      <c r="Q73" s="105">
        <v>9.3454099329917195</v>
      </c>
    </row>
    <row r="74" spans="1:17" x14ac:dyDescent="0.3">
      <c r="A74" s="103" t="s">
        <v>68</v>
      </c>
      <c r="B74" s="104">
        <v>43986</v>
      </c>
      <c r="C74" s="105">
        <v>1144.4413999999999</v>
      </c>
      <c r="D74" s="105"/>
      <c r="E74" s="105"/>
      <c r="F74" s="105"/>
      <c r="G74" s="105"/>
      <c r="H74" s="105"/>
      <c r="I74" s="105"/>
      <c r="J74" s="105">
        <v>5.2605858527049003</v>
      </c>
      <c r="K74" s="105">
        <v>5.4762432658664402</v>
      </c>
      <c r="L74" s="105">
        <v>7.0620213185480596</v>
      </c>
      <c r="M74" s="105">
        <v>7.2440321077915204</v>
      </c>
      <c r="N74" s="105">
        <v>8.4676878650071608</v>
      </c>
      <c r="O74" s="105"/>
      <c r="Q74" s="105">
        <v>9.6206406934306496</v>
      </c>
    </row>
    <row r="75" spans="1:17" x14ac:dyDescent="0.3">
      <c r="A75" s="103" t="s">
        <v>69</v>
      </c>
      <c r="B75" s="104">
        <v>43986</v>
      </c>
      <c r="C75" s="105">
        <v>32.177599999999998</v>
      </c>
      <c r="D75" s="105"/>
      <c r="E75" s="105"/>
      <c r="F75" s="105"/>
      <c r="G75" s="105"/>
      <c r="H75" s="105"/>
      <c r="I75" s="105"/>
      <c r="J75" s="105">
        <v>14.3631990703449</v>
      </c>
      <c r="K75" s="105">
        <v>5.7818229026579404</v>
      </c>
      <c r="L75" s="105">
        <v>7.1288440555864501</v>
      </c>
      <c r="M75" s="105">
        <v>6.6160208585813596</v>
      </c>
      <c r="N75" s="105">
        <v>6.7041959949783001</v>
      </c>
      <c r="O75" s="105">
        <v>8.0493928116686195</v>
      </c>
      <c r="Q75" s="105">
        <v>11.0967455234862</v>
      </c>
    </row>
    <row r="76" spans="1:17" x14ac:dyDescent="0.3">
      <c r="A76" s="103" t="s">
        <v>70</v>
      </c>
      <c r="B76" s="104">
        <v>43986</v>
      </c>
      <c r="C76" s="105">
        <v>28.802700000000002</v>
      </c>
      <c r="D76" s="105"/>
      <c r="E76" s="105"/>
      <c r="F76" s="105"/>
      <c r="G76" s="105"/>
      <c r="H76" s="105"/>
      <c r="I76" s="105"/>
      <c r="J76" s="105">
        <v>24.328949588458102</v>
      </c>
      <c r="K76" s="105">
        <v>8.9050262748811893</v>
      </c>
      <c r="L76" s="105">
        <v>10.5080294388392</v>
      </c>
      <c r="M76" s="105">
        <v>10.3456235923158</v>
      </c>
      <c r="N76" s="105">
        <v>11.580256483180399</v>
      </c>
      <c r="O76" s="105">
        <v>10.424449209949699</v>
      </c>
      <c r="Q76" s="105">
        <v>13.856258804210899</v>
      </c>
    </row>
    <row r="77" spans="1:17" x14ac:dyDescent="0.3">
      <c r="A77" s="103" t="s">
        <v>71</v>
      </c>
      <c r="B77" s="104">
        <v>43986</v>
      </c>
      <c r="C77" s="105">
        <v>23.766400000000001</v>
      </c>
      <c r="D77" s="105"/>
      <c r="E77" s="105"/>
      <c r="F77" s="105"/>
      <c r="G77" s="105"/>
      <c r="H77" s="105"/>
      <c r="I77" s="105"/>
      <c r="J77" s="105">
        <v>17.619052867077301</v>
      </c>
      <c r="K77" s="105">
        <v>11.8486041935613</v>
      </c>
      <c r="L77" s="105">
        <v>12.570838160242999</v>
      </c>
      <c r="M77" s="105">
        <v>10.620501791449099</v>
      </c>
      <c r="N77" s="105">
        <v>11.931958000828001</v>
      </c>
      <c r="O77" s="105">
        <v>9.5472740516653207</v>
      </c>
      <c r="Q77" s="105">
        <v>13.0526405766671</v>
      </c>
    </row>
    <row r="78" spans="1:17" x14ac:dyDescent="0.3">
      <c r="A78" s="103" t="s">
        <v>72</v>
      </c>
      <c r="B78" s="104">
        <v>43986</v>
      </c>
      <c r="C78" s="105">
        <v>13.456200000000001</v>
      </c>
      <c r="D78" s="105"/>
      <c r="E78" s="105"/>
      <c r="F78" s="105"/>
      <c r="G78" s="105"/>
      <c r="H78" s="105"/>
      <c r="I78" s="105"/>
      <c r="J78" s="105">
        <v>11.503827104907799</v>
      </c>
      <c r="K78" s="105">
        <v>17.957811885217598</v>
      </c>
      <c r="L78" s="105">
        <v>16.609086774731601</v>
      </c>
      <c r="M78" s="105">
        <v>13.2518338531137</v>
      </c>
      <c r="N78" s="105">
        <v>15.7648537856088</v>
      </c>
      <c r="O78" s="105">
        <v>10.5760165795103</v>
      </c>
      <c r="Q78" s="105">
        <v>10.800625</v>
      </c>
    </row>
    <row r="79" spans="1:17" x14ac:dyDescent="0.3">
      <c r="A79" s="103" t="s">
        <v>73</v>
      </c>
      <c r="B79" s="104">
        <v>43986</v>
      </c>
      <c r="C79" s="105">
        <v>29.314</v>
      </c>
      <c r="D79" s="105"/>
      <c r="E79" s="105"/>
      <c r="F79" s="105"/>
      <c r="G79" s="105"/>
      <c r="H79" s="105"/>
      <c r="I79" s="105"/>
      <c r="J79" s="105">
        <v>12.7650259024708</v>
      </c>
      <c r="K79" s="105">
        <v>15.3511136855922</v>
      </c>
      <c r="L79" s="105">
        <v>13.4252959705798</v>
      </c>
      <c r="M79" s="105">
        <v>10.1766903927229</v>
      </c>
      <c r="N79" s="105">
        <v>11.5518901869585</v>
      </c>
      <c r="O79" s="105">
        <v>8.3593486997542392</v>
      </c>
      <c r="Q79" s="105">
        <v>12.178996588210399</v>
      </c>
    </row>
    <row r="80" spans="1:17" x14ac:dyDescent="0.3">
      <c r="A80" s="103" t="s">
        <v>74</v>
      </c>
      <c r="B80" s="104">
        <v>43986</v>
      </c>
      <c r="C80" s="105">
        <v>2155.6743000000001</v>
      </c>
      <c r="D80" s="105"/>
      <c r="E80" s="105"/>
      <c r="F80" s="105"/>
      <c r="G80" s="105"/>
      <c r="H80" s="105"/>
      <c r="I80" s="105"/>
      <c r="J80" s="105">
        <v>17.925901062898799</v>
      </c>
      <c r="K80" s="105">
        <v>7.6780522111143501</v>
      </c>
      <c r="L80" s="105">
        <v>11.905114674612699</v>
      </c>
      <c r="M80" s="105">
        <v>9.9634314198399103</v>
      </c>
      <c r="N80" s="105">
        <v>11.662256000246201</v>
      </c>
      <c r="O80" s="105">
        <v>9.8931136259950208</v>
      </c>
      <c r="Q80" s="105">
        <v>13.0564511075514</v>
      </c>
    </row>
    <row r="81" spans="1:17" x14ac:dyDescent="0.3">
      <c r="A81" s="103" t="s">
        <v>75</v>
      </c>
      <c r="B81" s="104">
        <v>43986</v>
      </c>
      <c r="C81" s="105">
        <v>31.864599999999999</v>
      </c>
      <c r="D81" s="105"/>
      <c r="E81" s="105"/>
      <c r="F81" s="105"/>
      <c r="G81" s="105"/>
      <c r="H81" s="105"/>
      <c r="I81" s="105"/>
      <c r="J81" s="105">
        <v>12.5968144556337</v>
      </c>
      <c r="K81" s="105">
        <v>-4.9732089912910702</v>
      </c>
      <c r="L81" s="105">
        <v>2.1000037813238799</v>
      </c>
      <c r="M81" s="105">
        <v>2.7979100798950398</v>
      </c>
      <c r="N81" s="105">
        <v>5.5735694985707802</v>
      </c>
      <c r="O81" s="105">
        <v>2.5194565254910501</v>
      </c>
      <c r="Q81" s="105">
        <v>8.1830620309692907</v>
      </c>
    </row>
    <row r="82" spans="1:17" x14ac:dyDescent="0.3">
      <c r="A82" s="103" t="s">
        <v>76</v>
      </c>
      <c r="B82" s="104">
        <v>43986</v>
      </c>
      <c r="C82" s="105">
        <v>63.873600000000003</v>
      </c>
      <c r="D82" s="105"/>
      <c r="E82" s="105"/>
      <c r="F82" s="105"/>
      <c r="G82" s="105"/>
      <c r="H82" s="105"/>
      <c r="I82" s="105"/>
      <c r="J82" s="105">
        <v>6.2674229768987697</v>
      </c>
      <c r="K82" s="105">
        <v>5.7614774458503</v>
      </c>
      <c r="L82" s="105">
        <v>6.2712410830414003</v>
      </c>
      <c r="M82" s="105">
        <v>6.1207258441866399</v>
      </c>
      <c r="N82" s="105">
        <v>6.2192290021486798</v>
      </c>
      <c r="O82" s="105">
        <v>4.4374884387521201</v>
      </c>
      <c r="Q82" s="105">
        <v>9.1912330593407798</v>
      </c>
    </row>
    <row r="83" spans="1:17" x14ac:dyDescent="0.3">
      <c r="A83" s="103" t="s">
        <v>77</v>
      </c>
      <c r="B83" s="104">
        <v>43986</v>
      </c>
      <c r="C83" s="105">
        <v>15.774800000000001</v>
      </c>
      <c r="D83" s="105"/>
      <c r="E83" s="105"/>
      <c r="F83" s="105"/>
      <c r="G83" s="105"/>
      <c r="H83" s="105"/>
      <c r="I83" s="105"/>
      <c r="J83" s="105">
        <v>5.9111012462595696</v>
      </c>
      <c r="K83" s="105">
        <v>9.0207151823107594</v>
      </c>
      <c r="L83" s="105">
        <v>12.6082595649225</v>
      </c>
      <c r="M83" s="105">
        <v>10.0702837374058</v>
      </c>
      <c r="N83" s="105">
        <v>11.845560593729401</v>
      </c>
      <c r="O83" s="105">
        <v>8.4779766679784601</v>
      </c>
      <c r="Q83" s="105">
        <v>11.4367986977754</v>
      </c>
    </row>
    <row r="84" spans="1:17" x14ac:dyDescent="0.3">
      <c r="A84" s="103" t="s">
        <v>78</v>
      </c>
      <c r="B84" s="104">
        <v>43986</v>
      </c>
      <c r="C84" s="105">
        <v>28.229099999999999</v>
      </c>
      <c r="D84" s="105"/>
      <c r="E84" s="105"/>
      <c r="F84" s="105"/>
      <c r="G84" s="105"/>
      <c r="H84" s="105"/>
      <c r="I84" s="105"/>
      <c r="J84" s="105">
        <v>18.647027891054499</v>
      </c>
      <c r="K84" s="105">
        <v>13.6029164029586</v>
      </c>
      <c r="L84" s="105">
        <v>15.2273951452154</v>
      </c>
      <c r="M84" s="105">
        <v>12.299515801621901</v>
      </c>
      <c r="N84" s="105">
        <v>14.704689117025699</v>
      </c>
      <c r="O84" s="105">
        <v>10.228505733521001</v>
      </c>
      <c r="Q84" s="105">
        <v>12.993274685558401</v>
      </c>
    </row>
    <row r="85" spans="1:17" x14ac:dyDescent="0.3">
      <c r="A85" s="103" t="s">
        <v>79</v>
      </c>
      <c r="B85" s="104">
        <v>43986</v>
      </c>
      <c r="C85" s="105">
        <v>33.166899999999998</v>
      </c>
      <c r="D85" s="105"/>
      <c r="E85" s="105"/>
      <c r="F85" s="105"/>
      <c r="G85" s="105"/>
      <c r="H85" s="105"/>
      <c r="I85" s="105"/>
      <c r="J85" s="105">
        <v>16.3734429113514</v>
      </c>
      <c r="K85" s="105">
        <v>8.4041184196240994</v>
      </c>
      <c r="L85" s="105">
        <v>9.8224416252442204</v>
      </c>
      <c r="M85" s="105">
        <v>9.0050422546038895</v>
      </c>
      <c r="N85" s="105">
        <v>9.3275300125217697</v>
      </c>
      <c r="O85" s="105">
        <v>7.5737586912892798</v>
      </c>
      <c r="Q85" s="105">
        <v>12.9907604308922</v>
      </c>
    </row>
    <row r="86" spans="1:17" x14ac:dyDescent="0.3">
      <c r="A86" s="103" t="s">
        <v>80</v>
      </c>
      <c r="B86" s="104">
        <v>43986</v>
      </c>
      <c r="C86" s="105">
        <v>18.951499999999999</v>
      </c>
      <c r="D86" s="105"/>
      <c r="E86" s="105"/>
      <c r="F86" s="105"/>
      <c r="G86" s="105"/>
      <c r="H86" s="105"/>
      <c r="I86" s="105"/>
      <c r="J86" s="105">
        <v>16.735751590512699</v>
      </c>
      <c r="K86" s="105">
        <v>10.806082337442501</v>
      </c>
      <c r="L86" s="105">
        <v>12.1574581290848</v>
      </c>
      <c r="M86" s="105">
        <v>10.2268495672208</v>
      </c>
      <c r="N86" s="105">
        <v>12.176074028648401</v>
      </c>
      <c r="O86" s="105">
        <v>7.99073509382597</v>
      </c>
      <c r="Q86" s="105">
        <v>10.0988999684128</v>
      </c>
    </row>
    <row r="87" spans="1:17" x14ac:dyDescent="0.3">
      <c r="A87" s="103" t="s">
        <v>365</v>
      </c>
      <c r="B87" s="104">
        <v>43986</v>
      </c>
      <c r="C87" s="105">
        <v>0.38340000000000002</v>
      </c>
      <c r="D87" s="105"/>
      <c r="E87" s="105"/>
      <c r="F87" s="105"/>
      <c r="G87" s="105"/>
      <c r="H87" s="105"/>
      <c r="I87" s="105"/>
      <c r="J87" s="105">
        <v>8.9737611801111701</v>
      </c>
      <c r="K87" s="105">
        <v>8.8869565217391209</v>
      </c>
      <c r="L87" s="105"/>
      <c r="M87" s="105"/>
      <c r="N87" s="105"/>
      <c r="O87" s="105"/>
      <c r="Q87" s="105">
        <v>8.8651954952811796</v>
      </c>
    </row>
    <row r="88" spans="1:17" x14ac:dyDescent="0.3">
      <c r="A88" s="103" t="s">
        <v>81</v>
      </c>
      <c r="B88" s="104">
        <v>43986</v>
      </c>
      <c r="C88" s="105">
        <v>21.400400000000001</v>
      </c>
      <c r="D88" s="105"/>
      <c r="E88" s="105"/>
      <c r="F88" s="105"/>
      <c r="G88" s="105"/>
      <c r="H88" s="105"/>
      <c r="I88" s="105"/>
      <c r="J88" s="105">
        <v>19.502754125902399</v>
      </c>
      <c r="K88" s="105">
        <v>14.686067004537099</v>
      </c>
      <c r="L88" s="105">
        <v>4.8996096904022801</v>
      </c>
      <c r="M88" s="105">
        <v>3.6629262216737102</v>
      </c>
      <c r="N88" s="105">
        <v>5.52045852928208</v>
      </c>
      <c r="O88" s="105">
        <v>2.31375610506438</v>
      </c>
      <c r="Q88" s="105">
        <v>9.5341264484294204</v>
      </c>
    </row>
    <row r="89" spans="1:17" x14ac:dyDescent="0.3">
      <c r="A89" s="136"/>
      <c r="B89" s="136"/>
      <c r="C89" s="136"/>
      <c r="D89" s="108"/>
      <c r="E89" s="108"/>
      <c r="F89" s="108"/>
      <c r="G89" s="108"/>
      <c r="H89" s="108"/>
      <c r="I89" s="108"/>
      <c r="J89" s="108" t="s">
        <v>48</v>
      </c>
      <c r="K89" s="108" t="s">
        <v>1</v>
      </c>
      <c r="L89" s="108" t="s">
        <v>2</v>
      </c>
      <c r="M89" s="108" t="s">
        <v>3</v>
      </c>
      <c r="N89" s="108" t="s">
        <v>4</v>
      </c>
      <c r="O89" s="108" t="s">
        <v>5</v>
      </c>
      <c r="Q89" s="108" t="s">
        <v>46</v>
      </c>
    </row>
    <row r="90" spans="1:17" x14ac:dyDescent="0.3">
      <c r="A90" s="136"/>
      <c r="B90" s="136"/>
      <c r="C90" s="136"/>
      <c r="D90" s="108"/>
      <c r="E90" s="108"/>
      <c r="F90" s="108"/>
      <c r="G90" s="108"/>
      <c r="H90" s="108"/>
      <c r="I90" s="108"/>
      <c r="J90" s="108" t="s">
        <v>0</v>
      </c>
      <c r="K90" s="108" t="s">
        <v>0</v>
      </c>
      <c r="L90" s="108" t="s">
        <v>0</v>
      </c>
      <c r="M90" s="108" t="s">
        <v>0</v>
      </c>
      <c r="N90" s="108" t="s">
        <v>0</v>
      </c>
      <c r="O90" s="108" t="s">
        <v>0</v>
      </c>
      <c r="Q90" s="108" t="s">
        <v>0</v>
      </c>
    </row>
    <row r="91" spans="1:17" x14ac:dyDescent="0.3">
      <c r="A91" s="108" t="s">
        <v>7</v>
      </c>
      <c r="B91" s="108" t="s">
        <v>8</v>
      </c>
      <c r="C91" s="108" t="s">
        <v>9</v>
      </c>
      <c r="D91" s="108"/>
      <c r="E91" s="108"/>
      <c r="F91" s="108"/>
      <c r="G91" s="108"/>
      <c r="H91" s="108"/>
      <c r="I91" s="108"/>
      <c r="J91" s="108"/>
      <c r="K91" s="108"/>
      <c r="L91" s="108"/>
      <c r="M91" s="108"/>
      <c r="N91" s="108"/>
      <c r="O91" s="108"/>
      <c r="Q91" s="108"/>
    </row>
    <row r="92" spans="1:17" x14ac:dyDescent="0.3">
      <c r="A92" s="102" t="s">
        <v>385</v>
      </c>
      <c r="B92" s="102"/>
      <c r="C92" s="102"/>
      <c r="D92" s="102"/>
      <c r="E92" s="102"/>
      <c r="F92" s="102"/>
      <c r="G92" s="102"/>
      <c r="H92" s="102"/>
      <c r="I92" s="102"/>
      <c r="J92" s="102"/>
      <c r="K92" s="102"/>
      <c r="L92" s="102"/>
      <c r="M92" s="102"/>
      <c r="N92" s="102"/>
      <c r="O92" s="102"/>
      <c r="Q92" s="102"/>
    </row>
    <row r="93" spans="1:17" x14ac:dyDescent="0.3">
      <c r="A93" s="103" t="s">
        <v>82</v>
      </c>
      <c r="B93" s="104">
        <v>43986</v>
      </c>
      <c r="C93" s="105">
        <v>22.2212</v>
      </c>
      <c r="D93" s="105"/>
      <c r="E93" s="105"/>
      <c r="F93" s="105"/>
      <c r="G93" s="105"/>
      <c r="H93" s="105"/>
      <c r="I93" s="105"/>
      <c r="J93" s="105">
        <v>28.780035126803099</v>
      </c>
      <c r="K93" s="105">
        <v>1.8150994575044801</v>
      </c>
      <c r="L93" s="105">
        <v>5.1705780504303904</v>
      </c>
      <c r="M93" s="105">
        <v>-3.7943665924496801</v>
      </c>
      <c r="N93" s="105">
        <v>0.40329240176251602</v>
      </c>
      <c r="O93" s="105">
        <v>2.8941735060114402</v>
      </c>
      <c r="Q93" s="105">
        <v>10.946596319018401</v>
      </c>
    </row>
    <row r="94" spans="1:17" x14ac:dyDescent="0.3">
      <c r="A94" s="103" t="s">
        <v>83</v>
      </c>
      <c r="B94" s="104">
        <v>43986</v>
      </c>
      <c r="C94" s="105">
        <v>32.125100000000003</v>
      </c>
      <c r="D94" s="105"/>
      <c r="E94" s="105"/>
      <c r="F94" s="105"/>
      <c r="G94" s="105"/>
      <c r="H94" s="105"/>
      <c r="I94" s="105"/>
      <c r="J94" s="105">
        <v>28.7835731115761</v>
      </c>
      <c r="K94" s="105">
        <v>1.8324932472689699</v>
      </c>
      <c r="L94" s="105">
        <v>5.1799995661490099</v>
      </c>
      <c r="M94" s="105">
        <v>-3.7882179440091002</v>
      </c>
      <c r="N94" s="105">
        <v>0.40833177524210501</v>
      </c>
      <c r="O94" s="105">
        <v>2.89624605761944</v>
      </c>
      <c r="Q94" s="105">
        <v>14.0961101413859</v>
      </c>
    </row>
    <row r="95" spans="1:17" x14ac:dyDescent="0.3">
      <c r="A95" s="103" t="s">
        <v>84</v>
      </c>
      <c r="B95" s="104">
        <v>43986</v>
      </c>
      <c r="C95" s="105">
        <v>0.96740000000000004</v>
      </c>
      <c r="D95" s="105"/>
      <c r="E95" s="105"/>
      <c r="F95" s="105"/>
      <c r="G95" s="105"/>
      <c r="H95" s="105"/>
      <c r="I95" s="105"/>
      <c r="J95" s="105">
        <v>0</v>
      </c>
      <c r="K95" s="105">
        <v>-102.500066664</v>
      </c>
      <c r="L95" s="105">
        <v>-48.095404657925499</v>
      </c>
      <c r="M95" s="105"/>
      <c r="N95" s="105"/>
      <c r="O95" s="105"/>
      <c r="Q95" s="105">
        <v>-45.500635582114597</v>
      </c>
    </row>
    <row r="96" spans="1:17" x14ac:dyDescent="0.3">
      <c r="A96" s="103" t="s">
        <v>85</v>
      </c>
      <c r="B96" s="104">
        <v>43986</v>
      </c>
      <c r="C96" s="105">
        <v>1.3985000000000001</v>
      </c>
      <c r="D96" s="105"/>
      <c r="E96" s="105"/>
      <c r="F96" s="105"/>
      <c r="G96" s="105"/>
      <c r="H96" s="105"/>
      <c r="I96" s="105"/>
      <c r="J96" s="105">
        <v>0</v>
      </c>
      <c r="K96" s="105">
        <v>-102.50374097037</v>
      </c>
      <c r="L96" s="105">
        <v>-48.088350941368603</v>
      </c>
      <c r="M96" s="105"/>
      <c r="N96" s="105"/>
      <c r="O96" s="105"/>
      <c r="Q96" s="105">
        <v>-45.504646878059397</v>
      </c>
    </row>
    <row r="97" spans="1:17" x14ac:dyDescent="0.3">
      <c r="A97" s="103" t="s">
        <v>86</v>
      </c>
      <c r="B97" s="104">
        <v>43986</v>
      </c>
      <c r="C97" s="105">
        <v>21.8018</v>
      </c>
      <c r="D97" s="105"/>
      <c r="E97" s="105"/>
      <c r="F97" s="105"/>
      <c r="G97" s="105"/>
      <c r="H97" s="105"/>
      <c r="I97" s="105"/>
      <c r="J97" s="105">
        <v>20.561813855991399</v>
      </c>
      <c r="K97" s="105">
        <v>8.9048242208527295</v>
      </c>
      <c r="L97" s="105">
        <v>12.565465824767299</v>
      </c>
      <c r="M97" s="105">
        <v>11.3857779673039</v>
      </c>
      <c r="N97" s="105">
        <v>12.0895238927082</v>
      </c>
      <c r="O97" s="105">
        <v>9.0391311629814304</v>
      </c>
      <c r="Q97" s="105">
        <v>12.9514642212868</v>
      </c>
    </row>
    <row r="98" spans="1:17" x14ac:dyDescent="0.3">
      <c r="A98" s="103" t="s">
        <v>87</v>
      </c>
      <c r="B98" s="104">
        <v>43986</v>
      </c>
      <c r="C98" s="105">
        <v>17.220400000000001</v>
      </c>
      <c r="D98" s="105"/>
      <c r="E98" s="105"/>
      <c r="F98" s="105"/>
      <c r="G98" s="105"/>
      <c r="H98" s="105"/>
      <c r="I98" s="105"/>
      <c r="J98" s="105">
        <v>-12.2937517181371</v>
      </c>
      <c r="K98" s="105">
        <v>3.2003706797510101</v>
      </c>
      <c r="L98" s="105">
        <v>6.9333357237707904</v>
      </c>
      <c r="M98" s="105">
        <v>5.4069675969431596</v>
      </c>
      <c r="N98" s="105">
        <v>7.6086723757217998</v>
      </c>
      <c r="O98" s="105">
        <v>3.08730858104179</v>
      </c>
      <c r="Q98" s="105">
        <v>9.1002969613259701</v>
      </c>
    </row>
    <row r="99" spans="1:17" x14ac:dyDescent="0.3">
      <c r="A99" s="103" t="s">
        <v>88</v>
      </c>
      <c r="B99" s="104">
        <v>43986</v>
      </c>
      <c r="C99" s="105">
        <v>35.263500000000001</v>
      </c>
      <c r="D99" s="105"/>
      <c r="E99" s="105"/>
      <c r="F99" s="105"/>
      <c r="G99" s="105"/>
      <c r="H99" s="105"/>
      <c r="I99" s="105"/>
      <c r="J99" s="105">
        <v>14.363512372991</v>
      </c>
      <c r="K99" s="105">
        <v>10.2664646686954</v>
      </c>
      <c r="L99" s="105">
        <v>12.4242011659585</v>
      </c>
      <c r="M99" s="105">
        <v>9.7383667078011307</v>
      </c>
      <c r="N99" s="105">
        <v>10.106389160801401</v>
      </c>
      <c r="O99" s="105">
        <v>7.3250977724103903</v>
      </c>
      <c r="Q99" s="105">
        <v>16.084384266527099</v>
      </c>
    </row>
    <row r="100" spans="1:17" x14ac:dyDescent="0.3">
      <c r="A100" s="103" t="s">
        <v>89</v>
      </c>
      <c r="B100" s="104">
        <v>43986</v>
      </c>
      <c r="C100" s="105">
        <v>23.301200000000001</v>
      </c>
      <c r="D100" s="105"/>
      <c r="E100" s="105"/>
      <c r="F100" s="105"/>
      <c r="G100" s="105"/>
      <c r="H100" s="105"/>
      <c r="I100" s="105"/>
      <c r="J100" s="105">
        <v>17.398315779476999</v>
      </c>
      <c r="K100" s="105">
        <v>12.5756816813707</v>
      </c>
      <c r="L100" s="105">
        <v>12.283766821663001</v>
      </c>
      <c r="M100" s="105">
        <v>9.1203891060768303</v>
      </c>
      <c r="N100" s="105">
        <v>10.561577607231801</v>
      </c>
      <c r="O100" s="105">
        <v>6.9606031110425501</v>
      </c>
      <c r="Q100" s="105">
        <v>12.064955268389699</v>
      </c>
    </row>
    <row r="101" spans="1:17" x14ac:dyDescent="0.3">
      <c r="A101" s="103" t="s">
        <v>90</v>
      </c>
      <c r="B101" s="104">
        <v>43986</v>
      </c>
      <c r="C101" s="105">
        <v>2533.5868</v>
      </c>
      <c r="D101" s="105"/>
      <c r="E101" s="105"/>
      <c r="F101" s="105"/>
      <c r="G101" s="105"/>
      <c r="H101" s="105"/>
      <c r="I101" s="105"/>
      <c r="J101" s="105">
        <v>17.270420883433601</v>
      </c>
      <c r="K101" s="105">
        <v>15.498818576774701</v>
      </c>
      <c r="L101" s="105">
        <v>16.458265723078</v>
      </c>
      <c r="M101" s="105">
        <v>16.464554110789599</v>
      </c>
      <c r="N101" s="105">
        <v>20.229276017553602</v>
      </c>
      <c r="O101" s="105">
        <v>9.1689273645218492</v>
      </c>
      <c r="Q101" s="105">
        <v>11.722705382199001</v>
      </c>
    </row>
    <row r="102" spans="1:17" x14ac:dyDescent="0.3">
      <c r="A102" s="103" t="s">
        <v>91</v>
      </c>
      <c r="B102" s="104">
        <v>43986</v>
      </c>
      <c r="C102" s="105">
        <v>22.211200000000002</v>
      </c>
      <c r="D102" s="105"/>
      <c r="E102" s="105"/>
      <c r="F102" s="105"/>
      <c r="G102" s="105"/>
      <c r="H102" s="105"/>
      <c r="I102" s="105"/>
      <c r="J102" s="105">
        <v>7.28063085502788</v>
      </c>
      <c r="K102" s="105">
        <v>9.0937465271555897</v>
      </c>
      <c r="L102" s="105">
        <v>8.5754649848395008</v>
      </c>
      <c r="M102" s="105">
        <v>7.3999102468295499</v>
      </c>
      <c r="N102" s="105">
        <v>9.7698658680022206</v>
      </c>
      <c r="O102" s="105">
        <v>8.5989254565617408</v>
      </c>
      <c r="Q102" s="105">
        <v>10.222678899082601</v>
      </c>
    </row>
    <row r="103" spans="1:17" x14ac:dyDescent="0.3">
      <c r="A103" s="103" t="s">
        <v>92</v>
      </c>
      <c r="B103" s="104">
        <v>43986</v>
      </c>
      <c r="C103" s="105">
        <v>65.836200000000005</v>
      </c>
      <c r="D103" s="105"/>
      <c r="E103" s="105"/>
      <c r="F103" s="105"/>
      <c r="G103" s="105"/>
      <c r="H103" s="105"/>
      <c r="I103" s="105"/>
      <c r="J103" s="105">
        <v>13.2639357268614</v>
      </c>
      <c r="K103" s="105">
        <v>-12.8198196850988</v>
      </c>
      <c r="L103" s="105">
        <v>-10.1478759642391</v>
      </c>
      <c r="M103" s="105">
        <v>-4.5940855100414497</v>
      </c>
      <c r="N103" s="105">
        <v>-2.3980266813525901</v>
      </c>
      <c r="O103" s="105">
        <v>4.7213308440940596</v>
      </c>
      <c r="Q103" s="105">
        <v>23.999308761186999</v>
      </c>
    </row>
    <row r="104" spans="1:17" x14ac:dyDescent="0.3">
      <c r="A104" s="103" t="s">
        <v>93</v>
      </c>
      <c r="B104" s="104">
        <v>43986</v>
      </c>
      <c r="C104" s="105">
        <v>64.8035</v>
      </c>
      <c r="D104" s="105"/>
      <c r="E104" s="105"/>
      <c r="F104" s="105"/>
      <c r="G104" s="105"/>
      <c r="H104" s="105"/>
      <c r="I104" s="105"/>
      <c r="J104" s="105">
        <v>16.556305263885299</v>
      </c>
      <c r="K104" s="105">
        <v>5.0305292439970097</v>
      </c>
      <c r="L104" s="105">
        <v>6.9969561977787604</v>
      </c>
      <c r="M104" s="105">
        <v>7.8182509059544802</v>
      </c>
      <c r="N104" s="105">
        <v>8.1185864324821608</v>
      </c>
      <c r="O104" s="105">
        <v>4.20983923106464</v>
      </c>
      <c r="Q104" s="105">
        <v>23.706183337283701</v>
      </c>
    </row>
    <row r="105" spans="1:17" x14ac:dyDescent="0.3">
      <c r="A105" s="103" t="s">
        <v>94</v>
      </c>
      <c r="B105" s="104">
        <v>43986</v>
      </c>
      <c r="C105" s="105">
        <v>64.8035</v>
      </c>
      <c r="D105" s="105"/>
      <c r="E105" s="105"/>
      <c r="F105" s="105"/>
      <c r="G105" s="105"/>
      <c r="H105" s="105"/>
      <c r="I105" s="105"/>
      <c r="J105" s="105">
        <v>16.556305263885299</v>
      </c>
      <c r="K105" s="105">
        <v>5.0305292439970097</v>
      </c>
      <c r="L105" s="105">
        <v>6.9969561977787604</v>
      </c>
      <c r="M105" s="105">
        <v>7.8182509059544802</v>
      </c>
      <c r="N105" s="105">
        <v>8.1185864324821608</v>
      </c>
      <c r="O105" s="105">
        <v>4.20983923106464</v>
      </c>
      <c r="Q105" s="105">
        <v>23.706183337283701</v>
      </c>
    </row>
    <row r="106" spans="1:17" x14ac:dyDescent="0.3">
      <c r="A106" s="103" t="s">
        <v>95</v>
      </c>
      <c r="B106" s="104">
        <v>43986</v>
      </c>
      <c r="C106" s="105">
        <v>64.8035</v>
      </c>
      <c r="D106" s="105"/>
      <c r="E106" s="105"/>
      <c r="F106" s="105"/>
      <c r="G106" s="105"/>
      <c r="H106" s="105"/>
      <c r="I106" s="105"/>
      <c r="J106" s="105">
        <v>16.556305263885299</v>
      </c>
      <c r="K106" s="105">
        <v>5.0305292439970097</v>
      </c>
      <c r="L106" s="105">
        <v>6.9969561977787604</v>
      </c>
      <c r="M106" s="105">
        <v>7.8182509059544802</v>
      </c>
      <c r="N106" s="105">
        <v>8.1185864324821608</v>
      </c>
      <c r="O106" s="105">
        <v>4.20983923106464</v>
      </c>
      <c r="Q106" s="105">
        <v>23.706183337283701</v>
      </c>
    </row>
    <row r="107" spans="1:17" x14ac:dyDescent="0.3">
      <c r="A107" s="103" t="s">
        <v>96</v>
      </c>
      <c r="B107" s="104">
        <v>43986</v>
      </c>
      <c r="C107" s="105">
        <v>27.333300000000001</v>
      </c>
      <c r="D107" s="105"/>
      <c r="E107" s="105"/>
      <c r="F107" s="105"/>
      <c r="G107" s="105"/>
      <c r="H107" s="105"/>
      <c r="I107" s="105"/>
      <c r="J107" s="105">
        <v>16.812474450968899</v>
      </c>
      <c r="K107" s="105">
        <v>7.0585897310323702</v>
      </c>
      <c r="L107" s="105">
        <v>9.0165992662273702</v>
      </c>
      <c r="M107" s="105">
        <v>7.4316361287506796</v>
      </c>
      <c r="N107" s="105">
        <v>10.0718982258596</v>
      </c>
      <c r="O107" s="105">
        <v>7.0876449158755896</v>
      </c>
      <c r="Q107" s="105">
        <v>13.676295936013799</v>
      </c>
    </row>
    <row r="108" spans="1:17" x14ac:dyDescent="0.3">
      <c r="A108" s="103" t="s">
        <v>97</v>
      </c>
      <c r="B108" s="104">
        <v>43986</v>
      </c>
      <c r="C108" s="105">
        <v>26.363499999999998</v>
      </c>
      <c r="D108" s="105"/>
      <c r="E108" s="105"/>
      <c r="F108" s="105"/>
      <c r="G108" s="105"/>
      <c r="H108" s="105"/>
      <c r="I108" s="105"/>
      <c r="J108" s="105">
        <v>22.469904501923899</v>
      </c>
      <c r="K108" s="105">
        <v>10.6072131885921</v>
      </c>
      <c r="L108" s="105">
        <v>12.8629312054991</v>
      </c>
      <c r="M108" s="105">
        <v>11.422736600704701</v>
      </c>
      <c r="N108" s="105">
        <v>11.7788629672947</v>
      </c>
      <c r="O108" s="105">
        <v>8.8259757315816305</v>
      </c>
      <c r="Q108" s="105">
        <v>15.7673640443506</v>
      </c>
    </row>
    <row r="109" spans="1:17" x14ac:dyDescent="0.3">
      <c r="A109" s="103" t="s">
        <v>98</v>
      </c>
      <c r="B109" s="104">
        <v>43986</v>
      </c>
      <c r="C109" s="105">
        <v>16.2927</v>
      </c>
      <c r="D109" s="105"/>
      <c r="E109" s="105"/>
      <c r="F109" s="105"/>
      <c r="G109" s="105"/>
      <c r="H109" s="105"/>
      <c r="I109" s="105"/>
      <c r="J109" s="105">
        <v>21.569390041202599</v>
      </c>
      <c r="K109" s="105">
        <v>4.2031673362482804</v>
      </c>
      <c r="L109" s="105">
        <v>8.3330424520069197</v>
      </c>
      <c r="M109" s="105">
        <v>7.1677271305778403</v>
      </c>
      <c r="N109" s="105">
        <v>7.6914245463537201</v>
      </c>
      <c r="O109" s="105">
        <v>4.6752526222848996</v>
      </c>
      <c r="Q109" s="105">
        <v>7.5903354263053497</v>
      </c>
    </row>
    <row r="110" spans="1:17" x14ac:dyDescent="0.3">
      <c r="A110" s="103" t="s">
        <v>99</v>
      </c>
      <c r="B110" s="104">
        <v>43986</v>
      </c>
      <c r="C110" s="105">
        <v>26.180199999999999</v>
      </c>
      <c r="D110" s="105"/>
      <c r="E110" s="105"/>
      <c r="F110" s="105"/>
      <c r="G110" s="105"/>
      <c r="H110" s="105"/>
      <c r="I110" s="105"/>
      <c r="J110" s="105">
        <v>20.536224474828899</v>
      </c>
      <c r="K110" s="105">
        <v>16.1577391656934</v>
      </c>
      <c r="L110" s="105">
        <v>16.286698782835799</v>
      </c>
      <c r="M110" s="105">
        <v>12.542076033041299</v>
      </c>
      <c r="N110" s="105">
        <v>14.591393278726301</v>
      </c>
      <c r="O110" s="105">
        <v>9.3648715092969592</v>
      </c>
      <c r="Q110" s="105">
        <v>14.0513276231263</v>
      </c>
    </row>
    <row r="111" spans="1:17" x14ac:dyDescent="0.3">
      <c r="A111" s="103" t="s">
        <v>100</v>
      </c>
      <c r="B111" s="104">
        <v>43986</v>
      </c>
      <c r="C111" s="105">
        <v>15.87</v>
      </c>
      <c r="D111" s="105"/>
      <c r="E111" s="105"/>
      <c r="F111" s="105"/>
      <c r="G111" s="105"/>
      <c r="H111" s="105"/>
      <c r="I111" s="105"/>
      <c r="J111" s="105">
        <v>1.9321448640371399</v>
      </c>
      <c r="K111" s="105">
        <v>0.99244931051757002</v>
      </c>
      <c r="L111" s="105">
        <v>4.8204546604663898</v>
      </c>
      <c r="M111" s="105">
        <v>5.9038637642503602</v>
      </c>
      <c r="N111" s="105">
        <v>6.2767158976122399</v>
      </c>
      <c r="O111" s="105">
        <v>6.6436262169376299</v>
      </c>
      <c r="Q111" s="105">
        <v>8.4452108789909293</v>
      </c>
    </row>
    <row r="112" spans="1:17" x14ac:dyDescent="0.3">
      <c r="A112" s="103" t="s">
        <v>101</v>
      </c>
      <c r="B112" s="104">
        <v>43986</v>
      </c>
      <c r="C112" s="105">
        <v>1135.6229000000001</v>
      </c>
      <c r="D112" s="105"/>
      <c r="E112" s="105"/>
      <c r="F112" s="105"/>
      <c r="G112" s="105"/>
      <c r="H112" s="105"/>
      <c r="I112" s="105"/>
      <c r="J112" s="105">
        <v>4.7350805273029701</v>
      </c>
      <c r="K112" s="105">
        <v>4.9428954831641603</v>
      </c>
      <c r="L112" s="105">
        <v>6.5218109961662902</v>
      </c>
      <c r="M112" s="105">
        <v>6.6945039773086501</v>
      </c>
      <c r="N112" s="105">
        <v>7.91185826069903</v>
      </c>
      <c r="O112" s="105"/>
      <c r="Q112" s="105">
        <v>9.0332770985401396</v>
      </c>
    </row>
    <row r="113" spans="1:17" x14ac:dyDescent="0.3">
      <c r="A113" s="103" t="s">
        <v>102</v>
      </c>
      <c r="B113" s="104">
        <v>43986</v>
      </c>
      <c r="C113" s="105">
        <v>30.932200000000002</v>
      </c>
      <c r="D113" s="105"/>
      <c r="E113" s="105"/>
      <c r="F113" s="105"/>
      <c r="G113" s="105"/>
      <c r="H113" s="105"/>
      <c r="I113" s="105"/>
      <c r="J113" s="105">
        <v>13.6230465865429</v>
      </c>
      <c r="K113" s="105">
        <v>5.0436848060603401</v>
      </c>
      <c r="L113" s="105">
        <v>6.4660686085090102</v>
      </c>
      <c r="M113" s="105">
        <v>5.9940147578401701</v>
      </c>
      <c r="N113" s="105">
        <v>6.0979150959691504</v>
      </c>
      <c r="O113" s="105">
        <v>7.4046164325318697</v>
      </c>
      <c r="Q113" s="105">
        <v>12.344890935530801</v>
      </c>
    </row>
    <row r="114" spans="1:17" x14ac:dyDescent="0.3">
      <c r="A114" s="103" t="s">
        <v>103</v>
      </c>
      <c r="B114" s="104">
        <v>43986</v>
      </c>
      <c r="C114" s="105">
        <v>27.5182</v>
      </c>
      <c r="D114" s="105"/>
      <c r="E114" s="105"/>
      <c r="F114" s="105"/>
      <c r="G114" s="105"/>
      <c r="H114" s="105"/>
      <c r="I114" s="105"/>
      <c r="J114" s="105">
        <v>23.674265751693</v>
      </c>
      <c r="K114" s="105">
        <v>8.2444269185238799</v>
      </c>
      <c r="L114" s="105">
        <v>9.8274185839022596</v>
      </c>
      <c r="M114" s="105">
        <v>9.6444582677708492</v>
      </c>
      <c r="N114" s="105">
        <v>10.850279653362801</v>
      </c>
      <c r="O114" s="105">
        <v>9.6345024162102497</v>
      </c>
      <c r="Q114" s="105">
        <v>14.559756227981399</v>
      </c>
    </row>
    <row r="115" spans="1:17" x14ac:dyDescent="0.3">
      <c r="A115" s="103" t="s">
        <v>104</v>
      </c>
      <c r="B115" s="104">
        <v>43986</v>
      </c>
      <c r="C115" s="105">
        <v>22.643699999999999</v>
      </c>
      <c r="D115" s="105"/>
      <c r="E115" s="105"/>
      <c r="F115" s="105"/>
      <c r="G115" s="105"/>
      <c r="H115" s="105"/>
      <c r="I115" s="105"/>
      <c r="J115" s="105">
        <v>16.952669780675102</v>
      </c>
      <c r="K115" s="105">
        <v>11.1725024948647</v>
      </c>
      <c r="L115" s="105">
        <v>11.8740351169488</v>
      </c>
      <c r="M115" s="105">
        <v>9.9161790448270004</v>
      </c>
      <c r="N115" s="105">
        <v>11.1701589950888</v>
      </c>
      <c r="O115" s="105">
        <v>8.5441445987886198</v>
      </c>
      <c r="Q115" s="105">
        <v>9.1803272329421102</v>
      </c>
    </row>
    <row r="116" spans="1:17" x14ac:dyDescent="0.3">
      <c r="A116" s="103" t="s">
        <v>105</v>
      </c>
      <c r="B116" s="104">
        <v>43986</v>
      </c>
      <c r="C116" s="105">
        <v>12.8995</v>
      </c>
      <c r="D116" s="105"/>
      <c r="E116" s="105"/>
      <c r="F116" s="105"/>
      <c r="G116" s="105"/>
      <c r="H116" s="105"/>
      <c r="I116" s="105"/>
      <c r="J116" s="105">
        <v>10.544741191164</v>
      </c>
      <c r="K116" s="105">
        <v>17.049389377917802</v>
      </c>
      <c r="L116" s="105">
        <v>15.6120325008508</v>
      </c>
      <c r="M116" s="105">
        <v>12.1659904652513</v>
      </c>
      <c r="N116" s="105">
        <v>14.5317703002851</v>
      </c>
      <c r="O116" s="105">
        <v>8.8613600941197408</v>
      </c>
      <c r="Q116" s="105">
        <v>9.0609374999999996</v>
      </c>
    </row>
    <row r="117" spans="1:17" x14ac:dyDescent="0.3">
      <c r="A117" s="103" t="s">
        <v>106</v>
      </c>
      <c r="B117" s="104">
        <v>43986</v>
      </c>
      <c r="C117" s="105">
        <v>27.895099999999999</v>
      </c>
      <c r="D117" s="105"/>
      <c r="E117" s="105"/>
      <c r="F117" s="105"/>
      <c r="G117" s="105"/>
      <c r="H117" s="105"/>
      <c r="I117" s="105"/>
      <c r="J117" s="105">
        <v>12.287264683922</v>
      </c>
      <c r="K117" s="105">
        <v>14.774304634947899</v>
      </c>
      <c r="L117" s="105">
        <v>12.7577363179398</v>
      </c>
      <c r="M117" s="105">
        <v>9.4779980073891199</v>
      </c>
      <c r="N117" s="105">
        <v>10.815202990550301</v>
      </c>
      <c r="O117" s="105">
        <v>7.52123601236433</v>
      </c>
      <c r="Q117" s="105">
        <v>11.499492077464801</v>
      </c>
    </row>
    <row r="118" spans="1:17" x14ac:dyDescent="0.3">
      <c r="A118" s="103" t="s">
        <v>107</v>
      </c>
      <c r="B118" s="104">
        <v>43986</v>
      </c>
      <c r="C118" s="105">
        <v>2017.8752999999999</v>
      </c>
      <c r="D118" s="105"/>
      <c r="E118" s="105"/>
      <c r="F118" s="105"/>
      <c r="G118" s="105"/>
      <c r="H118" s="105"/>
      <c r="I118" s="105"/>
      <c r="J118" s="105">
        <v>16.961312771325801</v>
      </c>
      <c r="K118" s="105">
        <v>6.7218798700480002</v>
      </c>
      <c r="L118" s="105">
        <v>10.902803598709401</v>
      </c>
      <c r="M118" s="105">
        <v>8.8975148936684594</v>
      </c>
      <c r="N118" s="105">
        <v>10.815571808261501</v>
      </c>
      <c r="O118" s="105">
        <v>8.7194892830725408</v>
      </c>
      <c r="Q118" s="105">
        <v>12.117563095238101</v>
      </c>
    </row>
    <row r="119" spans="1:17" x14ac:dyDescent="0.3">
      <c r="A119" s="103" t="s">
        <v>108</v>
      </c>
      <c r="B119" s="104">
        <v>43986</v>
      </c>
      <c r="C119" s="105">
        <v>30.256499999999999</v>
      </c>
      <c r="D119" s="105"/>
      <c r="E119" s="105"/>
      <c r="F119" s="105"/>
      <c r="G119" s="105"/>
      <c r="H119" s="105"/>
      <c r="I119" s="105"/>
      <c r="J119" s="105">
        <v>12.204292637169299</v>
      </c>
      <c r="K119" s="105">
        <v>-5.3770012102731197</v>
      </c>
      <c r="L119" s="105">
        <v>1.77240318721904</v>
      </c>
      <c r="M119" s="105">
        <v>2.5124884266735599</v>
      </c>
      <c r="N119" s="105">
        <v>5.2103531142972397</v>
      </c>
      <c r="O119" s="105">
        <v>1.8510191895102699</v>
      </c>
      <c r="Q119" s="105">
        <v>11.8203004741399</v>
      </c>
    </row>
    <row r="120" spans="1:17" x14ac:dyDescent="0.3">
      <c r="A120" s="103" t="s">
        <v>109</v>
      </c>
      <c r="B120" s="104">
        <v>43986</v>
      </c>
      <c r="C120" s="105">
        <v>62.985300000000002</v>
      </c>
      <c r="D120" s="105"/>
      <c r="E120" s="105"/>
      <c r="F120" s="105"/>
      <c r="G120" s="105"/>
      <c r="H120" s="105"/>
      <c r="I120" s="105"/>
      <c r="J120" s="105">
        <v>6.1673622344165704</v>
      </c>
      <c r="K120" s="105">
        <v>5.6604642816460098</v>
      </c>
      <c r="L120" s="105">
        <v>6.1718336076181997</v>
      </c>
      <c r="M120" s="105">
        <v>6.0074936349968802</v>
      </c>
      <c r="N120" s="105">
        <v>6.1043527723303201</v>
      </c>
      <c r="O120" s="105">
        <v>4.23918895914057</v>
      </c>
      <c r="Q120" s="105">
        <v>24.027375450366499</v>
      </c>
    </row>
    <row r="121" spans="1:17" x14ac:dyDescent="0.3">
      <c r="A121" s="103" t="s">
        <v>110</v>
      </c>
      <c r="B121" s="104">
        <v>43986</v>
      </c>
      <c r="C121" s="105">
        <v>15.72</v>
      </c>
      <c r="D121" s="105"/>
      <c r="E121" s="105"/>
      <c r="F121" s="105"/>
      <c r="G121" s="105"/>
      <c r="H121" s="105"/>
      <c r="I121" s="105"/>
      <c r="J121" s="105">
        <v>5.7653913203425198</v>
      </c>
      <c r="K121" s="105">
        <v>8.8523171544443198</v>
      </c>
      <c r="L121" s="105">
        <v>12.457169034827499</v>
      </c>
      <c r="M121" s="105">
        <v>9.9268187031110404</v>
      </c>
      <c r="N121" s="105">
        <v>11.700581341718401</v>
      </c>
      <c r="O121" s="105">
        <v>8.3380071094152601</v>
      </c>
      <c r="Q121" s="105">
        <v>11.270159202725001</v>
      </c>
    </row>
    <row r="122" spans="1:17" x14ac:dyDescent="0.3">
      <c r="A122" s="103" t="s">
        <v>111</v>
      </c>
      <c r="B122" s="104">
        <v>43986</v>
      </c>
      <c r="C122" s="105">
        <v>26.8506</v>
      </c>
      <c r="D122" s="105"/>
      <c r="E122" s="105"/>
      <c r="F122" s="105"/>
      <c r="G122" s="105"/>
      <c r="H122" s="105"/>
      <c r="I122" s="105"/>
      <c r="J122" s="105">
        <v>18.022497139005399</v>
      </c>
      <c r="K122" s="105">
        <v>12.977897409424701</v>
      </c>
      <c r="L122" s="105">
        <v>14.583702284233899</v>
      </c>
      <c r="M122" s="105">
        <v>11.6472617693661</v>
      </c>
      <c r="N122" s="105">
        <v>14.020463774050301</v>
      </c>
      <c r="O122" s="105">
        <v>9.2758709048931305</v>
      </c>
      <c r="Q122" s="105">
        <v>10.273039919826299</v>
      </c>
    </row>
    <row r="123" spans="1:17" x14ac:dyDescent="0.3">
      <c r="A123" s="103" t="s">
        <v>112</v>
      </c>
      <c r="B123" s="104">
        <v>43986</v>
      </c>
      <c r="C123" s="105">
        <v>30.753900000000002</v>
      </c>
      <c r="D123" s="105"/>
      <c r="E123" s="105"/>
      <c r="F123" s="105"/>
      <c r="G123" s="105"/>
      <c r="H123" s="105"/>
      <c r="I123" s="105"/>
      <c r="J123" s="105">
        <v>15.0994449694279</v>
      </c>
      <c r="K123" s="105">
        <v>7.2538747099033696</v>
      </c>
      <c r="L123" s="105">
        <v>8.6859296084080899</v>
      </c>
      <c r="M123" s="105">
        <v>7.86633838036696</v>
      </c>
      <c r="N123" s="105">
        <v>8.16392208507005</v>
      </c>
      <c r="O123" s="105">
        <v>6.3096219087520797</v>
      </c>
      <c r="Q123" s="105">
        <v>12.3797573132865</v>
      </c>
    </row>
    <row r="124" spans="1:17" x14ac:dyDescent="0.3">
      <c r="A124" s="103" t="s">
        <v>113</v>
      </c>
      <c r="B124" s="104">
        <v>43986</v>
      </c>
      <c r="C124" s="105">
        <v>18.168600000000001</v>
      </c>
      <c r="D124" s="105"/>
      <c r="E124" s="105"/>
      <c r="F124" s="105"/>
      <c r="G124" s="105"/>
      <c r="H124" s="105"/>
      <c r="I124" s="105"/>
      <c r="J124" s="105">
        <v>16.320742388027799</v>
      </c>
      <c r="K124" s="105">
        <v>10.5035003684599</v>
      </c>
      <c r="L124" s="105">
        <v>11.8561187005617</v>
      </c>
      <c r="M124" s="105">
        <v>9.8784702150916104</v>
      </c>
      <c r="N124" s="105">
        <v>11.850039219486799</v>
      </c>
      <c r="O124" s="105">
        <v>7.6007033459744697</v>
      </c>
      <c r="Q124" s="105">
        <v>9.82708965062624</v>
      </c>
    </row>
    <row r="125" spans="1:17" x14ac:dyDescent="0.3">
      <c r="A125" s="103" t="s">
        <v>369</v>
      </c>
      <c r="B125" s="104">
        <v>43986</v>
      </c>
      <c r="C125" s="105">
        <v>0.36630000000000001</v>
      </c>
      <c r="D125" s="105"/>
      <c r="E125" s="105"/>
      <c r="F125" s="105"/>
      <c r="G125" s="105"/>
      <c r="H125" s="105"/>
      <c r="I125" s="105"/>
      <c r="J125" s="105">
        <v>8.7432130309805292</v>
      </c>
      <c r="K125" s="105">
        <v>8.85825577303447</v>
      </c>
      <c r="L125" s="105"/>
      <c r="M125" s="105"/>
      <c r="N125" s="105"/>
      <c r="O125" s="105"/>
      <c r="Q125" s="105">
        <v>8.8040771864301703</v>
      </c>
    </row>
    <row r="126" spans="1:17" x14ac:dyDescent="0.3">
      <c r="A126" s="103" t="s">
        <v>114</v>
      </c>
      <c r="B126" s="104">
        <v>43986</v>
      </c>
      <c r="C126" s="105">
        <v>20.412700000000001</v>
      </c>
      <c r="D126" s="105"/>
      <c r="E126" s="105"/>
      <c r="F126" s="105"/>
      <c r="G126" s="105"/>
      <c r="H126" s="105"/>
      <c r="I126" s="105"/>
      <c r="J126" s="105">
        <v>18.900645186980999</v>
      </c>
      <c r="K126" s="105">
        <v>14.0694914215038</v>
      </c>
      <c r="L126" s="105">
        <v>4.2929835295504803</v>
      </c>
      <c r="M126" s="105">
        <v>3.0520096996839801</v>
      </c>
      <c r="N126" s="105">
        <v>4.8812321609418596</v>
      </c>
      <c r="O126" s="105">
        <v>1.5823391548363801</v>
      </c>
      <c r="Q126" s="105">
        <v>10.458545679691801</v>
      </c>
    </row>
    <row r="127" spans="1:17" x14ac:dyDescent="0.3">
      <c r="A127" s="136"/>
      <c r="B127" s="136"/>
      <c r="C127" s="136"/>
      <c r="D127" s="108"/>
      <c r="E127" s="108"/>
      <c r="F127" s="108" t="s">
        <v>115</v>
      </c>
      <c r="G127" s="108" t="s">
        <v>116</v>
      </c>
      <c r="H127" s="108" t="s">
        <v>117</v>
      </c>
      <c r="I127" s="108" t="s">
        <v>47</v>
      </c>
      <c r="J127" s="108" t="s">
        <v>48</v>
      </c>
      <c r="K127" s="108" t="s">
        <v>1</v>
      </c>
      <c r="L127" s="108" t="s">
        <v>2</v>
      </c>
      <c r="M127" s="108" t="s">
        <v>3</v>
      </c>
      <c r="N127" s="108" t="s">
        <v>4</v>
      </c>
      <c r="O127" s="108" t="s">
        <v>5</v>
      </c>
      <c r="Q127" s="108" t="s">
        <v>46</v>
      </c>
    </row>
    <row r="128" spans="1:17" x14ac:dyDescent="0.3">
      <c r="A128" s="136"/>
      <c r="B128" s="136"/>
      <c r="C128" s="136"/>
      <c r="D128" s="108"/>
      <c r="E128" s="108"/>
      <c r="F128" s="108" t="s">
        <v>0</v>
      </c>
      <c r="G128" s="108" t="s">
        <v>0</v>
      </c>
      <c r="H128" s="108" t="s">
        <v>0</v>
      </c>
      <c r="I128" s="108" t="s">
        <v>0</v>
      </c>
      <c r="J128" s="108" t="s">
        <v>0</v>
      </c>
      <c r="K128" s="108" t="s">
        <v>0</v>
      </c>
      <c r="L128" s="108" t="s">
        <v>0</v>
      </c>
      <c r="M128" s="108" t="s">
        <v>0</v>
      </c>
      <c r="N128" s="108" t="s">
        <v>0</v>
      </c>
      <c r="O128" s="108" t="s">
        <v>0</v>
      </c>
      <c r="Q128" s="108" t="s">
        <v>0</v>
      </c>
    </row>
    <row r="129" spans="1:17" x14ac:dyDescent="0.3">
      <c r="A129" s="108" t="s">
        <v>7</v>
      </c>
      <c r="B129" s="108" t="s">
        <v>8</v>
      </c>
      <c r="C129" s="108" t="s">
        <v>9</v>
      </c>
      <c r="D129" s="108"/>
      <c r="E129" s="108"/>
      <c r="F129" s="108"/>
      <c r="G129" s="108"/>
      <c r="H129" s="108"/>
      <c r="I129" s="108"/>
      <c r="J129" s="108"/>
      <c r="K129" s="108"/>
      <c r="L129" s="108"/>
      <c r="M129" s="108"/>
      <c r="N129" s="108"/>
      <c r="O129" s="108"/>
      <c r="Q129" s="108"/>
    </row>
    <row r="130" spans="1:17" x14ac:dyDescent="0.3">
      <c r="A130" s="102" t="s">
        <v>387</v>
      </c>
      <c r="B130" s="102"/>
      <c r="C130" s="102"/>
      <c r="D130" s="102"/>
      <c r="E130" s="102"/>
      <c r="F130" s="102"/>
      <c r="G130" s="102"/>
      <c r="H130" s="102"/>
      <c r="I130" s="102"/>
      <c r="J130" s="102"/>
      <c r="K130" s="102"/>
      <c r="L130" s="102"/>
      <c r="M130" s="102"/>
      <c r="N130" s="102"/>
      <c r="O130" s="102"/>
      <c r="Q130" s="102"/>
    </row>
    <row r="131" spans="1:17" x14ac:dyDescent="0.3">
      <c r="A131" s="103" t="s">
        <v>118</v>
      </c>
      <c r="B131" s="104">
        <v>43986</v>
      </c>
      <c r="C131" s="105">
        <v>322.5102</v>
      </c>
      <c r="D131" s="105"/>
      <c r="E131" s="105"/>
      <c r="F131" s="105">
        <v>3.13520888730456</v>
      </c>
      <c r="G131" s="105">
        <v>3.5207521690077499</v>
      </c>
      <c r="H131" s="105">
        <v>3.35050631355662</v>
      </c>
      <c r="I131" s="105">
        <v>3.7457983682532001</v>
      </c>
      <c r="J131" s="105">
        <v>5.2549416012218702</v>
      </c>
      <c r="K131" s="105">
        <v>5.6126611661693602</v>
      </c>
      <c r="L131" s="105">
        <v>5.4819301968048402</v>
      </c>
      <c r="M131" s="105">
        <v>5.5730303513576196</v>
      </c>
      <c r="N131" s="105">
        <v>5.9486675925145098</v>
      </c>
      <c r="O131" s="105">
        <v>7.3223275041176796</v>
      </c>
      <c r="Q131" s="105">
        <v>10.1351022457368</v>
      </c>
    </row>
    <row r="132" spans="1:17" x14ac:dyDescent="0.3">
      <c r="A132" s="103" t="s">
        <v>119</v>
      </c>
      <c r="B132" s="104">
        <v>43986</v>
      </c>
      <c r="C132" s="105">
        <v>2224.0936000000002</v>
      </c>
      <c r="D132" s="105"/>
      <c r="E132" s="105"/>
      <c r="F132" s="105">
        <v>2.4306575858177299</v>
      </c>
      <c r="G132" s="105">
        <v>2.5606828775503998</v>
      </c>
      <c r="H132" s="105">
        <v>2.8557017383929502</v>
      </c>
      <c r="I132" s="105">
        <v>3.4927519770290099</v>
      </c>
      <c r="J132" s="105">
        <v>4.8036419067925999</v>
      </c>
      <c r="K132" s="105">
        <v>5.6597077280188604</v>
      </c>
      <c r="L132" s="105">
        <v>5.5053287811128602</v>
      </c>
      <c r="M132" s="105">
        <v>5.5865430978327497</v>
      </c>
      <c r="N132" s="105">
        <v>5.8824925974786</v>
      </c>
      <c r="O132" s="105">
        <v>7.2947001074033002</v>
      </c>
      <c r="Q132" s="105">
        <v>10.0559957160132</v>
      </c>
    </row>
    <row r="133" spans="1:17" x14ac:dyDescent="0.3">
      <c r="A133" s="103" t="s">
        <v>120</v>
      </c>
      <c r="B133" s="104">
        <v>43986</v>
      </c>
      <c r="C133" s="105">
        <v>2306.9258</v>
      </c>
      <c r="D133" s="105"/>
      <c r="E133" s="105"/>
      <c r="F133" s="105">
        <v>2.02057128450372</v>
      </c>
      <c r="G133" s="105">
        <v>2.0229053101097398</v>
      </c>
      <c r="H133" s="105">
        <v>2.6992603167756699</v>
      </c>
      <c r="I133" s="105">
        <v>3.1071686813312902</v>
      </c>
      <c r="J133" s="105">
        <v>3.8042049552897201</v>
      </c>
      <c r="K133" s="105">
        <v>5.4701701216519103</v>
      </c>
      <c r="L133" s="105">
        <v>5.4092170818046696</v>
      </c>
      <c r="M133" s="105">
        <v>5.5551777442765804</v>
      </c>
      <c r="N133" s="105">
        <v>5.8494157712203396</v>
      </c>
      <c r="O133" s="105">
        <v>7.3047739933133098</v>
      </c>
      <c r="Q133" s="105">
        <v>10.130992082780301</v>
      </c>
    </row>
    <row r="134" spans="1:17" x14ac:dyDescent="0.3">
      <c r="A134" s="103" t="s">
        <v>121</v>
      </c>
      <c r="B134" s="104">
        <v>43986</v>
      </c>
      <c r="C134" s="105">
        <v>3082.3481999999999</v>
      </c>
      <c r="D134" s="105"/>
      <c r="E134" s="105"/>
      <c r="F134" s="105">
        <v>2.51770233599991</v>
      </c>
      <c r="G134" s="105">
        <v>2.9374310951413301</v>
      </c>
      <c r="H134" s="105">
        <v>3.2871058043777799</v>
      </c>
      <c r="I134" s="105">
        <v>3.5753142831897402</v>
      </c>
      <c r="J134" s="105">
        <v>4.1613623123777899</v>
      </c>
      <c r="K134" s="105">
        <v>5.3146628936298201</v>
      </c>
      <c r="L134" s="105">
        <v>5.3822194527622296</v>
      </c>
      <c r="M134" s="105">
        <v>5.5709106880854398</v>
      </c>
      <c r="N134" s="105">
        <v>5.8855173202832498</v>
      </c>
      <c r="O134" s="105">
        <v>7.3057975298554902</v>
      </c>
      <c r="Q134" s="105">
        <v>10.013799646467801</v>
      </c>
    </row>
    <row r="135" spans="1:17" x14ac:dyDescent="0.3">
      <c r="A135" s="103" t="s">
        <v>122</v>
      </c>
      <c r="B135" s="104">
        <v>43986</v>
      </c>
      <c r="C135" s="105">
        <v>2305.2815000000001</v>
      </c>
      <c r="D135" s="105"/>
      <c r="E135" s="105"/>
      <c r="F135" s="105">
        <v>1.7354020322799499</v>
      </c>
      <c r="G135" s="105">
        <v>2.53225678667757</v>
      </c>
      <c r="H135" s="105">
        <v>2.7865495291725302</v>
      </c>
      <c r="I135" s="105">
        <v>3.3902210769377499</v>
      </c>
      <c r="J135" s="105">
        <v>4.9380087530259402</v>
      </c>
      <c r="K135" s="105">
        <v>5.4764428615882599</v>
      </c>
      <c r="L135" s="105">
        <v>5.2672811664204602</v>
      </c>
      <c r="M135" s="105">
        <v>5.3616146464053998</v>
      </c>
      <c r="N135" s="105">
        <v>5.64308999367264</v>
      </c>
      <c r="O135" s="105">
        <v>7.1954623628608303</v>
      </c>
      <c r="Q135" s="105">
        <v>10.0086605707691</v>
      </c>
    </row>
    <row r="136" spans="1:17" x14ac:dyDescent="0.3">
      <c r="A136" s="103" t="s">
        <v>123</v>
      </c>
      <c r="B136" s="104">
        <v>43986</v>
      </c>
      <c r="C136" s="105">
        <v>2404.8303000000001</v>
      </c>
      <c r="D136" s="105"/>
      <c r="E136" s="105"/>
      <c r="F136" s="105">
        <v>2.8263226146446598</v>
      </c>
      <c r="G136" s="105">
        <v>2.6819999703584498</v>
      </c>
      <c r="H136" s="105">
        <v>2.7985503598291701</v>
      </c>
      <c r="I136" s="105">
        <v>2.92739220582131</v>
      </c>
      <c r="J136" s="105">
        <v>3.2330557042417598</v>
      </c>
      <c r="K136" s="105">
        <v>3.8676188584663702</v>
      </c>
      <c r="L136" s="105">
        <v>4.4755895698339403</v>
      </c>
      <c r="M136" s="105">
        <v>4.78440059370116</v>
      </c>
      <c r="N136" s="105">
        <v>5.1476158134035801</v>
      </c>
      <c r="O136" s="105">
        <v>6.8938577047341099</v>
      </c>
      <c r="Q136" s="105">
        <v>9.71142897829486</v>
      </c>
    </row>
    <row r="137" spans="1:17" x14ac:dyDescent="0.3">
      <c r="A137" s="103" t="s">
        <v>124</v>
      </c>
      <c r="B137" s="104">
        <v>43986</v>
      </c>
      <c r="C137" s="105">
        <v>2864.163</v>
      </c>
      <c r="D137" s="105"/>
      <c r="E137" s="105"/>
      <c r="F137" s="105">
        <v>2.8803007887379102</v>
      </c>
      <c r="G137" s="105">
        <v>2.8969051144215698</v>
      </c>
      <c r="H137" s="105">
        <v>2.9496467974065301</v>
      </c>
      <c r="I137" s="105">
        <v>3.26711036016754</v>
      </c>
      <c r="J137" s="105">
        <v>4.30798445050808</v>
      </c>
      <c r="K137" s="105">
        <v>5.5403969087166898</v>
      </c>
      <c r="L137" s="105">
        <v>5.3967692493972903</v>
      </c>
      <c r="M137" s="105">
        <v>5.4578810952738204</v>
      </c>
      <c r="N137" s="105">
        <v>5.7777300621841503</v>
      </c>
      <c r="O137" s="105">
        <v>7.2355578154824798</v>
      </c>
      <c r="Q137" s="105">
        <v>9.9939814487648402</v>
      </c>
    </row>
    <row r="138" spans="1:17" x14ac:dyDescent="0.3">
      <c r="A138" s="103" t="s">
        <v>125</v>
      </c>
      <c r="B138" s="104">
        <v>43986</v>
      </c>
      <c r="C138" s="105">
        <v>2581.9616000000001</v>
      </c>
      <c r="D138" s="105"/>
      <c r="E138" s="105"/>
      <c r="F138" s="105">
        <v>2.5504097713643401</v>
      </c>
      <c r="G138" s="105">
        <v>2.4951394552740598</v>
      </c>
      <c r="H138" s="105">
        <v>3.11391650094395</v>
      </c>
      <c r="I138" s="105">
        <v>3.7260545493022001</v>
      </c>
      <c r="J138" s="105">
        <v>5.0224757626937304</v>
      </c>
      <c r="K138" s="105">
        <v>5.8675099077574897</v>
      </c>
      <c r="L138" s="105">
        <v>5.6036404122414103</v>
      </c>
      <c r="M138" s="105">
        <v>5.7229712331696199</v>
      </c>
      <c r="N138" s="105">
        <v>6.0358810400526997</v>
      </c>
      <c r="O138" s="105">
        <v>7.3631888274903199</v>
      </c>
      <c r="Q138" s="105">
        <v>9.8785389023128598</v>
      </c>
    </row>
    <row r="139" spans="1:17" x14ac:dyDescent="0.3">
      <c r="A139" s="103" t="s">
        <v>126</v>
      </c>
      <c r="B139" s="104">
        <v>43986</v>
      </c>
      <c r="C139" s="105">
        <v>2193.3319000000001</v>
      </c>
      <c r="D139" s="105"/>
      <c r="E139" s="105"/>
      <c r="F139" s="105">
        <v>2.35989575185824</v>
      </c>
      <c r="G139" s="105">
        <v>2.2386731824008601</v>
      </c>
      <c r="H139" s="105">
        <v>2.3715192979259299</v>
      </c>
      <c r="I139" s="105">
        <v>2.6680773020748898</v>
      </c>
      <c r="J139" s="105">
        <v>3.1265468914991201</v>
      </c>
      <c r="K139" s="105">
        <v>4.2662120879021597</v>
      </c>
      <c r="L139" s="105">
        <v>4.5806895455186503</v>
      </c>
      <c r="M139" s="105">
        <v>4.7391290923466798</v>
      </c>
      <c r="N139" s="105">
        <v>5.0969100961811202</v>
      </c>
      <c r="O139" s="105">
        <v>7.0117923408687597</v>
      </c>
      <c r="Q139" s="105">
        <v>10.0364841178232</v>
      </c>
    </row>
    <row r="140" spans="1:17" x14ac:dyDescent="0.3">
      <c r="A140" s="103" t="s">
        <v>127</v>
      </c>
      <c r="B140" s="104">
        <v>43986</v>
      </c>
      <c r="C140" s="105">
        <v>3010.9142999999999</v>
      </c>
      <c r="D140" s="105"/>
      <c r="E140" s="105"/>
      <c r="F140" s="105">
        <v>3.5352819202451</v>
      </c>
      <c r="G140" s="105">
        <v>3.8845010208838202</v>
      </c>
      <c r="H140" s="105">
        <v>3.6873454947873601</v>
      </c>
      <c r="I140" s="105">
        <v>4.0324771347103701</v>
      </c>
      <c r="J140" s="105">
        <v>4.9721547569769902</v>
      </c>
      <c r="K140" s="105">
        <v>5.9763148346916699</v>
      </c>
      <c r="L140" s="105">
        <v>5.7750210487335298</v>
      </c>
      <c r="M140" s="105">
        <v>5.9059348839286399</v>
      </c>
      <c r="N140" s="105">
        <v>6.17713484369522</v>
      </c>
      <c r="O140" s="105">
        <v>7.43495822238852</v>
      </c>
      <c r="Q140" s="105">
        <v>10.245635295304201</v>
      </c>
    </row>
    <row r="141" spans="1:17" x14ac:dyDescent="0.3">
      <c r="A141" s="103" t="s">
        <v>128</v>
      </c>
      <c r="B141" s="104">
        <v>43986</v>
      </c>
      <c r="C141" s="105">
        <v>3940.4721</v>
      </c>
      <c r="D141" s="105"/>
      <c r="E141" s="105"/>
      <c r="F141" s="105">
        <v>2.6966146986644501</v>
      </c>
      <c r="G141" s="105">
        <v>2.0431101106691201</v>
      </c>
      <c r="H141" s="105">
        <v>2.56985409026835</v>
      </c>
      <c r="I141" s="105">
        <v>3.18308996743328</v>
      </c>
      <c r="J141" s="105">
        <v>4.6765189828407898</v>
      </c>
      <c r="K141" s="105">
        <v>5.4190341631713599</v>
      </c>
      <c r="L141" s="105">
        <v>5.29670130440112</v>
      </c>
      <c r="M141" s="105">
        <v>5.4144465662466699</v>
      </c>
      <c r="N141" s="105">
        <v>5.7419927463492497</v>
      </c>
      <c r="O141" s="105">
        <v>7.1245679782051896</v>
      </c>
      <c r="Q141" s="105">
        <v>9.9527643010817695</v>
      </c>
    </row>
    <row r="142" spans="1:17" x14ac:dyDescent="0.3">
      <c r="A142" s="103" t="s">
        <v>129</v>
      </c>
      <c r="B142" s="104">
        <v>43986</v>
      </c>
      <c r="C142" s="105">
        <v>1994.7791999999999</v>
      </c>
      <c r="D142" s="105"/>
      <c r="E142" s="105"/>
      <c r="F142" s="105">
        <v>2.11168418456931</v>
      </c>
      <c r="G142" s="105">
        <v>2.2010092432635</v>
      </c>
      <c r="H142" s="105">
        <v>2.9790086639355202</v>
      </c>
      <c r="I142" s="105">
        <v>3.45238723898848</v>
      </c>
      <c r="J142" s="105">
        <v>4.3782895629033396</v>
      </c>
      <c r="K142" s="105">
        <v>4.8659386643243998</v>
      </c>
      <c r="L142" s="105">
        <v>5.1065703966803397</v>
      </c>
      <c r="M142" s="105">
        <v>5.3538259887146404</v>
      </c>
      <c r="N142" s="105">
        <v>5.7246478719850096</v>
      </c>
      <c r="O142" s="105">
        <v>7.22680727982946</v>
      </c>
      <c r="Q142" s="105">
        <v>9.9787555406948698</v>
      </c>
    </row>
    <row r="143" spans="1:17" x14ac:dyDescent="0.3">
      <c r="A143" s="103" t="s">
        <v>130</v>
      </c>
      <c r="B143" s="104">
        <v>43986</v>
      </c>
      <c r="C143" s="105">
        <v>296.49419999999998</v>
      </c>
      <c r="D143" s="105"/>
      <c r="E143" s="105"/>
      <c r="F143" s="105">
        <v>3.23795594733634</v>
      </c>
      <c r="G143" s="105">
        <v>3.0250381918020399</v>
      </c>
      <c r="H143" s="105">
        <v>3.1340324933881898</v>
      </c>
      <c r="I143" s="105">
        <v>3.6631249060936999</v>
      </c>
      <c r="J143" s="105">
        <v>5.1764006563416904</v>
      </c>
      <c r="K143" s="105">
        <v>5.7693559107436201</v>
      </c>
      <c r="L143" s="105">
        <v>5.50538066145225</v>
      </c>
      <c r="M143" s="105">
        <v>5.5733214489404403</v>
      </c>
      <c r="N143" s="105">
        <v>5.8735969532025001</v>
      </c>
      <c r="O143" s="105">
        <v>7.2453936874345297</v>
      </c>
      <c r="Q143" s="105">
        <v>10.032998433085201</v>
      </c>
    </row>
    <row r="144" spans="1:17" x14ac:dyDescent="0.3">
      <c r="A144" s="103" t="s">
        <v>131</v>
      </c>
      <c r="B144" s="104">
        <v>43986</v>
      </c>
      <c r="C144" s="105">
        <v>2150.8200000000002</v>
      </c>
      <c r="D144" s="105"/>
      <c r="E144" s="105"/>
      <c r="F144" s="105">
        <v>4.1463083582772304</v>
      </c>
      <c r="G144" s="105">
        <v>3.9117735913507201</v>
      </c>
      <c r="H144" s="105">
        <v>3.8436886457560799</v>
      </c>
      <c r="I144" s="105">
        <v>3.9439086376318002</v>
      </c>
      <c r="J144" s="105">
        <v>5.0786243539647602</v>
      </c>
      <c r="K144" s="105">
        <v>5.9214784410408798</v>
      </c>
      <c r="L144" s="105">
        <v>5.6486890030466501</v>
      </c>
      <c r="M144" s="105">
        <v>5.7483147045995802</v>
      </c>
      <c r="N144" s="105">
        <v>6.0203050945545602</v>
      </c>
      <c r="O144" s="105">
        <v>7.36952367999793</v>
      </c>
      <c r="Q144" s="105">
        <v>10.024239200034501</v>
      </c>
    </row>
    <row r="145" spans="1:17" x14ac:dyDescent="0.3">
      <c r="A145" s="103" t="s">
        <v>132</v>
      </c>
      <c r="B145" s="104">
        <v>43986</v>
      </c>
      <c r="C145" s="105">
        <v>2422.0288</v>
      </c>
      <c r="D145" s="105"/>
      <c r="E145" s="105"/>
      <c r="F145" s="105">
        <v>2.8168023684815902</v>
      </c>
      <c r="G145" s="105">
        <v>2.65692064147553</v>
      </c>
      <c r="H145" s="105">
        <v>2.77866764122887</v>
      </c>
      <c r="I145" s="105">
        <v>3.2073947054226402</v>
      </c>
      <c r="J145" s="105">
        <v>4.39873121332898</v>
      </c>
      <c r="K145" s="105">
        <v>5.0740000420339202</v>
      </c>
      <c r="L145" s="105">
        <v>5.1208017592784199</v>
      </c>
      <c r="M145" s="105">
        <v>5.2222581502723298</v>
      </c>
      <c r="N145" s="105">
        <v>5.5271701211542199</v>
      </c>
      <c r="O145" s="105">
        <v>7.0556042107309702</v>
      </c>
      <c r="Q145" s="105">
        <v>9.8833360787909896</v>
      </c>
    </row>
    <row r="146" spans="1:17" x14ac:dyDescent="0.3">
      <c r="A146" s="103" t="s">
        <v>133</v>
      </c>
      <c r="B146" s="104">
        <v>43986</v>
      </c>
      <c r="C146" s="105">
        <v>1553.0952</v>
      </c>
      <c r="D146" s="105"/>
      <c r="E146" s="105"/>
      <c r="F146" s="105">
        <v>1.8943157392041801</v>
      </c>
      <c r="G146" s="105">
        <v>2.3662734569765602</v>
      </c>
      <c r="H146" s="105">
        <v>2.5054513918258299</v>
      </c>
      <c r="I146" s="105">
        <v>2.79732138840129</v>
      </c>
      <c r="J146" s="105">
        <v>3.3883225542578401</v>
      </c>
      <c r="K146" s="105">
        <v>3.7158031870275798</v>
      </c>
      <c r="L146" s="105">
        <v>4.2364128771004701</v>
      </c>
      <c r="M146" s="105">
        <v>4.5306190116152099</v>
      </c>
      <c r="N146" s="105">
        <v>4.9215736604766098</v>
      </c>
      <c r="O146" s="105">
        <v>6.4525554985670697</v>
      </c>
      <c r="Q146" s="105">
        <v>8.4237175681206793</v>
      </c>
    </row>
    <row r="147" spans="1:17" x14ac:dyDescent="0.3">
      <c r="A147" s="103" t="s">
        <v>134</v>
      </c>
      <c r="B147" s="104">
        <v>43986</v>
      </c>
      <c r="C147" s="105">
        <v>1953.5199</v>
      </c>
      <c r="D147" s="105"/>
      <c r="E147" s="105"/>
      <c r="F147" s="105">
        <v>2.4758273755615101</v>
      </c>
      <c r="G147" s="105">
        <v>2.1777244240643499</v>
      </c>
      <c r="H147" s="105">
        <v>2.4551946420760098</v>
      </c>
      <c r="I147" s="105">
        <v>2.78291272007261</v>
      </c>
      <c r="J147" s="105">
        <v>3.4151671379009798</v>
      </c>
      <c r="K147" s="105">
        <v>4.7878755833959703</v>
      </c>
      <c r="L147" s="105">
        <v>5.0700287641593498</v>
      </c>
      <c r="M147" s="105">
        <v>5.2837580063207499</v>
      </c>
      <c r="N147" s="105">
        <v>5.62988209810693</v>
      </c>
      <c r="O147" s="105">
        <v>7.1652650209914999</v>
      </c>
      <c r="Q147" s="105">
        <v>10.0766008433463</v>
      </c>
    </row>
    <row r="148" spans="1:17" x14ac:dyDescent="0.3">
      <c r="A148" s="103" t="s">
        <v>135</v>
      </c>
      <c r="B148" s="104">
        <v>43986</v>
      </c>
      <c r="C148" s="105">
        <v>1952.4811999999999</v>
      </c>
      <c r="D148" s="105"/>
      <c r="E148" s="105"/>
      <c r="F148" s="105">
        <v>2.81181857091206</v>
      </c>
      <c r="G148" s="105">
        <v>2.8116284340761202</v>
      </c>
      <c r="H148" s="105">
        <v>2.6115464684944998</v>
      </c>
      <c r="I148" s="105">
        <v>3.2166891380831801</v>
      </c>
      <c r="J148" s="105">
        <v>3.5472889962262499</v>
      </c>
      <c r="K148" s="105">
        <v>4.5587882513935698</v>
      </c>
      <c r="L148" s="105"/>
      <c r="M148" s="105"/>
      <c r="N148" s="105"/>
      <c r="O148" s="105"/>
      <c r="Q148" s="105">
        <v>4.8259617573490798</v>
      </c>
    </row>
    <row r="149" spans="1:17" x14ac:dyDescent="0.3">
      <c r="A149" s="103" t="s">
        <v>136</v>
      </c>
      <c r="B149" s="104">
        <v>43986</v>
      </c>
      <c r="C149" s="105">
        <v>1954.1992</v>
      </c>
      <c r="D149" s="105"/>
      <c r="E149" s="105"/>
      <c r="F149" s="105">
        <v>2.5141952830045602</v>
      </c>
      <c r="G149" s="105">
        <v>2.2629161911489</v>
      </c>
      <c r="H149" s="105">
        <v>2.5149677282260101</v>
      </c>
      <c r="I149" s="105">
        <v>2.8130961390208</v>
      </c>
      <c r="J149" s="105">
        <v>3.4687014613318201</v>
      </c>
      <c r="K149" s="105">
        <v>4.8246650135310896</v>
      </c>
      <c r="L149" s="105"/>
      <c r="M149" s="105"/>
      <c r="N149" s="105"/>
      <c r="O149" s="105"/>
      <c r="Q149" s="105">
        <v>5.0213431236139003</v>
      </c>
    </row>
    <row r="150" spans="1:17" x14ac:dyDescent="0.3">
      <c r="A150" s="103" t="s">
        <v>137</v>
      </c>
      <c r="B150" s="104">
        <v>43986</v>
      </c>
      <c r="C150" s="105">
        <v>1953.8797</v>
      </c>
      <c r="D150" s="105"/>
      <c r="E150" s="105"/>
      <c r="F150" s="105">
        <v>2.5538415236847598</v>
      </c>
      <c r="G150" s="105">
        <v>2.2034858440656699</v>
      </c>
      <c r="H150" s="105">
        <v>2.4651600004998002</v>
      </c>
      <c r="I150" s="105">
        <v>2.78079508129386</v>
      </c>
      <c r="J150" s="105">
        <v>3.4166577982470701</v>
      </c>
      <c r="K150" s="105">
        <v>4.7875032295097304</v>
      </c>
      <c r="L150" s="105"/>
      <c r="M150" s="105"/>
      <c r="N150" s="105"/>
      <c r="O150" s="105"/>
      <c r="Q150" s="105">
        <v>4.9816593311115103</v>
      </c>
    </row>
    <row r="151" spans="1:17" x14ac:dyDescent="0.3">
      <c r="A151" s="103" t="s">
        <v>138</v>
      </c>
      <c r="B151" s="104">
        <v>43986</v>
      </c>
      <c r="C151" s="105">
        <v>1954.0433</v>
      </c>
      <c r="D151" s="105"/>
      <c r="E151" s="105"/>
      <c r="F151" s="105">
        <v>2.48824139861537</v>
      </c>
      <c r="G151" s="105">
        <v>2.2799143413588401</v>
      </c>
      <c r="H151" s="105">
        <v>2.5544329815551099</v>
      </c>
      <c r="I151" s="105">
        <v>2.8558416376254101</v>
      </c>
      <c r="J151" s="105">
        <v>3.39855309974249</v>
      </c>
      <c r="K151" s="105">
        <v>4.7572569174930504</v>
      </c>
      <c r="L151" s="105"/>
      <c r="M151" s="105"/>
      <c r="N151" s="105"/>
      <c r="O151" s="105"/>
      <c r="Q151" s="105">
        <v>4.9955700426745899</v>
      </c>
    </row>
    <row r="152" spans="1:17" x14ac:dyDescent="0.3">
      <c r="A152" s="103" t="s">
        <v>139</v>
      </c>
      <c r="B152" s="104">
        <v>43986</v>
      </c>
      <c r="C152" s="105">
        <v>2751.9182999999998</v>
      </c>
      <c r="D152" s="105"/>
      <c r="E152" s="105"/>
      <c r="F152" s="105">
        <v>2.4764588232309999</v>
      </c>
      <c r="G152" s="105">
        <v>2.0977591680716401</v>
      </c>
      <c r="H152" s="105">
        <v>2.31721102181461</v>
      </c>
      <c r="I152" s="105">
        <v>2.8665430987868699</v>
      </c>
      <c r="J152" s="105">
        <v>4.6392021299046799</v>
      </c>
      <c r="K152" s="105">
        <v>5.1633145507982503</v>
      </c>
      <c r="L152" s="105">
        <v>5.1700063483609702</v>
      </c>
      <c r="M152" s="105">
        <v>5.3030467318499497</v>
      </c>
      <c r="N152" s="105">
        <v>5.6130087381528</v>
      </c>
      <c r="O152" s="105">
        <v>7.1595173641207301</v>
      </c>
      <c r="Q152" s="105">
        <v>9.9957631013602999</v>
      </c>
    </row>
    <row r="153" spans="1:17" x14ac:dyDescent="0.3">
      <c r="A153" s="103" t="s">
        <v>140</v>
      </c>
      <c r="B153" s="104">
        <v>43986</v>
      </c>
      <c r="C153" s="105">
        <v>1054.2952</v>
      </c>
      <c r="D153" s="105"/>
      <c r="E153" s="105"/>
      <c r="F153" s="105">
        <v>2.9048730553363802</v>
      </c>
      <c r="G153" s="105">
        <v>2.9307358892539699</v>
      </c>
      <c r="H153" s="105">
        <v>2.94785183062212</v>
      </c>
      <c r="I153" s="105">
        <v>2.8142015484091498</v>
      </c>
      <c r="J153" s="105">
        <v>2.8375327260432202</v>
      </c>
      <c r="K153" s="105">
        <v>3.0515509797896301</v>
      </c>
      <c r="L153" s="105">
        <v>3.8989740598936198</v>
      </c>
      <c r="M153" s="105">
        <v>4.2839277194950904</v>
      </c>
      <c r="N153" s="105">
        <v>4.62472352453198</v>
      </c>
      <c r="O153" s="105"/>
      <c r="Q153" s="105">
        <v>4.8609815278161799</v>
      </c>
    </row>
    <row r="154" spans="1:17" x14ac:dyDescent="0.3">
      <c r="A154" s="103" t="s">
        <v>141</v>
      </c>
      <c r="B154" s="104">
        <v>43986</v>
      </c>
      <c r="C154" s="105">
        <v>54.770400000000002</v>
      </c>
      <c r="D154" s="105"/>
      <c r="E154" s="105"/>
      <c r="F154" s="105">
        <v>3.9989482218395498</v>
      </c>
      <c r="G154" s="105">
        <v>3.4663627663693899</v>
      </c>
      <c r="H154" s="105">
        <v>3.3628199402997301</v>
      </c>
      <c r="I154" s="105">
        <v>3.4413511648598001</v>
      </c>
      <c r="J154" s="105">
        <v>4.0878946250784303</v>
      </c>
      <c r="K154" s="105">
        <v>4.8510151527228702</v>
      </c>
      <c r="L154" s="105">
        <v>5.0155604572703298</v>
      </c>
      <c r="M154" s="105">
        <v>5.2153000702009296</v>
      </c>
      <c r="N154" s="105">
        <v>5.5962927907717104</v>
      </c>
      <c r="O154" s="105">
        <v>7.1907761470969103</v>
      </c>
      <c r="Q154" s="105">
        <v>10.082045654929001</v>
      </c>
    </row>
    <row r="155" spans="1:17" x14ac:dyDescent="0.3">
      <c r="A155" s="103" t="s">
        <v>142</v>
      </c>
      <c r="B155" s="104">
        <v>43986</v>
      </c>
      <c r="C155" s="105">
        <v>4048.6187</v>
      </c>
      <c r="D155" s="105"/>
      <c r="E155" s="105"/>
      <c r="F155" s="105">
        <v>2.30538862251084</v>
      </c>
      <c r="G155" s="105">
        <v>2.3624988256058299</v>
      </c>
      <c r="H155" s="105">
        <v>2.6834679002742901</v>
      </c>
      <c r="I155" s="105">
        <v>3.2598612222439902</v>
      </c>
      <c r="J155" s="105">
        <v>4.5201987229797798</v>
      </c>
      <c r="K155" s="105">
        <v>5.1535354093059897</v>
      </c>
      <c r="L155" s="105">
        <v>5.1766459993321803</v>
      </c>
      <c r="M155" s="105">
        <v>5.32245292597936</v>
      </c>
      <c r="N155" s="105">
        <v>5.6336687301111903</v>
      </c>
      <c r="O155" s="105">
        <v>7.1161492508716897</v>
      </c>
      <c r="Q155" s="105">
        <v>9.9276019307382004</v>
      </c>
    </row>
    <row r="156" spans="1:17" x14ac:dyDescent="0.3">
      <c r="A156" s="103" t="s">
        <v>143</v>
      </c>
      <c r="B156" s="104">
        <v>43986</v>
      </c>
      <c r="C156" s="105">
        <v>2744.7392</v>
      </c>
      <c r="D156" s="105"/>
      <c r="E156" s="105"/>
      <c r="F156" s="105">
        <v>2.1092111486904499</v>
      </c>
      <c r="G156" s="105">
        <v>2.4717447342005698</v>
      </c>
      <c r="H156" s="105">
        <v>2.6334164847722898</v>
      </c>
      <c r="I156" s="105">
        <v>3.21603948558738</v>
      </c>
      <c r="J156" s="105">
        <v>4.48503206872003</v>
      </c>
      <c r="K156" s="105">
        <v>5.4801094170798796</v>
      </c>
      <c r="L156" s="105">
        <v>5.3782831366249004</v>
      </c>
      <c r="M156" s="105">
        <v>5.4727708931670698</v>
      </c>
      <c r="N156" s="105">
        <v>5.7462271736931596</v>
      </c>
      <c r="O156" s="105">
        <v>7.2138604470624497</v>
      </c>
      <c r="Q156" s="105">
        <v>9.9866985534211192</v>
      </c>
    </row>
    <row r="157" spans="1:17" x14ac:dyDescent="0.3">
      <c r="A157" s="103" t="s">
        <v>144</v>
      </c>
      <c r="B157" s="104">
        <v>43986</v>
      </c>
      <c r="C157" s="105">
        <v>3635.3402000000001</v>
      </c>
      <c r="D157" s="105"/>
      <c r="E157" s="105"/>
      <c r="F157" s="105">
        <v>3.3316841853779899</v>
      </c>
      <c r="G157" s="105">
        <v>3.3661135649768101</v>
      </c>
      <c r="H157" s="105">
        <v>3.2322620684983101</v>
      </c>
      <c r="I157" s="105">
        <v>3.8034372384615902</v>
      </c>
      <c r="J157" s="105">
        <v>4.8145751706013602</v>
      </c>
      <c r="K157" s="105">
        <v>5.7942777171675299</v>
      </c>
      <c r="L157" s="105">
        <v>5.5840356789866403</v>
      </c>
      <c r="M157" s="105">
        <v>5.6476023061413896</v>
      </c>
      <c r="N157" s="105">
        <v>5.9083843918878403</v>
      </c>
      <c r="O157" s="105">
        <v>7.2753568414884899</v>
      </c>
      <c r="Q157" s="105">
        <v>10.009041887379301</v>
      </c>
    </row>
    <row r="158" spans="1:17" x14ac:dyDescent="0.3">
      <c r="A158" s="103" t="s">
        <v>145</v>
      </c>
      <c r="B158" s="104">
        <v>43986</v>
      </c>
      <c r="C158" s="105">
        <v>1300.2630999999999</v>
      </c>
      <c r="D158" s="105"/>
      <c r="E158" s="105"/>
      <c r="F158" s="105">
        <v>3.3267453481679001</v>
      </c>
      <c r="G158" s="105">
        <v>3.43876307409163</v>
      </c>
      <c r="H158" s="105">
        <v>3.43617784449164</v>
      </c>
      <c r="I158" s="105">
        <v>3.8822102717770699</v>
      </c>
      <c r="J158" s="105">
        <v>4.8504168866043704</v>
      </c>
      <c r="K158" s="105">
        <v>5.4838188778405597</v>
      </c>
      <c r="L158" s="105">
        <v>5.4538464109141396</v>
      </c>
      <c r="M158" s="105">
        <v>5.6268074195589204</v>
      </c>
      <c r="N158" s="105">
        <v>5.9479241811753596</v>
      </c>
      <c r="O158" s="105">
        <v>7.3536398954389099</v>
      </c>
      <c r="Q158" s="105">
        <v>7.6534166980687504</v>
      </c>
    </row>
    <row r="159" spans="1:17" x14ac:dyDescent="0.3">
      <c r="A159" s="103" t="s">
        <v>146</v>
      </c>
      <c r="B159" s="104">
        <v>43986</v>
      </c>
      <c r="C159" s="105">
        <v>2112.4254999999998</v>
      </c>
      <c r="D159" s="105"/>
      <c r="E159" s="105"/>
      <c r="F159" s="105">
        <v>2.9289773588049299</v>
      </c>
      <c r="G159" s="105">
        <v>3.1184553900571399</v>
      </c>
      <c r="H159" s="105">
        <v>3.2084089432139802</v>
      </c>
      <c r="I159" s="105">
        <v>3.3904144930712001</v>
      </c>
      <c r="J159" s="105">
        <v>4.7002172193195104</v>
      </c>
      <c r="K159" s="105">
        <v>5.3264095276412498</v>
      </c>
      <c r="L159" s="105">
        <v>5.3381307234992397</v>
      </c>
      <c r="M159" s="105">
        <v>5.4564911730311403</v>
      </c>
      <c r="N159" s="105">
        <v>5.7644432548060598</v>
      </c>
      <c r="O159" s="105">
        <v>7.2261891858013403</v>
      </c>
      <c r="Q159" s="105">
        <v>9.6152416854761604</v>
      </c>
    </row>
    <row r="160" spans="1:17" x14ac:dyDescent="0.3">
      <c r="A160" s="103" t="s">
        <v>147</v>
      </c>
      <c r="B160" s="104">
        <v>43986</v>
      </c>
      <c r="C160" s="105">
        <v>10.772600000000001</v>
      </c>
      <c r="D160" s="105"/>
      <c r="E160" s="105"/>
      <c r="F160" s="105">
        <v>2.7107818563247799</v>
      </c>
      <c r="G160" s="105">
        <v>2.37222041687864</v>
      </c>
      <c r="H160" s="105">
        <v>2.7119903408564401</v>
      </c>
      <c r="I160" s="105">
        <v>2.7619065319321998</v>
      </c>
      <c r="J160" s="105">
        <v>3.1232445354104699</v>
      </c>
      <c r="K160" s="105">
        <v>3.7661460096749102</v>
      </c>
      <c r="L160" s="105">
        <v>4.2180280991226198</v>
      </c>
      <c r="M160" s="105">
        <v>4.49846841200897</v>
      </c>
      <c r="N160" s="105">
        <v>4.79297057210169</v>
      </c>
      <c r="O160" s="105"/>
      <c r="Q160" s="105">
        <v>5.2907879924953196</v>
      </c>
    </row>
    <row r="161" spans="1:17" x14ac:dyDescent="0.3">
      <c r="A161" s="103" t="s">
        <v>148</v>
      </c>
      <c r="B161" s="104">
        <v>43986</v>
      </c>
      <c r="C161" s="105">
        <v>4897.1274000000003</v>
      </c>
      <c r="D161" s="105"/>
      <c r="E161" s="105"/>
      <c r="F161" s="105">
        <v>2.7557111923299802</v>
      </c>
      <c r="G161" s="105">
        <v>2.7568730343735202</v>
      </c>
      <c r="H161" s="105">
        <v>2.8007685410329501</v>
      </c>
      <c r="I161" s="105">
        <v>3.49454872727273</v>
      </c>
      <c r="J161" s="105">
        <v>5.0703026078232201</v>
      </c>
      <c r="K161" s="105">
        <v>5.6739757946103504</v>
      </c>
      <c r="L161" s="105">
        <v>5.4812072719834699</v>
      </c>
      <c r="M161" s="105">
        <v>5.5948487992127403</v>
      </c>
      <c r="N161" s="105">
        <v>5.9349216237647502</v>
      </c>
      <c r="O161" s="105">
        <v>7.3281237497090901</v>
      </c>
      <c r="Q161" s="105">
        <v>10.1004031450785</v>
      </c>
    </row>
    <row r="162" spans="1:17" x14ac:dyDescent="0.3">
      <c r="A162" s="103" t="s">
        <v>149</v>
      </c>
      <c r="B162" s="104">
        <v>43986</v>
      </c>
      <c r="C162" s="105">
        <v>1124.4756</v>
      </c>
      <c r="D162" s="105"/>
      <c r="E162" s="105"/>
      <c r="F162" s="105">
        <v>1.71394603524744</v>
      </c>
      <c r="G162" s="105">
        <v>0.77150481667028403</v>
      </c>
      <c r="H162" s="105">
        <v>2.2870842103266602</v>
      </c>
      <c r="I162" s="105">
        <v>2.5884361665364199</v>
      </c>
      <c r="J162" s="105">
        <v>3.3246356101983299</v>
      </c>
      <c r="K162" s="105">
        <v>4.1915187179784104</v>
      </c>
      <c r="L162" s="105">
        <v>4.5317279192747097</v>
      </c>
      <c r="M162" s="105">
        <v>4.7821641203025198</v>
      </c>
      <c r="N162" s="105">
        <v>5.1624627978367696</v>
      </c>
      <c r="O162" s="105"/>
      <c r="Q162" s="105">
        <v>6.0176945695364203</v>
      </c>
    </row>
    <row r="163" spans="1:17" x14ac:dyDescent="0.3">
      <c r="A163" s="103" t="s">
        <v>150</v>
      </c>
      <c r="B163" s="104">
        <v>43986</v>
      </c>
      <c r="C163" s="105">
        <v>260.80380000000002</v>
      </c>
      <c r="D163" s="105"/>
      <c r="E163" s="105"/>
      <c r="F163" s="105">
        <v>3.0372099925550802</v>
      </c>
      <c r="G163" s="105">
        <v>4.2700325224398501</v>
      </c>
      <c r="H163" s="105">
        <v>3.8294965462672299</v>
      </c>
      <c r="I163" s="105">
        <v>4.32768836100876</v>
      </c>
      <c r="J163" s="105">
        <v>5.4657749230491497</v>
      </c>
      <c r="K163" s="105">
        <v>5.50376867776904</v>
      </c>
      <c r="L163" s="105">
        <v>5.4851742344106196</v>
      </c>
      <c r="M163" s="105">
        <v>5.6191602154017897</v>
      </c>
      <c r="N163" s="105">
        <v>5.9225552586329497</v>
      </c>
      <c r="O163" s="105">
        <v>7.3155471769501599</v>
      </c>
      <c r="Q163" s="105">
        <v>10.0572360929091</v>
      </c>
    </row>
    <row r="164" spans="1:17" x14ac:dyDescent="0.3">
      <c r="A164" s="103" t="s">
        <v>151</v>
      </c>
      <c r="B164" s="104">
        <v>43986</v>
      </c>
      <c r="C164" s="105">
        <v>1770.9987000000001</v>
      </c>
      <c r="D164" s="105"/>
      <c r="E164" s="105"/>
      <c r="F164" s="105">
        <v>2.88972834363121</v>
      </c>
      <c r="G164" s="105">
        <v>3.2641001454368799</v>
      </c>
      <c r="H164" s="105">
        <v>3.30408314688253</v>
      </c>
      <c r="I164" s="105">
        <v>3.4474263001369101</v>
      </c>
      <c r="J164" s="105">
        <v>3.94225528209203</v>
      </c>
      <c r="K164" s="105">
        <v>4.2764001506782403</v>
      </c>
      <c r="L164" s="105">
        <v>4.7067692186901304</v>
      </c>
      <c r="M164" s="105">
        <v>4.9628245363565604</v>
      </c>
      <c r="N164" s="105">
        <v>5.2180302564150098</v>
      </c>
      <c r="O164" s="105">
        <v>3.4971453753857702</v>
      </c>
      <c r="Q164" s="105">
        <v>7.8839210662002301</v>
      </c>
    </row>
    <row r="165" spans="1:17" x14ac:dyDescent="0.3">
      <c r="A165" s="103" t="s">
        <v>152</v>
      </c>
      <c r="B165" s="104">
        <v>43986</v>
      </c>
      <c r="C165" s="105">
        <v>31.669899999999998</v>
      </c>
      <c r="D165" s="105"/>
      <c r="E165" s="105"/>
      <c r="F165" s="105">
        <v>4.6106379417584202</v>
      </c>
      <c r="G165" s="105">
        <v>4.8040373919930897</v>
      </c>
      <c r="H165" s="105">
        <v>4.6966045388998596</v>
      </c>
      <c r="I165" s="105">
        <v>4.8743512615036204</v>
      </c>
      <c r="J165" s="105">
        <v>5.6595205422250503</v>
      </c>
      <c r="K165" s="105">
        <v>5.25886630680992</v>
      </c>
      <c r="L165" s="105">
        <v>5.8112082436660701</v>
      </c>
      <c r="M165" s="105">
        <v>6.1661804634368904</v>
      </c>
      <c r="N165" s="105">
        <v>6.5565651794574098</v>
      </c>
      <c r="O165" s="105">
        <v>7.5338778101420996</v>
      </c>
      <c r="Q165" s="105">
        <v>10.6137162355627</v>
      </c>
    </row>
    <row r="166" spans="1:17" x14ac:dyDescent="0.3">
      <c r="A166" s="103" t="s">
        <v>153</v>
      </c>
      <c r="B166" s="104">
        <v>43986</v>
      </c>
      <c r="C166" s="105">
        <v>27.096800000000002</v>
      </c>
      <c r="D166" s="105"/>
      <c r="E166" s="105"/>
      <c r="F166" s="105">
        <v>2.1553633115881699</v>
      </c>
      <c r="G166" s="105">
        <v>1.7513813582173601</v>
      </c>
      <c r="H166" s="105">
        <v>2.5413376149622402</v>
      </c>
      <c r="I166" s="105">
        <v>2.7643240567310099</v>
      </c>
      <c r="J166" s="105">
        <v>3.22427847070117</v>
      </c>
      <c r="K166" s="105">
        <v>3.9452105851658801</v>
      </c>
      <c r="L166" s="105">
        <v>4.41491302385118</v>
      </c>
      <c r="M166" s="105">
        <v>4.6960321867187202</v>
      </c>
      <c r="N166" s="105">
        <v>5.0572987551137398</v>
      </c>
      <c r="O166" s="105">
        <v>6.3659165505439601</v>
      </c>
      <c r="Q166" s="105">
        <v>12.065607115235901</v>
      </c>
    </row>
    <row r="167" spans="1:17" x14ac:dyDescent="0.3">
      <c r="A167" s="103" t="s">
        <v>156</v>
      </c>
      <c r="B167" s="104">
        <v>43986</v>
      </c>
      <c r="C167" s="105">
        <v>3136.0239000000001</v>
      </c>
      <c r="D167" s="105"/>
      <c r="E167" s="105"/>
      <c r="F167" s="105">
        <v>2.2802111595465702</v>
      </c>
      <c r="G167" s="105">
        <v>2.42332231527983</v>
      </c>
      <c r="H167" s="105">
        <v>2.83395906630501</v>
      </c>
      <c r="I167" s="105">
        <v>3.4583542787191099</v>
      </c>
      <c r="J167" s="105">
        <v>4.7967222400180001</v>
      </c>
      <c r="K167" s="105">
        <v>5.4718618547329196</v>
      </c>
      <c r="L167" s="105">
        <v>5.3368722253024998</v>
      </c>
      <c r="M167" s="105">
        <v>5.4477301379166798</v>
      </c>
      <c r="N167" s="105">
        <v>5.73925559705597</v>
      </c>
      <c r="O167" s="105">
        <v>7.1526721548458498</v>
      </c>
      <c r="Q167" s="105">
        <v>9.9182566031105495</v>
      </c>
    </row>
    <row r="168" spans="1:17" x14ac:dyDescent="0.3">
      <c r="A168" s="103" t="s">
        <v>157</v>
      </c>
      <c r="B168" s="104">
        <v>43986</v>
      </c>
      <c r="C168" s="105">
        <v>42.23</v>
      </c>
      <c r="D168" s="105"/>
      <c r="E168" s="105"/>
      <c r="F168" s="105">
        <v>2.2473559821288802</v>
      </c>
      <c r="G168" s="105">
        <v>2.24763276191005</v>
      </c>
      <c r="H168" s="105">
        <v>2.76727414020234</v>
      </c>
      <c r="I168" s="105">
        <v>3.4927993035571898</v>
      </c>
      <c r="J168" s="105">
        <v>4.6437192515168801</v>
      </c>
      <c r="K168" s="105">
        <v>5.3259580991206503</v>
      </c>
      <c r="L168" s="105">
        <v>5.3233259900908996</v>
      </c>
      <c r="M168" s="105">
        <v>5.4451450811696498</v>
      </c>
      <c r="N168" s="105">
        <v>5.7728770586530196</v>
      </c>
      <c r="O168" s="105">
        <v>7.2318525914221103</v>
      </c>
      <c r="Q168" s="105">
        <v>10.008776398336099</v>
      </c>
    </row>
    <row r="169" spans="1:17" x14ac:dyDescent="0.3">
      <c r="A169" s="103" t="s">
        <v>158</v>
      </c>
      <c r="B169" s="104">
        <v>43986</v>
      </c>
      <c r="C169" s="105">
        <v>3161.1884</v>
      </c>
      <c r="D169" s="105"/>
      <c r="E169" s="105"/>
      <c r="F169" s="105">
        <v>2.3359640841160698</v>
      </c>
      <c r="G169" s="105">
        <v>2.5068312226583802</v>
      </c>
      <c r="H169" s="105">
        <v>2.9121154470155601</v>
      </c>
      <c r="I169" s="105">
        <v>3.3899394069133399</v>
      </c>
      <c r="J169" s="105">
        <v>4.9099460072407304</v>
      </c>
      <c r="K169" s="105">
        <v>5.9682233561799798</v>
      </c>
      <c r="L169" s="105">
        <v>5.6415170168957101</v>
      </c>
      <c r="M169" s="105">
        <v>5.6699516771163099</v>
      </c>
      <c r="N169" s="105">
        <v>5.9503897341696899</v>
      </c>
      <c r="O169" s="105">
        <v>7.2990753911030604</v>
      </c>
      <c r="Q169" s="105">
        <v>10.1065942061343</v>
      </c>
    </row>
    <row r="170" spans="1:17" x14ac:dyDescent="0.3">
      <c r="A170" s="103" t="s">
        <v>159</v>
      </c>
      <c r="B170" s="104">
        <v>43986</v>
      </c>
      <c r="C170" s="105">
        <v>1969.0921000000001</v>
      </c>
      <c r="D170" s="105"/>
      <c r="E170" s="105"/>
      <c r="F170" s="105">
        <v>2.6824231058665302</v>
      </c>
      <c r="G170" s="105">
        <v>2.7433968818472501</v>
      </c>
      <c r="H170" s="105">
        <v>2.8028948161282798</v>
      </c>
      <c r="I170" s="105">
        <v>2.6461147665040698</v>
      </c>
      <c r="J170" s="105">
        <v>2.6539920691274101</v>
      </c>
      <c r="K170" s="105">
        <v>2.66754261926144</v>
      </c>
      <c r="L170" s="105">
        <v>3.5362803554004798</v>
      </c>
      <c r="M170" s="105">
        <v>3.8931207107480299</v>
      </c>
      <c r="N170" s="105">
        <v>4.2285672445790103</v>
      </c>
      <c r="O170" s="105">
        <v>6.3781121407552899</v>
      </c>
      <c r="Q170" s="105">
        <v>7.9316544473757897</v>
      </c>
    </row>
    <row r="171" spans="1:17" x14ac:dyDescent="0.3">
      <c r="A171" s="103" t="s">
        <v>160</v>
      </c>
      <c r="B171" s="104">
        <v>43986</v>
      </c>
      <c r="C171" s="105">
        <v>1929.067</v>
      </c>
      <c r="D171" s="105"/>
      <c r="E171" s="105"/>
      <c r="F171" s="105">
        <v>2.78728554641217</v>
      </c>
      <c r="G171" s="105">
        <v>3.06913988466277</v>
      </c>
      <c r="H171" s="105">
        <v>2.9552520487429801</v>
      </c>
      <c r="I171" s="105">
        <v>3.4521179004347302</v>
      </c>
      <c r="J171" s="105">
        <v>5.0294316048368097</v>
      </c>
      <c r="K171" s="105">
        <v>5.9660506189439797</v>
      </c>
      <c r="L171" s="105">
        <v>5.6401138160592801</v>
      </c>
      <c r="M171" s="105">
        <v>5.6135249127333502</v>
      </c>
      <c r="N171" s="105">
        <v>5.8651050530314803</v>
      </c>
      <c r="O171" s="105">
        <v>5.7746070531227698</v>
      </c>
      <c r="Q171" s="105">
        <v>9.10410126784463</v>
      </c>
    </row>
    <row r="172" spans="1:17" x14ac:dyDescent="0.3">
      <c r="A172" s="103" t="s">
        <v>161</v>
      </c>
      <c r="B172" s="104">
        <v>43986</v>
      </c>
      <c r="C172" s="105">
        <v>3280.4715999999999</v>
      </c>
      <c r="D172" s="105"/>
      <c r="E172" s="105"/>
      <c r="F172" s="105">
        <v>2.5325555050169601</v>
      </c>
      <c r="G172" s="105">
        <v>2.6308613087321402</v>
      </c>
      <c r="H172" s="105">
        <v>2.8513598655285701</v>
      </c>
      <c r="I172" s="105">
        <v>3.36372713354233</v>
      </c>
      <c r="J172" s="105">
        <v>4.8138444360600801</v>
      </c>
      <c r="K172" s="105">
        <v>5.4503925875590804</v>
      </c>
      <c r="L172" s="105">
        <v>5.3489533411534103</v>
      </c>
      <c r="M172" s="105">
        <v>5.4758169916262602</v>
      </c>
      <c r="N172" s="105">
        <v>5.7939297982007902</v>
      </c>
      <c r="O172" s="105">
        <v>7.2452575027619801</v>
      </c>
      <c r="Q172" s="105">
        <v>9.9764516752413304</v>
      </c>
    </row>
    <row r="173" spans="1:17" x14ac:dyDescent="0.3">
      <c r="A173" s="103" t="s">
        <v>162</v>
      </c>
      <c r="B173" s="104">
        <v>43986</v>
      </c>
      <c r="C173" s="105">
        <v>1085.0769</v>
      </c>
      <c r="D173" s="105"/>
      <c r="E173" s="105"/>
      <c r="F173" s="105">
        <v>2.88974747256343</v>
      </c>
      <c r="G173" s="105">
        <v>2.7297891028127799</v>
      </c>
      <c r="H173" s="105">
        <v>2.9844516937217498</v>
      </c>
      <c r="I173" s="105">
        <v>3.0523889576644101</v>
      </c>
      <c r="J173" s="105">
        <v>3.3664701813133999</v>
      </c>
      <c r="K173" s="105">
        <v>3.8981273239841698</v>
      </c>
      <c r="L173" s="105">
        <v>4.6029630553943699</v>
      </c>
      <c r="M173" s="105">
        <v>5.0318611140671496</v>
      </c>
      <c r="N173" s="105">
        <v>5.5024281895104403</v>
      </c>
      <c r="O173" s="105"/>
      <c r="Q173" s="105">
        <v>6.1326276082775504</v>
      </c>
    </row>
    <row r="174" spans="1:17" x14ac:dyDescent="0.3">
      <c r="A174" s="136"/>
      <c r="B174" s="136"/>
      <c r="C174" s="136"/>
      <c r="D174" s="108"/>
      <c r="E174" s="108"/>
      <c r="F174" s="108" t="s">
        <v>115</v>
      </c>
      <c r="G174" s="108" t="s">
        <v>116</v>
      </c>
      <c r="H174" s="108" t="s">
        <v>117</v>
      </c>
      <c r="I174" s="108" t="s">
        <v>47</v>
      </c>
      <c r="J174" s="108" t="s">
        <v>48</v>
      </c>
      <c r="K174" s="108" t="s">
        <v>1</v>
      </c>
      <c r="L174" s="108" t="s">
        <v>2</v>
      </c>
      <c r="M174" s="108" t="s">
        <v>3</v>
      </c>
      <c r="N174" s="108" t="s">
        <v>4</v>
      </c>
      <c r="O174" s="108" t="s">
        <v>5</v>
      </c>
      <c r="Q174" s="108" t="s">
        <v>46</v>
      </c>
    </row>
    <row r="175" spans="1:17" x14ac:dyDescent="0.3">
      <c r="A175" s="136"/>
      <c r="B175" s="136"/>
      <c r="C175" s="136"/>
      <c r="D175" s="108"/>
      <c r="E175" s="108"/>
      <c r="F175" s="108" t="s">
        <v>0</v>
      </c>
      <c r="G175" s="108" t="s">
        <v>0</v>
      </c>
      <c r="H175" s="108" t="s">
        <v>0</v>
      </c>
      <c r="I175" s="108" t="s">
        <v>0</v>
      </c>
      <c r="J175" s="108" t="s">
        <v>0</v>
      </c>
      <c r="K175" s="108" t="s">
        <v>0</v>
      </c>
      <c r="L175" s="108" t="s">
        <v>0</v>
      </c>
      <c r="M175" s="108" t="s">
        <v>0</v>
      </c>
      <c r="N175" s="108" t="s">
        <v>0</v>
      </c>
      <c r="O175" s="108" t="s">
        <v>0</v>
      </c>
      <c r="Q175" s="108" t="s">
        <v>0</v>
      </c>
    </row>
    <row r="176" spans="1:17" x14ac:dyDescent="0.3">
      <c r="A176" s="108" t="s">
        <v>7</v>
      </c>
      <c r="B176" s="108" t="s">
        <v>8</v>
      </c>
      <c r="C176" s="108" t="s">
        <v>9</v>
      </c>
      <c r="D176" s="108"/>
      <c r="E176" s="108"/>
      <c r="F176" s="108"/>
      <c r="G176" s="108"/>
      <c r="H176" s="108"/>
      <c r="I176" s="108"/>
      <c r="J176" s="108"/>
      <c r="K176" s="108"/>
      <c r="L176" s="108"/>
      <c r="M176" s="108"/>
      <c r="N176" s="108"/>
      <c r="O176" s="108"/>
      <c r="Q176" s="108"/>
    </row>
    <row r="177" spans="1:17" x14ac:dyDescent="0.3">
      <c r="A177" s="102" t="s">
        <v>387</v>
      </c>
      <c r="B177" s="102"/>
      <c r="C177" s="102"/>
      <c r="D177" s="102"/>
      <c r="E177" s="102"/>
      <c r="F177" s="102"/>
      <c r="G177" s="102"/>
      <c r="H177" s="102"/>
      <c r="I177" s="102"/>
      <c r="J177" s="102"/>
      <c r="K177" s="102"/>
      <c r="L177" s="102"/>
      <c r="M177" s="102"/>
      <c r="N177" s="102"/>
      <c r="O177" s="102"/>
      <c r="Q177" s="102"/>
    </row>
    <row r="178" spans="1:17" x14ac:dyDescent="0.3">
      <c r="A178" s="103" t="s">
        <v>227</v>
      </c>
      <c r="B178" s="104">
        <v>43986</v>
      </c>
      <c r="C178" s="105">
        <v>320.62860000000001</v>
      </c>
      <c r="D178" s="105"/>
      <c r="E178" s="105"/>
      <c r="F178" s="105">
        <v>3.0397511680377902</v>
      </c>
      <c r="G178" s="105">
        <v>3.43131229496792</v>
      </c>
      <c r="H178" s="105">
        <v>3.2610826922932601</v>
      </c>
      <c r="I178" s="105">
        <v>3.6560953379204699</v>
      </c>
      <c r="J178" s="105">
        <v>5.1647686705115303</v>
      </c>
      <c r="K178" s="105">
        <v>5.5218759885140001</v>
      </c>
      <c r="L178" s="105">
        <v>5.3867031659689601</v>
      </c>
      <c r="M178" s="105">
        <v>5.4774733215862703</v>
      </c>
      <c r="N178" s="105">
        <v>5.8520208789761003</v>
      </c>
      <c r="O178" s="105">
        <v>7.2137501658272898</v>
      </c>
      <c r="Q178" s="105">
        <v>13.623586658602701</v>
      </c>
    </row>
    <row r="179" spans="1:17" x14ac:dyDescent="0.3">
      <c r="A179" s="103" t="s">
        <v>228</v>
      </c>
      <c r="B179" s="104">
        <v>43986</v>
      </c>
      <c r="C179" s="105">
        <v>2213.6468</v>
      </c>
      <c r="D179" s="105"/>
      <c r="E179" s="105"/>
      <c r="F179" s="105">
        <v>2.35967529667847</v>
      </c>
      <c r="G179" s="105">
        <v>2.4897426896631001</v>
      </c>
      <c r="H179" s="105">
        <v>2.7842953579552399</v>
      </c>
      <c r="I179" s="105">
        <v>3.4312001443400599</v>
      </c>
      <c r="J179" s="105">
        <v>4.7473113502508699</v>
      </c>
      <c r="K179" s="105">
        <v>5.6045382651820299</v>
      </c>
      <c r="L179" s="105">
        <v>5.4496851447807497</v>
      </c>
      <c r="M179" s="105">
        <v>5.5301253808544697</v>
      </c>
      <c r="N179" s="105">
        <v>5.8252762951447501</v>
      </c>
      <c r="O179" s="105">
        <v>7.2271856180110996</v>
      </c>
      <c r="Q179" s="105">
        <v>11.3847618093035</v>
      </c>
    </row>
    <row r="180" spans="1:17" x14ac:dyDescent="0.3">
      <c r="A180" s="103" t="s">
        <v>229</v>
      </c>
      <c r="B180" s="104">
        <v>43986</v>
      </c>
      <c r="C180" s="105">
        <v>2290.6550999999999</v>
      </c>
      <c r="D180" s="105"/>
      <c r="E180" s="105"/>
      <c r="F180" s="105">
        <v>1.9201849210230799</v>
      </c>
      <c r="G180" s="105">
        <v>1.92251222099538</v>
      </c>
      <c r="H180" s="105">
        <v>2.5990420312112898</v>
      </c>
      <c r="I180" s="105">
        <v>3.0069670335877001</v>
      </c>
      <c r="J180" s="105">
        <v>3.7039022998283002</v>
      </c>
      <c r="K180" s="105">
        <v>5.3688888899234701</v>
      </c>
      <c r="L180" s="105">
        <v>5.30670835746636</v>
      </c>
      <c r="M180" s="105">
        <v>5.4512607475439498</v>
      </c>
      <c r="N180" s="105">
        <v>5.7438386546871696</v>
      </c>
      <c r="O180" s="105">
        <v>7.1838647220760796</v>
      </c>
      <c r="Q180" s="105">
        <v>11.387215651438201</v>
      </c>
    </row>
    <row r="181" spans="1:17" x14ac:dyDescent="0.3">
      <c r="A181" s="103" t="s">
        <v>230</v>
      </c>
      <c r="B181" s="104">
        <v>43986</v>
      </c>
      <c r="C181" s="105">
        <v>3059.9830999999999</v>
      </c>
      <c r="D181" s="105"/>
      <c r="E181" s="105"/>
      <c r="F181" s="105">
        <v>2.41800032446959</v>
      </c>
      <c r="G181" s="105">
        <v>2.8375781809689302</v>
      </c>
      <c r="H181" s="105">
        <v>3.18693856035779</v>
      </c>
      <c r="I181" s="105">
        <v>3.4750416842177301</v>
      </c>
      <c r="J181" s="105">
        <v>4.0607618661056497</v>
      </c>
      <c r="K181" s="105">
        <v>5.2127935449087497</v>
      </c>
      <c r="L181" s="105">
        <v>5.2720478291690203</v>
      </c>
      <c r="M181" s="105">
        <v>5.4526231421968996</v>
      </c>
      <c r="N181" s="105">
        <v>5.7619246208698298</v>
      </c>
      <c r="O181" s="105">
        <v>7.1436489673301802</v>
      </c>
      <c r="Q181" s="105">
        <v>13.0673241484185</v>
      </c>
    </row>
    <row r="182" spans="1:17" x14ac:dyDescent="0.3">
      <c r="A182" s="103" t="s">
        <v>231</v>
      </c>
      <c r="B182" s="104">
        <v>43986</v>
      </c>
      <c r="C182" s="105">
        <v>2289.0637000000002</v>
      </c>
      <c r="D182" s="105"/>
      <c r="E182" s="105"/>
      <c r="F182" s="105">
        <v>1.65361124703101</v>
      </c>
      <c r="G182" s="105">
        <v>2.44970414046242</v>
      </c>
      <c r="H182" s="105">
        <v>2.7034601783913099</v>
      </c>
      <c r="I182" s="105">
        <v>3.30704806516004</v>
      </c>
      <c r="J182" s="105">
        <v>4.8546258571813299</v>
      </c>
      <c r="K182" s="105">
        <v>5.3922935476693397</v>
      </c>
      <c r="L182" s="105">
        <v>5.1821636488727201</v>
      </c>
      <c r="M182" s="105">
        <v>5.2753121343959002</v>
      </c>
      <c r="N182" s="105">
        <v>5.5555315926737299</v>
      </c>
      <c r="O182" s="105">
        <v>7.0886010999485896</v>
      </c>
      <c r="Q182" s="105">
        <v>10.838706530753299</v>
      </c>
    </row>
    <row r="183" spans="1:17" x14ac:dyDescent="0.3">
      <c r="A183" s="103" t="s">
        <v>232</v>
      </c>
      <c r="B183" s="104">
        <v>43986</v>
      </c>
      <c r="C183" s="105">
        <v>2397.8868000000002</v>
      </c>
      <c r="D183" s="105"/>
      <c r="E183" s="105"/>
      <c r="F183" s="105">
        <v>2.8071040009016701</v>
      </c>
      <c r="G183" s="105">
        <v>2.6623567074411199</v>
      </c>
      <c r="H183" s="105">
        <v>2.7785768728700999</v>
      </c>
      <c r="I183" s="105">
        <v>2.9072192853857302</v>
      </c>
      <c r="J183" s="105">
        <v>3.21296830522137</v>
      </c>
      <c r="K183" s="105">
        <v>3.8532525023469999</v>
      </c>
      <c r="L183" s="105">
        <v>4.4579471027916204</v>
      </c>
      <c r="M183" s="105">
        <v>4.7646785789447899</v>
      </c>
      <c r="N183" s="105">
        <v>5.1259072371918899</v>
      </c>
      <c r="O183" s="105">
        <v>6.8529816554147196</v>
      </c>
      <c r="Q183" s="105">
        <v>11.663701681655301</v>
      </c>
    </row>
    <row r="184" spans="1:17" x14ac:dyDescent="0.3">
      <c r="A184" s="103" t="s">
        <v>233</v>
      </c>
      <c r="B184" s="104">
        <v>43986</v>
      </c>
      <c r="C184" s="105">
        <v>2845.0452</v>
      </c>
      <c r="D184" s="105"/>
      <c r="E184" s="105"/>
      <c r="F184" s="105">
        <v>2.8008558271155302</v>
      </c>
      <c r="G184" s="105">
        <v>2.8171158824435998</v>
      </c>
      <c r="H184" s="105">
        <v>2.8698484142270901</v>
      </c>
      <c r="I184" s="105">
        <v>3.1871209796612101</v>
      </c>
      <c r="J184" s="105">
        <v>4.2277373717364002</v>
      </c>
      <c r="K184" s="105">
        <v>5.4541776678575298</v>
      </c>
      <c r="L184" s="105">
        <v>5.3019460312517603</v>
      </c>
      <c r="M184" s="105">
        <v>5.3592337906954199</v>
      </c>
      <c r="N184" s="105">
        <v>5.67617160562917</v>
      </c>
      <c r="O184" s="105">
        <v>7.1096549734207901</v>
      </c>
      <c r="Q184" s="105">
        <v>12.6872927279578</v>
      </c>
    </row>
    <row r="185" spans="1:17" x14ac:dyDescent="0.3">
      <c r="A185" s="103" t="s">
        <v>234</v>
      </c>
      <c r="B185" s="104">
        <v>43986</v>
      </c>
      <c r="C185" s="105">
        <v>2557.8243000000002</v>
      </c>
      <c r="D185" s="105"/>
      <c r="E185" s="105"/>
      <c r="F185" s="105">
        <v>2.3004593529114499</v>
      </c>
      <c r="G185" s="105">
        <v>2.24507580574392</v>
      </c>
      <c r="H185" s="105">
        <v>2.8639182914571299</v>
      </c>
      <c r="I185" s="105">
        <v>3.4756884572514801</v>
      </c>
      <c r="J185" s="105">
        <v>4.7713777792250802</v>
      </c>
      <c r="K185" s="105">
        <v>5.60184248563022</v>
      </c>
      <c r="L185" s="105">
        <v>5.3344288210601203</v>
      </c>
      <c r="M185" s="105">
        <v>5.4509373140927098</v>
      </c>
      <c r="N185" s="105">
        <v>5.7667514900482297</v>
      </c>
      <c r="O185" s="105">
        <v>7.1696476718692104</v>
      </c>
      <c r="Q185" s="105">
        <v>11.6059291853855</v>
      </c>
    </row>
    <row r="186" spans="1:17" x14ac:dyDescent="0.3">
      <c r="A186" s="103" t="s">
        <v>235</v>
      </c>
      <c r="B186" s="104">
        <v>43986</v>
      </c>
      <c r="C186" s="105">
        <v>2179.1068</v>
      </c>
      <c r="D186" s="105"/>
      <c r="E186" s="105"/>
      <c r="F186" s="105">
        <v>2.3099687196082002</v>
      </c>
      <c r="G186" s="105">
        <v>2.19017519167837</v>
      </c>
      <c r="H186" s="105">
        <v>2.3223421061807499</v>
      </c>
      <c r="I186" s="105">
        <v>2.6183760172092398</v>
      </c>
      <c r="J186" s="105">
        <v>3.0772668001209</v>
      </c>
      <c r="K186" s="105">
        <v>4.2154657075736202</v>
      </c>
      <c r="L186" s="105">
        <v>4.5292828479173401</v>
      </c>
      <c r="M186" s="105">
        <v>4.6763191348657003</v>
      </c>
      <c r="N186" s="105">
        <v>5.0193781245447502</v>
      </c>
      <c r="O186" s="105">
        <v>6.8930094298829001</v>
      </c>
      <c r="Q186" s="105">
        <v>11.4522081426291</v>
      </c>
    </row>
    <row r="187" spans="1:17" x14ac:dyDescent="0.3">
      <c r="A187" s="103" t="s">
        <v>236</v>
      </c>
      <c r="B187" s="104">
        <v>43986</v>
      </c>
      <c r="C187" s="105">
        <v>3916.5700999999999</v>
      </c>
      <c r="D187" s="105"/>
      <c r="E187" s="105"/>
      <c r="F187" s="105">
        <v>2.5984277522944601</v>
      </c>
      <c r="G187" s="105">
        <v>1.94340083360719</v>
      </c>
      <c r="H187" s="105">
        <v>2.4613441463165202</v>
      </c>
      <c r="I187" s="105">
        <v>3.0785599348536001</v>
      </c>
      <c r="J187" s="105">
        <v>4.5737622024673801</v>
      </c>
      <c r="K187" s="105">
        <v>5.3161504783317897</v>
      </c>
      <c r="L187" s="105">
        <v>5.1934524637714103</v>
      </c>
      <c r="M187" s="105">
        <v>5.3100348463501499</v>
      </c>
      <c r="N187" s="105">
        <v>5.6360219173179598</v>
      </c>
      <c r="O187" s="105">
        <v>7.0030493931905404</v>
      </c>
      <c r="Q187" s="105">
        <v>14.847253647140899</v>
      </c>
    </row>
    <row r="188" spans="1:17" x14ac:dyDescent="0.3">
      <c r="A188" s="103" t="s">
        <v>237</v>
      </c>
      <c r="B188" s="104">
        <v>43986</v>
      </c>
      <c r="C188" s="105">
        <v>1986.2810999999999</v>
      </c>
      <c r="D188" s="105"/>
      <c r="E188" s="105"/>
      <c r="F188" s="105">
        <v>2.0122883642101899</v>
      </c>
      <c r="G188" s="105">
        <v>2.10197062210848</v>
      </c>
      <c r="H188" s="105">
        <v>2.8803296188763601</v>
      </c>
      <c r="I188" s="105">
        <v>3.3537373989774499</v>
      </c>
      <c r="J188" s="105">
        <v>4.2789152390770004</v>
      </c>
      <c r="K188" s="105">
        <v>4.7628251245381996</v>
      </c>
      <c r="L188" s="105">
        <v>5.0017026812548302</v>
      </c>
      <c r="M188" s="105">
        <v>5.2487478197803501</v>
      </c>
      <c r="N188" s="105">
        <v>5.6195532705628803</v>
      </c>
      <c r="O188" s="105">
        <v>7.1384910101316299</v>
      </c>
      <c r="Q188" s="105">
        <v>6.15687705661023</v>
      </c>
    </row>
    <row r="189" spans="1:17" x14ac:dyDescent="0.3">
      <c r="A189" s="103" t="s">
        <v>238</v>
      </c>
      <c r="B189" s="104">
        <v>43986</v>
      </c>
      <c r="C189" s="105">
        <v>295.13780000000003</v>
      </c>
      <c r="D189" s="105"/>
      <c r="E189" s="105"/>
      <c r="F189" s="105">
        <v>3.1167764439787899</v>
      </c>
      <c r="G189" s="105">
        <v>2.9028395998124901</v>
      </c>
      <c r="H189" s="105">
        <v>3.01401448325253</v>
      </c>
      <c r="I189" s="105">
        <v>3.54268263394487</v>
      </c>
      <c r="J189" s="105">
        <v>5.0554238588232003</v>
      </c>
      <c r="K189" s="105">
        <v>5.6511482642330302</v>
      </c>
      <c r="L189" s="105">
        <v>5.4040497124104396</v>
      </c>
      <c r="M189" s="105">
        <v>5.4805306621088903</v>
      </c>
      <c r="N189" s="105">
        <v>5.7844264915102501</v>
      </c>
      <c r="O189" s="105">
        <v>7.1570412610404501</v>
      </c>
      <c r="Q189" s="105">
        <v>13.405853002070399</v>
      </c>
    </row>
    <row r="190" spans="1:17" x14ac:dyDescent="0.3">
      <c r="A190" s="103" t="s">
        <v>239</v>
      </c>
      <c r="B190" s="104">
        <v>43986</v>
      </c>
      <c r="C190" s="105">
        <v>2134.9895999999999</v>
      </c>
      <c r="D190" s="105"/>
      <c r="E190" s="105"/>
      <c r="F190" s="105">
        <v>4.1052357665385397</v>
      </c>
      <c r="G190" s="105">
        <v>3.8717892205378401</v>
      </c>
      <c r="H190" s="105">
        <v>3.8034800751554898</v>
      </c>
      <c r="I190" s="105">
        <v>3.9038701913689602</v>
      </c>
      <c r="J190" s="105">
        <v>5.0384578988278701</v>
      </c>
      <c r="K190" s="105">
        <v>5.8807684357612899</v>
      </c>
      <c r="L190" s="105">
        <v>5.6066715666318698</v>
      </c>
      <c r="M190" s="105">
        <v>5.6941654074127097</v>
      </c>
      <c r="N190" s="105">
        <v>5.9490849810156003</v>
      </c>
      <c r="O190" s="105">
        <v>7.2445269939493899</v>
      </c>
      <c r="Q190" s="105">
        <v>11.4502820342731</v>
      </c>
    </row>
    <row r="191" spans="1:17" x14ac:dyDescent="0.3">
      <c r="A191" s="103" t="s">
        <v>240</v>
      </c>
      <c r="B191" s="104">
        <v>43986</v>
      </c>
      <c r="C191" s="105">
        <v>2410.8310000000001</v>
      </c>
      <c r="D191" s="105"/>
      <c r="E191" s="105"/>
      <c r="F191" s="105">
        <v>2.7647748215830998</v>
      </c>
      <c r="G191" s="105">
        <v>2.6046388127706601</v>
      </c>
      <c r="H191" s="105">
        <v>2.72597690480745</v>
      </c>
      <c r="I191" s="105">
        <v>3.1524963596607201</v>
      </c>
      <c r="J191" s="105">
        <v>4.34489342776829</v>
      </c>
      <c r="K191" s="105">
        <v>5.0203625983400197</v>
      </c>
      <c r="L191" s="105">
        <v>5.0666714218282003</v>
      </c>
      <c r="M191" s="105">
        <v>5.16747184336299</v>
      </c>
      <c r="N191" s="105">
        <v>5.4715609784566697</v>
      </c>
      <c r="O191" s="105">
        <v>6.9725319139142101</v>
      </c>
      <c r="Q191" s="105">
        <v>8.7157429479994608</v>
      </c>
    </row>
    <row r="192" spans="1:17" x14ac:dyDescent="0.3">
      <c r="A192" s="103" t="s">
        <v>241</v>
      </c>
      <c r="B192" s="104">
        <v>43986</v>
      </c>
      <c r="C192" s="105">
        <v>1548.0018</v>
      </c>
      <c r="D192" s="105"/>
      <c r="E192" s="105"/>
      <c r="F192" s="105">
        <v>1.8439540556124401</v>
      </c>
      <c r="G192" s="105">
        <v>2.3166635771505502</v>
      </c>
      <c r="H192" s="105">
        <v>2.4557073990361</v>
      </c>
      <c r="I192" s="105">
        <v>2.7472939638881901</v>
      </c>
      <c r="J192" s="105">
        <v>3.3389946153389798</v>
      </c>
      <c r="K192" s="105">
        <v>3.6656393265347398</v>
      </c>
      <c r="L192" s="105">
        <v>4.1855549224172597</v>
      </c>
      <c r="M192" s="105">
        <v>4.4790897245071104</v>
      </c>
      <c r="N192" s="105">
        <v>4.8692856030548404</v>
      </c>
      <c r="O192" s="105">
        <v>6.3929968487270799</v>
      </c>
      <c r="Q192" s="105">
        <v>8.3461447754211804</v>
      </c>
    </row>
    <row r="193" spans="1:17" x14ac:dyDescent="0.3">
      <c r="A193" s="103" t="s">
        <v>242</v>
      </c>
      <c r="B193" s="104">
        <v>43986</v>
      </c>
      <c r="C193" s="105">
        <v>1939.4056</v>
      </c>
      <c r="D193" s="105"/>
      <c r="E193" s="105"/>
      <c r="F193" s="105">
        <v>2.3752637190948001</v>
      </c>
      <c r="G193" s="105">
        <v>2.0781048937581499</v>
      </c>
      <c r="H193" s="105">
        <v>2.35520140076687</v>
      </c>
      <c r="I193" s="105">
        <v>2.68275410702535</v>
      </c>
      <c r="J193" s="105">
        <v>3.3149839697336998</v>
      </c>
      <c r="K193" s="105">
        <v>4.6870730952077704</v>
      </c>
      <c r="L193" s="105">
        <v>4.9681583988049498</v>
      </c>
      <c r="M193" s="105">
        <v>5.1800634531347196</v>
      </c>
      <c r="N193" s="105">
        <v>5.5245555626410798</v>
      </c>
      <c r="O193" s="105">
        <v>7.0437854135428797</v>
      </c>
      <c r="Q193" s="105">
        <v>10.9024815262321</v>
      </c>
    </row>
    <row r="194" spans="1:17" x14ac:dyDescent="0.3">
      <c r="A194" s="103" t="s">
        <v>243</v>
      </c>
      <c r="B194" s="104">
        <v>43986</v>
      </c>
      <c r="C194" s="105">
        <v>2738.0877999999998</v>
      </c>
      <c r="D194" s="105"/>
      <c r="E194" s="105"/>
      <c r="F194" s="105">
        <v>2.40630864309699</v>
      </c>
      <c r="G194" s="105">
        <v>2.02790258659698</v>
      </c>
      <c r="H194" s="105">
        <v>2.2471523799315598</v>
      </c>
      <c r="I194" s="105">
        <v>2.7963963712313702</v>
      </c>
      <c r="J194" s="105">
        <v>4.5687252415826398</v>
      </c>
      <c r="K194" s="105">
        <v>5.0920117771391897</v>
      </c>
      <c r="L194" s="105">
        <v>5.09825672463798</v>
      </c>
      <c r="M194" s="105">
        <v>5.2303049230809</v>
      </c>
      <c r="N194" s="105">
        <v>5.5391474819050197</v>
      </c>
      <c r="O194" s="105">
        <v>7.0744859727526697</v>
      </c>
      <c r="Q194" s="105">
        <v>12.8213833265966</v>
      </c>
    </row>
    <row r="195" spans="1:17" x14ac:dyDescent="0.3">
      <c r="A195" s="103" t="s">
        <v>244</v>
      </c>
      <c r="B195" s="104">
        <v>43986</v>
      </c>
      <c r="C195" s="105">
        <v>1053.0034000000001</v>
      </c>
      <c r="D195" s="105"/>
      <c r="E195" s="105"/>
      <c r="F195" s="105">
        <v>2.7974988097426698</v>
      </c>
      <c r="G195" s="105">
        <v>2.8210468749450399</v>
      </c>
      <c r="H195" s="105">
        <v>2.8379475636142</v>
      </c>
      <c r="I195" s="105">
        <v>2.7042687602650402</v>
      </c>
      <c r="J195" s="105">
        <v>2.7273292333999302</v>
      </c>
      <c r="K195" s="105">
        <v>2.9412280127585402</v>
      </c>
      <c r="L195" s="105">
        <v>3.7873324330998499</v>
      </c>
      <c r="M195" s="105">
        <v>4.1708846284427299</v>
      </c>
      <c r="N195" s="105">
        <v>4.5100133502339697</v>
      </c>
      <c r="O195" s="105"/>
      <c r="Q195" s="105">
        <v>4.7454254965982496</v>
      </c>
    </row>
    <row r="196" spans="1:17" x14ac:dyDescent="0.3">
      <c r="A196" s="103" t="s">
        <v>245</v>
      </c>
      <c r="B196" s="104">
        <v>43986</v>
      </c>
      <c r="C196" s="105">
        <v>54.449100000000001</v>
      </c>
      <c r="D196" s="105"/>
      <c r="E196" s="105"/>
      <c r="F196" s="105">
        <v>3.9554985746659299</v>
      </c>
      <c r="G196" s="105">
        <v>3.3973926787045698</v>
      </c>
      <c r="H196" s="105">
        <v>3.2772011237471701</v>
      </c>
      <c r="I196" s="105">
        <v>3.3608693481991598</v>
      </c>
      <c r="J196" s="105">
        <v>4.0075879368187302</v>
      </c>
      <c r="K196" s="105">
        <v>4.7702611320403898</v>
      </c>
      <c r="L196" s="105">
        <v>4.9339085124011204</v>
      </c>
      <c r="M196" s="105">
        <v>5.1324091247203496</v>
      </c>
      <c r="N196" s="105">
        <v>5.51213616920543</v>
      </c>
      <c r="O196" s="105">
        <v>7.0945692079651002</v>
      </c>
      <c r="Q196" s="105">
        <v>19.807009522646801</v>
      </c>
    </row>
    <row r="197" spans="1:17" x14ac:dyDescent="0.3">
      <c r="A197" s="103" t="s">
        <v>246</v>
      </c>
      <c r="B197" s="104">
        <v>43986</v>
      </c>
      <c r="C197" s="105">
        <v>4033.7289999999998</v>
      </c>
      <c r="D197" s="105"/>
      <c r="E197" s="105"/>
      <c r="F197" s="105">
        <v>2.2532651705171598</v>
      </c>
      <c r="G197" s="105">
        <v>2.3102698614583299</v>
      </c>
      <c r="H197" s="105">
        <v>2.6310081040039002</v>
      </c>
      <c r="I197" s="105">
        <v>3.20743912355409</v>
      </c>
      <c r="J197" s="105">
        <v>4.4672984319027496</v>
      </c>
      <c r="K197" s="105">
        <v>5.1003672166894098</v>
      </c>
      <c r="L197" s="105">
        <v>5.1233161178699902</v>
      </c>
      <c r="M197" s="105">
        <v>5.26867312875439</v>
      </c>
      <c r="N197" s="105">
        <v>5.5793354462393703</v>
      </c>
      <c r="O197" s="105">
        <v>7.0547966656907102</v>
      </c>
      <c r="Q197" s="105">
        <v>13.4533399932542</v>
      </c>
    </row>
    <row r="198" spans="1:17" x14ac:dyDescent="0.3">
      <c r="A198" s="103" t="s">
        <v>247</v>
      </c>
      <c r="B198" s="104">
        <v>43986</v>
      </c>
      <c r="C198" s="105">
        <v>2733.4951000000001</v>
      </c>
      <c r="D198" s="105"/>
      <c r="E198" s="105"/>
      <c r="F198" s="105">
        <v>2.0591284460671502</v>
      </c>
      <c r="G198" s="105">
        <v>2.4218020829814502</v>
      </c>
      <c r="H198" s="105">
        <v>2.58334245969901</v>
      </c>
      <c r="I198" s="105">
        <v>3.1659899268064602</v>
      </c>
      <c r="J198" s="105">
        <v>4.4348038070606002</v>
      </c>
      <c r="K198" s="105">
        <v>5.4294697424704204</v>
      </c>
      <c r="L198" s="105">
        <v>5.3270316330216403</v>
      </c>
      <c r="M198" s="105">
        <v>5.4208430851569398</v>
      </c>
      <c r="N198" s="105">
        <v>5.6934873131015102</v>
      </c>
      <c r="O198" s="105">
        <v>7.1478027048327801</v>
      </c>
      <c r="Q198" s="105">
        <v>12.672255387542601</v>
      </c>
    </row>
    <row r="199" spans="1:17" x14ac:dyDescent="0.3">
      <c r="A199" s="103" t="s">
        <v>248</v>
      </c>
      <c r="B199" s="104">
        <v>43986</v>
      </c>
      <c r="C199" s="105">
        <v>3606.3672999999999</v>
      </c>
      <c r="D199" s="105"/>
      <c r="E199" s="105"/>
      <c r="F199" s="105">
        <v>3.1924387998950601</v>
      </c>
      <c r="G199" s="105">
        <v>3.2260766846007698</v>
      </c>
      <c r="H199" s="105">
        <v>3.0920592906512101</v>
      </c>
      <c r="I199" s="105">
        <v>3.6631538933496302</v>
      </c>
      <c r="J199" s="105">
        <v>4.6739720033797898</v>
      </c>
      <c r="K199" s="105">
        <v>5.6523437807078301</v>
      </c>
      <c r="L199" s="105">
        <v>5.4403681041771597</v>
      </c>
      <c r="M199" s="105">
        <v>5.5094329154189898</v>
      </c>
      <c r="N199" s="105">
        <v>5.7661238234324399</v>
      </c>
      <c r="O199" s="105">
        <v>7.1073942476971901</v>
      </c>
      <c r="Q199" s="105">
        <v>14.288435934214499</v>
      </c>
    </row>
    <row r="200" spans="1:17" x14ac:dyDescent="0.3">
      <c r="A200" s="103" t="s">
        <v>249</v>
      </c>
      <c r="B200" s="104">
        <v>43986</v>
      </c>
      <c r="C200" s="105">
        <v>1293.7081000000001</v>
      </c>
      <c r="D200" s="105"/>
      <c r="E200" s="105"/>
      <c r="F200" s="105">
        <v>3.2166194944757098</v>
      </c>
      <c r="G200" s="105">
        <v>3.32916020478768</v>
      </c>
      <c r="H200" s="105">
        <v>3.3260705710749701</v>
      </c>
      <c r="I200" s="105">
        <v>3.7721501783783302</v>
      </c>
      <c r="J200" s="105">
        <v>4.73993838782095</v>
      </c>
      <c r="K200" s="105">
        <v>5.3738959719381203</v>
      </c>
      <c r="L200" s="105">
        <v>5.3418220507230902</v>
      </c>
      <c r="M200" s="105">
        <v>5.5129421858774297</v>
      </c>
      <c r="N200" s="105">
        <v>5.8320714448954201</v>
      </c>
      <c r="O200" s="105">
        <v>7.1999706133353198</v>
      </c>
      <c r="Q200" s="105">
        <v>7.4862473280948398</v>
      </c>
    </row>
    <row r="201" spans="1:17" x14ac:dyDescent="0.3">
      <c r="A201" s="103" t="s">
        <v>250</v>
      </c>
      <c r="B201" s="104">
        <v>43986</v>
      </c>
      <c r="C201" s="105">
        <v>2087.1810999999998</v>
      </c>
      <c r="D201" s="105"/>
      <c r="E201" s="105"/>
      <c r="F201" s="105">
        <v>2.8349765862241099</v>
      </c>
      <c r="G201" s="105">
        <v>3.02495840686072</v>
      </c>
      <c r="H201" s="105">
        <v>3.1126692682305999</v>
      </c>
      <c r="I201" s="105">
        <v>3.2927155829044699</v>
      </c>
      <c r="J201" s="105">
        <v>4.6002453800373804</v>
      </c>
      <c r="K201" s="105">
        <v>5.2103890818026803</v>
      </c>
      <c r="L201" s="105">
        <v>5.2268303730785801</v>
      </c>
      <c r="M201" s="105">
        <v>5.3500777251902703</v>
      </c>
      <c r="N201" s="105">
        <v>5.6590190050787204</v>
      </c>
      <c r="O201" s="105">
        <v>7.1188981457827198</v>
      </c>
      <c r="Q201" s="105">
        <v>9.5366763157894692</v>
      </c>
    </row>
    <row r="202" spans="1:17" x14ac:dyDescent="0.3">
      <c r="A202" s="103" t="s">
        <v>251</v>
      </c>
      <c r="B202" s="104">
        <v>43986</v>
      </c>
      <c r="C202" s="105">
        <v>10.749000000000001</v>
      </c>
      <c r="D202" s="105"/>
      <c r="E202" s="105"/>
      <c r="F202" s="105">
        <v>2.7167339647566902</v>
      </c>
      <c r="G202" s="105">
        <v>2.1509678579963301</v>
      </c>
      <c r="H202" s="105">
        <v>2.5237146739776999</v>
      </c>
      <c r="I202" s="105">
        <v>2.59784403224252</v>
      </c>
      <c r="J202" s="105">
        <v>2.9649620015526401</v>
      </c>
      <c r="K202" s="105">
        <v>3.6128140867606802</v>
      </c>
      <c r="L202" s="105">
        <v>4.0650710152196599</v>
      </c>
      <c r="M202" s="105">
        <v>4.3419812893490803</v>
      </c>
      <c r="N202" s="105">
        <v>4.63506784157582</v>
      </c>
      <c r="O202" s="105"/>
      <c r="Q202" s="105">
        <v>5.1291744840525304</v>
      </c>
    </row>
    <row r="203" spans="1:17" x14ac:dyDescent="0.3">
      <c r="A203" s="103" t="s">
        <v>252</v>
      </c>
      <c r="B203" s="104">
        <v>43986</v>
      </c>
      <c r="C203" s="105">
        <v>4867.6900999999998</v>
      </c>
      <c r="D203" s="105"/>
      <c r="E203" s="105"/>
      <c r="F203" s="105">
        <v>2.6643842128982702</v>
      </c>
      <c r="G203" s="105">
        <v>2.6660235377003301</v>
      </c>
      <c r="H203" s="105">
        <v>2.7102669163889201</v>
      </c>
      <c r="I203" s="105">
        <v>3.40427794476755</v>
      </c>
      <c r="J203" s="105">
        <v>4.97982551446787</v>
      </c>
      <c r="K203" s="105">
        <v>5.5506298138667098</v>
      </c>
      <c r="L203" s="105">
        <v>5.3777186180201202</v>
      </c>
      <c r="M203" s="105">
        <v>5.4971310488775096</v>
      </c>
      <c r="N203" s="105">
        <v>5.8393839394739198</v>
      </c>
      <c r="O203" s="105">
        <v>7.2263541725096703</v>
      </c>
      <c r="Q203" s="105">
        <v>13.343793043367601</v>
      </c>
    </row>
    <row r="204" spans="1:17" x14ac:dyDescent="0.3">
      <c r="A204" s="103" t="s">
        <v>253</v>
      </c>
      <c r="B204" s="104">
        <v>43986</v>
      </c>
      <c r="C204" s="105">
        <v>1122.0263</v>
      </c>
      <c r="D204" s="105"/>
      <c r="E204" s="105"/>
      <c r="F204" s="105">
        <v>1.61358074548557</v>
      </c>
      <c r="G204" s="105">
        <v>0.67124827371115903</v>
      </c>
      <c r="H204" s="105">
        <v>2.1869618803655202</v>
      </c>
      <c r="I204" s="105">
        <v>2.4883948589410698</v>
      </c>
      <c r="J204" s="105">
        <v>3.2244921573894398</v>
      </c>
      <c r="K204" s="105">
        <v>4.0913039496770303</v>
      </c>
      <c r="L204" s="105">
        <v>4.4304109605847204</v>
      </c>
      <c r="M204" s="105">
        <v>4.6792725992473496</v>
      </c>
      <c r="N204" s="105">
        <v>5.0576147943828502</v>
      </c>
      <c r="O204" s="105"/>
      <c r="Q204" s="105">
        <v>5.8992847019867503</v>
      </c>
    </row>
    <row r="205" spans="1:17" x14ac:dyDescent="0.3">
      <c r="A205" s="103" t="s">
        <v>254</v>
      </c>
      <c r="B205" s="104">
        <v>43986</v>
      </c>
      <c r="C205" s="105">
        <v>259.36509999999998</v>
      </c>
      <c r="D205" s="105"/>
      <c r="E205" s="105"/>
      <c r="F205" s="105">
        <v>2.8147823112884001</v>
      </c>
      <c r="G205" s="105">
        <v>4.04963048785008</v>
      </c>
      <c r="H205" s="105">
        <v>3.6131871354134901</v>
      </c>
      <c r="I205" s="105">
        <v>4.1107104681993798</v>
      </c>
      <c r="J205" s="105">
        <v>5.2561816950796798</v>
      </c>
      <c r="K205" s="105">
        <v>5.29833919420473</v>
      </c>
      <c r="L205" s="105">
        <v>5.2786009079136802</v>
      </c>
      <c r="M205" s="105">
        <v>5.4397817300335598</v>
      </c>
      <c r="N205" s="105">
        <v>5.77696468752033</v>
      </c>
      <c r="O205" s="105">
        <v>7.2154795063580703</v>
      </c>
      <c r="Q205" s="105">
        <v>12.490500644191499</v>
      </c>
    </row>
    <row r="206" spans="1:17" x14ac:dyDescent="0.3">
      <c r="A206" s="103" t="s">
        <v>255</v>
      </c>
      <c r="B206" s="104">
        <v>43986</v>
      </c>
      <c r="C206" s="105">
        <v>1761.6543999999999</v>
      </c>
      <c r="D206" s="105"/>
      <c r="E206" s="105"/>
      <c r="F206" s="105">
        <v>2.7890120792222199</v>
      </c>
      <c r="G206" s="105">
        <v>3.1639477194765901</v>
      </c>
      <c r="H206" s="105">
        <v>3.20426208763626</v>
      </c>
      <c r="I206" s="105">
        <v>3.34703192205613</v>
      </c>
      <c r="J206" s="105">
        <v>3.84199828011953</v>
      </c>
      <c r="K206" s="105">
        <v>4.1809235705581402</v>
      </c>
      <c r="L206" s="105">
        <v>4.6335114175894203</v>
      </c>
      <c r="M206" s="105">
        <v>4.9466218249940503</v>
      </c>
      <c r="N206" s="105">
        <v>5.1882436501481299</v>
      </c>
      <c r="O206" s="105">
        <v>3.4333114373149298</v>
      </c>
      <c r="Q206" s="105">
        <v>11.5304180927566</v>
      </c>
    </row>
    <row r="207" spans="1:17" x14ac:dyDescent="0.3">
      <c r="A207" s="103" t="s">
        <v>256</v>
      </c>
      <c r="B207" s="104">
        <v>43986</v>
      </c>
      <c r="C207" s="105">
        <v>31.302399999999999</v>
      </c>
      <c r="D207" s="105"/>
      <c r="E207" s="105"/>
      <c r="F207" s="105">
        <v>4.3148756977143803</v>
      </c>
      <c r="G207" s="105">
        <v>4.4714810589221798</v>
      </c>
      <c r="H207" s="105">
        <v>4.3346238240795296</v>
      </c>
      <c r="I207" s="105">
        <v>4.5304468797416302</v>
      </c>
      <c r="J207" s="105">
        <v>5.3086435472430802</v>
      </c>
      <c r="K207" s="105">
        <v>4.9053324395851696</v>
      </c>
      <c r="L207" s="105">
        <v>5.4514965090709202</v>
      </c>
      <c r="M207" s="105">
        <v>5.8016981339604499</v>
      </c>
      <c r="N207" s="105">
        <v>6.1918747076903697</v>
      </c>
      <c r="O207" s="105">
        <v>7.2443157379335501</v>
      </c>
      <c r="Q207" s="105">
        <v>14.500887728459499</v>
      </c>
    </row>
    <row r="208" spans="1:17" x14ac:dyDescent="0.3">
      <c r="A208" s="103" t="s">
        <v>257</v>
      </c>
      <c r="B208" s="104">
        <v>43986</v>
      </c>
      <c r="C208" s="105">
        <v>27.0444</v>
      </c>
      <c r="D208" s="105"/>
      <c r="E208" s="105"/>
      <c r="F208" s="105">
        <v>2.02456097533865</v>
      </c>
      <c r="G208" s="105">
        <v>1.61977456288194</v>
      </c>
      <c r="H208" s="105">
        <v>2.4304707788597</v>
      </c>
      <c r="I208" s="105">
        <v>2.6634221246460301</v>
      </c>
      <c r="J208" s="105">
        <v>3.12111355734719</v>
      </c>
      <c r="K208" s="105">
        <v>3.8452211052861802</v>
      </c>
      <c r="L208" s="105">
        <v>4.32584006048309</v>
      </c>
      <c r="M208" s="105">
        <v>4.6152270322418998</v>
      </c>
      <c r="N208" s="105">
        <v>4.9801247728896296</v>
      </c>
      <c r="O208" s="105">
        <v>6.2933821363313402</v>
      </c>
      <c r="Q208" s="105">
        <v>11.9240404166546</v>
      </c>
    </row>
    <row r="209" spans="1:17" x14ac:dyDescent="0.3">
      <c r="A209" s="103" t="s">
        <v>260</v>
      </c>
      <c r="B209" s="104">
        <v>43986</v>
      </c>
      <c r="C209" s="105">
        <v>3120.0405000000001</v>
      </c>
      <c r="D209" s="105"/>
      <c r="E209" s="105"/>
      <c r="F209" s="105">
        <v>2.20063295301631</v>
      </c>
      <c r="G209" s="105">
        <v>2.3432840626255902</v>
      </c>
      <c r="H209" s="105">
        <v>2.7537919340449299</v>
      </c>
      <c r="I209" s="105">
        <v>3.3781544131102699</v>
      </c>
      <c r="J209" s="105">
        <v>4.7163191169579397</v>
      </c>
      <c r="K209" s="105">
        <v>5.3883611094102299</v>
      </c>
      <c r="L209" s="105">
        <v>5.25864694024839</v>
      </c>
      <c r="M209" s="105">
        <v>5.3706530218622301</v>
      </c>
      <c r="N209" s="105">
        <v>5.6617672302186399</v>
      </c>
      <c r="O209" s="105">
        <v>7.0555555702509398</v>
      </c>
      <c r="Q209" s="105">
        <v>11.4358064681667</v>
      </c>
    </row>
    <row r="210" spans="1:17" x14ac:dyDescent="0.3">
      <c r="A210" s="103" t="s">
        <v>261</v>
      </c>
      <c r="B210" s="104">
        <v>43986</v>
      </c>
      <c r="C210" s="105">
        <v>41.991900000000001</v>
      </c>
      <c r="D210" s="105"/>
      <c r="E210" s="105"/>
      <c r="F210" s="105">
        <v>2.1731675137027802</v>
      </c>
      <c r="G210" s="105">
        <v>2.1734263202527799</v>
      </c>
      <c r="H210" s="105">
        <v>2.6835302923387299</v>
      </c>
      <c r="I210" s="105">
        <v>3.4068027729965999</v>
      </c>
      <c r="J210" s="105">
        <v>4.5542910873487097</v>
      </c>
      <c r="K210" s="105">
        <v>5.2275318399074502</v>
      </c>
      <c r="L210" s="105">
        <v>5.2386950289960703</v>
      </c>
      <c r="M210" s="105">
        <v>5.3604768958912699</v>
      </c>
      <c r="N210" s="105">
        <v>5.6871755540134998</v>
      </c>
      <c r="O210" s="105">
        <v>7.13115402375798</v>
      </c>
      <c r="Q210" s="105">
        <v>13.1021525785742</v>
      </c>
    </row>
    <row r="211" spans="1:17" x14ac:dyDescent="0.3">
      <c r="A211" s="103" t="s">
        <v>262</v>
      </c>
      <c r="B211" s="104">
        <v>43986</v>
      </c>
      <c r="C211" s="105">
        <v>3141.9254000000001</v>
      </c>
      <c r="D211" s="105"/>
      <c r="E211" s="105"/>
      <c r="F211" s="105">
        <v>2.22713019884679</v>
      </c>
      <c r="G211" s="105">
        <v>2.3970758663629201</v>
      </c>
      <c r="H211" s="105">
        <v>2.8013865790291099</v>
      </c>
      <c r="I211" s="105">
        <v>3.2778922703444402</v>
      </c>
      <c r="J211" s="105">
        <v>4.7981787749922598</v>
      </c>
      <c r="K211" s="105">
        <v>5.8471861482748198</v>
      </c>
      <c r="L211" s="105">
        <v>5.5169022809034596</v>
      </c>
      <c r="M211" s="105">
        <v>5.5397307731744601</v>
      </c>
      <c r="N211" s="105">
        <v>5.8211108876577704</v>
      </c>
      <c r="O211" s="105">
        <v>7.2014996588701203</v>
      </c>
      <c r="Q211" s="105">
        <v>13.584757098175499</v>
      </c>
    </row>
    <row r="212" spans="1:17" x14ac:dyDescent="0.3">
      <c r="A212" s="103" t="s">
        <v>263</v>
      </c>
      <c r="B212" s="104">
        <v>43986</v>
      </c>
      <c r="C212" s="105">
        <v>1915.0707</v>
      </c>
      <c r="D212" s="105"/>
      <c r="E212" s="105"/>
      <c r="F212" s="105">
        <v>2.6875660239656902</v>
      </c>
      <c r="G212" s="105">
        <v>2.96953579698785</v>
      </c>
      <c r="H212" s="105">
        <v>2.8552917071839201</v>
      </c>
      <c r="I212" s="105">
        <v>3.3520789061404699</v>
      </c>
      <c r="J212" s="105">
        <v>4.9290687332175303</v>
      </c>
      <c r="K212" s="105">
        <v>5.8646803313414404</v>
      </c>
      <c r="L212" s="105">
        <v>5.5374976342549802</v>
      </c>
      <c r="M212" s="105">
        <v>5.5095955347718801</v>
      </c>
      <c r="N212" s="105">
        <v>5.7595326057782898</v>
      </c>
      <c r="O212" s="105">
        <v>5.6567374462681999</v>
      </c>
      <c r="Q212" s="105">
        <v>10.188434787871801</v>
      </c>
    </row>
    <row r="213" spans="1:17" x14ac:dyDescent="0.3">
      <c r="A213" s="103" t="s">
        <v>264</v>
      </c>
      <c r="B213" s="104">
        <v>43986</v>
      </c>
      <c r="C213" s="105">
        <v>3265.6878000000002</v>
      </c>
      <c r="D213" s="105"/>
      <c r="E213" s="105"/>
      <c r="F213" s="105">
        <v>2.4322377830922099</v>
      </c>
      <c r="G213" s="105">
        <v>2.5309581114128701</v>
      </c>
      <c r="H213" s="105">
        <v>2.7512676166517598</v>
      </c>
      <c r="I213" s="105">
        <v>3.2635597680108202</v>
      </c>
      <c r="J213" s="105">
        <v>4.7134540902363202</v>
      </c>
      <c r="K213" s="105">
        <v>5.3305301246857102</v>
      </c>
      <c r="L213" s="105">
        <v>5.2322080104703996</v>
      </c>
      <c r="M213" s="105">
        <v>5.3760324905644001</v>
      </c>
      <c r="N213" s="105">
        <v>5.7020562546827698</v>
      </c>
      <c r="O213" s="105">
        <v>7.1657360692351499</v>
      </c>
      <c r="Q213" s="105">
        <v>13.301125491530801</v>
      </c>
    </row>
    <row r="214" spans="1:17" x14ac:dyDescent="0.3">
      <c r="A214" s="103" t="s">
        <v>265</v>
      </c>
      <c r="B214" s="104">
        <v>43986</v>
      </c>
      <c r="C214" s="105">
        <v>1083.8946000000001</v>
      </c>
      <c r="D214" s="105"/>
      <c r="E214" s="105"/>
      <c r="F214" s="105">
        <v>2.8053315185055898</v>
      </c>
      <c r="G214" s="105">
        <v>2.6474200181839298</v>
      </c>
      <c r="H214" s="105">
        <v>2.9039082760367401</v>
      </c>
      <c r="I214" s="105">
        <v>2.9720637369631802</v>
      </c>
      <c r="J214" s="105">
        <v>3.2860352655958298</v>
      </c>
      <c r="K214" s="105">
        <v>3.8181551631876198</v>
      </c>
      <c r="L214" s="105">
        <v>4.5216708949445499</v>
      </c>
      <c r="M214" s="105">
        <v>4.9513707792138399</v>
      </c>
      <c r="N214" s="105">
        <v>5.4200198343798904</v>
      </c>
      <c r="O214" s="105"/>
      <c r="Q214" s="105">
        <v>6.0473810914339499</v>
      </c>
    </row>
    <row r="215" spans="1:17" x14ac:dyDescent="0.3">
      <c r="A215" s="136"/>
      <c r="B215" s="136"/>
      <c r="C215" s="136"/>
      <c r="D215" s="108"/>
      <c r="E215" s="108"/>
      <c r="F215" s="108"/>
      <c r="G215" s="108"/>
      <c r="H215" s="108"/>
      <c r="I215" s="108"/>
      <c r="J215" s="108"/>
      <c r="K215" s="108"/>
      <c r="L215" s="108"/>
      <c r="M215" s="108"/>
      <c r="N215" s="108" t="s">
        <v>4</v>
      </c>
      <c r="O215" s="108" t="s">
        <v>5</v>
      </c>
      <c r="P215" s="108" t="s">
        <v>6</v>
      </c>
      <c r="Q215" s="108" t="s">
        <v>46</v>
      </c>
    </row>
    <row r="216" spans="1:17" x14ac:dyDescent="0.3">
      <c r="A216" s="136"/>
      <c r="B216" s="136"/>
      <c r="C216" s="136"/>
      <c r="D216" s="108"/>
      <c r="E216" s="108"/>
      <c r="F216" s="108"/>
      <c r="G216" s="108"/>
      <c r="H216" s="108"/>
      <c r="I216" s="108"/>
      <c r="J216" s="108"/>
      <c r="K216" s="108"/>
      <c r="L216" s="108"/>
      <c r="M216" s="108"/>
      <c r="N216" s="108" t="s">
        <v>0</v>
      </c>
      <c r="O216" s="108" t="s">
        <v>0</v>
      </c>
      <c r="P216" s="108" t="s">
        <v>0</v>
      </c>
      <c r="Q216" s="108" t="s">
        <v>0</v>
      </c>
    </row>
    <row r="217" spans="1:17" x14ac:dyDescent="0.3">
      <c r="A217" s="108" t="s">
        <v>7</v>
      </c>
      <c r="B217" s="108" t="s">
        <v>8</v>
      </c>
      <c r="C217" s="108" t="s">
        <v>9</v>
      </c>
      <c r="D217" s="108"/>
      <c r="E217" s="108"/>
      <c r="F217" s="108"/>
      <c r="G217" s="108"/>
      <c r="H217" s="108"/>
      <c r="I217" s="108"/>
      <c r="J217" s="108"/>
      <c r="K217" s="108"/>
      <c r="L217" s="108"/>
      <c r="M217" s="108"/>
      <c r="N217" s="108"/>
      <c r="O217" s="108"/>
      <c r="P217" s="108"/>
      <c r="Q217" s="108"/>
    </row>
    <row r="218" spans="1:17" x14ac:dyDescent="0.3">
      <c r="A218" s="102" t="s">
        <v>386</v>
      </c>
      <c r="B218" s="102"/>
      <c r="C218" s="102"/>
      <c r="D218" s="102"/>
      <c r="E218" s="102"/>
      <c r="F218" s="102"/>
      <c r="G218" s="102"/>
      <c r="H218" s="102"/>
      <c r="I218" s="102"/>
      <c r="J218" s="102"/>
      <c r="K218" s="102"/>
      <c r="L218" s="102"/>
      <c r="M218" s="102"/>
      <c r="N218" s="102"/>
      <c r="O218" s="102"/>
      <c r="P218" s="102"/>
      <c r="Q218" s="102"/>
    </row>
    <row r="219" spans="1:17" x14ac:dyDescent="0.3">
      <c r="A219" s="103" t="s">
        <v>163</v>
      </c>
      <c r="B219" s="104">
        <v>43986</v>
      </c>
      <c r="C219" s="105">
        <v>37.31</v>
      </c>
      <c r="D219" s="105"/>
      <c r="E219" s="105"/>
      <c r="F219" s="105"/>
      <c r="G219" s="105"/>
      <c r="H219" s="105"/>
      <c r="I219" s="105"/>
      <c r="J219" s="105"/>
      <c r="K219" s="105"/>
      <c r="L219" s="105"/>
      <c r="M219" s="105"/>
      <c r="N219" s="105">
        <v>-11.409519584839501</v>
      </c>
      <c r="O219" s="105">
        <v>1.73429719420122</v>
      </c>
      <c r="P219" s="105">
        <v>7.6082425108689202</v>
      </c>
      <c r="Q219" s="105">
        <v>18.986553013514701</v>
      </c>
    </row>
    <row r="220" spans="1:17" x14ac:dyDescent="0.3">
      <c r="A220" s="103" t="s">
        <v>164</v>
      </c>
      <c r="B220" s="104">
        <v>43986</v>
      </c>
      <c r="C220" s="105">
        <v>30.4</v>
      </c>
      <c r="D220" s="105"/>
      <c r="E220" s="105"/>
      <c r="F220" s="105"/>
      <c r="G220" s="105"/>
      <c r="H220" s="105"/>
      <c r="I220" s="105"/>
      <c r="J220" s="105"/>
      <c r="K220" s="105"/>
      <c r="L220" s="105"/>
      <c r="M220" s="105"/>
      <c r="N220" s="105">
        <v>-9.8455429568463106</v>
      </c>
      <c r="O220" s="105">
        <v>2.74651139860612</v>
      </c>
      <c r="P220" s="105">
        <v>8.5620455078583095</v>
      </c>
      <c r="Q220" s="105">
        <v>20.729772297459501</v>
      </c>
    </row>
    <row r="221" spans="1:17" x14ac:dyDescent="0.3">
      <c r="A221" s="103" t="s">
        <v>165</v>
      </c>
      <c r="B221" s="104">
        <v>43986</v>
      </c>
      <c r="C221" s="105">
        <v>46.279800000000002</v>
      </c>
      <c r="D221" s="105"/>
      <c r="E221" s="105"/>
      <c r="F221" s="105"/>
      <c r="G221" s="105"/>
      <c r="H221" s="105"/>
      <c r="I221" s="105"/>
      <c r="J221" s="105"/>
      <c r="K221" s="105"/>
      <c r="L221" s="105"/>
      <c r="M221" s="105"/>
      <c r="N221" s="105">
        <v>-7.4957005201090299</v>
      </c>
      <c r="O221" s="105">
        <v>6.7826412357018198</v>
      </c>
      <c r="P221" s="105">
        <v>10.0262020616528</v>
      </c>
      <c r="Q221" s="105">
        <v>28.3130664487751</v>
      </c>
    </row>
    <row r="222" spans="1:17" x14ac:dyDescent="0.3">
      <c r="A222" s="103" t="s">
        <v>166</v>
      </c>
      <c r="B222" s="104">
        <v>43986</v>
      </c>
      <c r="C222" s="105">
        <v>40.799999999999997</v>
      </c>
      <c r="D222" s="105"/>
      <c r="E222" s="105"/>
      <c r="F222" s="105"/>
      <c r="G222" s="105"/>
      <c r="H222" s="105"/>
      <c r="I222" s="105"/>
      <c r="J222" s="105"/>
      <c r="K222" s="105"/>
      <c r="L222" s="105"/>
      <c r="M222" s="105"/>
      <c r="N222" s="105">
        <v>-15.8502049602752</v>
      </c>
      <c r="O222" s="105">
        <v>-3.8153948420390802</v>
      </c>
      <c r="P222" s="105">
        <v>2.26825659742389</v>
      </c>
      <c r="Q222" s="105">
        <v>0.31274073831740001</v>
      </c>
    </row>
    <row r="223" spans="1:17" x14ac:dyDescent="0.3">
      <c r="A223" s="103" t="s">
        <v>167</v>
      </c>
      <c r="B223" s="104">
        <v>43986</v>
      </c>
      <c r="C223" s="105">
        <v>38.462000000000003</v>
      </c>
      <c r="D223" s="105"/>
      <c r="E223" s="105"/>
      <c r="F223" s="105"/>
      <c r="G223" s="105"/>
      <c r="H223" s="105"/>
      <c r="I223" s="105"/>
      <c r="J223" s="105"/>
      <c r="K223" s="105"/>
      <c r="L223" s="105"/>
      <c r="M223" s="105"/>
      <c r="N223" s="105">
        <v>-7.0458873265397699</v>
      </c>
      <c r="O223" s="105">
        <v>3.0012924513683599</v>
      </c>
      <c r="P223" s="105">
        <v>6.2086477286248902</v>
      </c>
      <c r="Q223" s="105">
        <v>16.946503131071701</v>
      </c>
    </row>
    <row r="224" spans="1:17" x14ac:dyDescent="0.3">
      <c r="A224" s="103" t="s">
        <v>168</v>
      </c>
      <c r="B224" s="104">
        <v>43986</v>
      </c>
      <c r="C224" s="105">
        <v>8.6</v>
      </c>
      <c r="D224" s="105"/>
      <c r="E224" s="105"/>
      <c r="F224" s="105"/>
      <c r="G224" s="105"/>
      <c r="H224" s="105"/>
      <c r="I224" s="105"/>
      <c r="J224" s="105"/>
      <c r="K224" s="105"/>
      <c r="L224" s="105"/>
      <c r="M224" s="105"/>
      <c r="N224" s="105">
        <v>-2.5976396908205399</v>
      </c>
      <c r="O224" s="105"/>
      <c r="P224" s="105"/>
      <c r="Q224" s="105">
        <v>-6.1124401913875603</v>
      </c>
    </row>
    <row r="225" spans="1:17" x14ac:dyDescent="0.3">
      <c r="A225" s="103" t="s">
        <v>169</v>
      </c>
      <c r="B225" s="104">
        <v>43986</v>
      </c>
      <c r="C225" s="105">
        <v>10.4</v>
      </c>
      <c r="D225" s="105"/>
      <c r="E225" s="105"/>
      <c r="F225" s="105"/>
      <c r="G225" s="105"/>
      <c r="H225" s="105"/>
      <c r="I225" s="105"/>
      <c r="J225" s="105"/>
      <c r="K225" s="105"/>
      <c r="L225" s="105"/>
      <c r="M225" s="105"/>
      <c r="N225" s="105">
        <v>-5.4396423248882302</v>
      </c>
      <c r="O225" s="105"/>
      <c r="P225" s="105"/>
      <c r="Q225" s="105">
        <v>2.4579124579124598</v>
      </c>
    </row>
    <row r="226" spans="1:17" x14ac:dyDescent="0.3">
      <c r="A226" s="103" t="s">
        <v>170</v>
      </c>
      <c r="B226" s="104">
        <v>43986</v>
      </c>
      <c r="C226" s="105">
        <v>55.73</v>
      </c>
      <c r="D226" s="105"/>
      <c r="E226" s="105"/>
      <c r="F226" s="105"/>
      <c r="G226" s="105"/>
      <c r="H226" s="105"/>
      <c r="I226" s="105"/>
      <c r="J226" s="105"/>
      <c r="K226" s="105"/>
      <c r="L226" s="105"/>
      <c r="M226" s="105"/>
      <c r="N226" s="105">
        <v>-2.1706372158292599</v>
      </c>
      <c r="O226" s="105">
        <v>5.1772990974125097</v>
      </c>
      <c r="P226" s="105">
        <v>9.2521342374231601</v>
      </c>
      <c r="Q226" s="105">
        <v>18.629153665057501</v>
      </c>
    </row>
    <row r="227" spans="1:17" x14ac:dyDescent="0.3">
      <c r="A227" s="103" t="s">
        <v>171</v>
      </c>
      <c r="B227" s="104">
        <v>43986</v>
      </c>
      <c r="C227" s="105">
        <v>64.66</v>
      </c>
      <c r="D227" s="105"/>
      <c r="E227" s="105"/>
      <c r="F227" s="105"/>
      <c r="G227" s="105"/>
      <c r="H227" s="105"/>
      <c r="I227" s="105"/>
      <c r="J227" s="105"/>
      <c r="K227" s="105"/>
      <c r="L227" s="105"/>
      <c r="M227" s="105"/>
      <c r="N227" s="105">
        <v>-8.6228859685286707</v>
      </c>
      <c r="O227" s="105">
        <v>5.0859233101813999</v>
      </c>
      <c r="P227" s="105">
        <v>8.4627644869980703</v>
      </c>
      <c r="Q227" s="105">
        <v>15.6813176784633</v>
      </c>
    </row>
    <row r="228" spans="1:17" x14ac:dyDescent="0.3">
      <c r="A228" s="103" t="s">
        <v>172</v>
      </c>
      <c r="B228" s="104">
        <v>43986</v>
      </c>
      <c r="C228" s="105">
        <v>45.472000000000001</v>
      </c>
      <c r="D228" s="105"/>
      <c r="E228" s="105"/>
      <c r="F228" s="105"/>
      <c r="G228" s="105"/>
      <c r="H228" s="105"/>
      <c r="I228" s="105"/>
      <c r="J228" s="105"/>
      <c r="K228" s="105"/>
      <c r="L228" s="105"/>
      <c r="M228" s="105"/>
      <c r="N228" s="105">
        <v>-12.6267460645326</v>
      </c>
      <c r="O228" s="105">
        <v>1.1723301835506399</v>
      </c>
      <c r="P228" s="105">
        <v>8.9237913857673306</v>
      </c>
      <c r="Q228" s="105">
        <v>18.870621775303199</v>
      </c>
    </row>
    <row r="229" spans="1:17" x14ac:dyDescent="0.3">
      <c r="A229" s="103" t="s">
        <v>173</v>
      </c>
      <c r="B229" s="104">
        <v>43986</v>
      </c>
      <c r="C229" s="105">
        <v>43.32</v>
      </c>
      <c r="D229" s="105"/>
      <c r="E229" s="105"/>
      <c r="F229" s="105"/>
      <c r="G229" s="105"/>
      <c r="H229" s="105"/>
      <c r="I229" s="105"/>
      <c r="J229" s="105"/>
      <c r="K229" s="105"/>
      <c r="L229" s="105"/>
      <c r="M229" s="105"/>
      <c r="N229" s="105">
        <v>-15.4473390771146</v>
      </c>
      <c r="O229" s="105">
        <v>-1.01906230372275</v>
      </c>
      <c r="P229" s="105">
        <v>3.9360015777582098</v>
      </c>
      <c r="Q229" s="105">
        <v>13.3895178968972</v>
      </c>
    </row>
    <row r="230" spans="1:17" x14ac:dyDescent="0.3">
      <c r="A230" s="103" t="s">
        <v>174</v>
      </c>
      <c r="B230" s="104">
        <v>43986</v>
      </c>
      <c r="C230" s="105">
        <v>13.1511</v>
      </c>
      <c r="D230" s="105"/>
      <c r="E230" s="105"/>
      <c r="F230" s="105"/>
      <c r="G230" s="105"/>
      <c r="H230" s="105"/>
      <c r="I230" s="105"/>
      <c r="J230" s="105"/>
      <c r="K230" s="105"/>
      <c r="L230" s="105"/>
      <c r="M230" s="105"/>
      <c r="N230" s="105">
        <v>-16.116649584611899</v>
      </c>
      <c r="O230" s="105">
        <v>-0.83632353037478002</v>
      </c>
      <c r="P230" s="105"/>
      <c r="Q230" s="105">
        <v>7.1084765142150799</v>
      </c>
    </row>
    <row r="231" spans="1:17" x14ac:dyDescent="0.3">
      <c r="A231" s="103" t="s">
        <v>175</v>
      </c>
      <c r="B231" s="104">
        <v>43986</v>
      </c>
      <c r="C231" s="105">
        <v>483.13170000000002</v>
      </c>
      <c r="D231" s="105"/>
      <c r="E231" s="105"/>
      <c r="F231" s="105"/>
      <c r="G231" s="105"/>
      <c r="H231" s="105"/>
      <c r="I231" s="105"/>
      <c r="J231" s="105"/>
      <c r="K231" s="105"/>
      <c r="L231" s="105"/>
      <c r="M231" s="105"/>
      <c r="N231" s="105">
        <v>-21.3609249384251</v>
      </c>
      <c r="O231" s="105">
        <v>-2.9222526440719498</v>
      </c>
      <c r="P231" s="105">
        <v>2.8732230266733598</v>
      </c>
      <c r="Q231" s="105">
        <v>13.3450356931329</v>
      </c>
    </row>
    <row r="232" spans="1:17" x14ac:dyDescent="0.3">
      <c r="A232" s="103" t="s">
        <v>176</v>
      </c>
      <c r="B232" s="104">
        <v>43986</v>
      </c>
      <c r="C232" s="105">
        <v>311.23700000000002</v>
      </c>
      <c r="D232" s="105"/>
      <c r="E232" s="105"/>
      <c r="F232" s="105"/>
      <c r="G232" s="105"/>
      <c r="H232" s="105"/>
      <c r="I232" s="105"/>
      <c r="J232" s="105"/>
      <c r="K232" s="105"/>
      <c r="L232" s="105"/>
      <c r="M232" s="105"/>
      <c r="N232" s="105">
        <v>-19.532009592240001</v>
      </c>
      <c r="O232" s="105">
        <v>-0.65665995693330703</v>
      </c>
      <c r="P232" s="105">
        <v>6.7342953164673496</v>
      </c>
      <c r="Q232" s="105">
        <v>15.0776154946936</v>
      </c>
    </row>
    <row r="233" spans="1:17" x14ac:dyDescent="0.3">
      <c r="A233" s="103" t="s">
        <v>177</v>
      </c>
      <c r="B233" s="104">
        <v>43986</v>
      </c>
      <c r="C233" s="105">
        <v>431.5</v>
      </c>
      <c r="D233" s="105"/>
      <c r="E233" s="105"/>
      <c r="F233" s="105"/>
      <c r="G233" s="105"/>
      <c r="H233" s="105"/>
      <c r="I233" s="105"/>
      <c r="J233" s="105"/>
      <c r="K233" s="105"/>
      <c r="L233" s="105"/>
      <c r="M233" s="105"/>
      <c r="N233" s="105">
        <v>-22.8281192042821</v>
      </c>
      <c r="O233" s="105">
        <v>-4.9030451535046202</v>
      </c>
      <c r="P233" s="105">
        <v>2.24118784047482</v>
      </c>
      <c r="Q233" s="105">
        <v>10.344191373102101</v>
      </c>
    </row>
    <row r="234" spans="1:17" x14ac:dyDescent="0.3">
      <c r="A234" s="103" t="s">
        <v>178</v>
      </c>
      <c r="B234" s="104">
        <v>43986</v>
      </c>
      <c r="C234" s="105">
        <v>33.003</v>
      </c>
      <c r="D234" s="105"/>
      <c r="E234" s="105"/>
      <c r="F234" s="105"/>
      <c r="G234" s="105"/>
      <c r="H234" s="105"/>
      <c r="I234" s="105"/>
      <c r="J234" s="105"/>
      <c r="K234" s="105"/>
      <c r="L234" s="105"/>
      <c r="M234" s="105"/>
      <c r="N234" s="105">
        <v>-16.659093679015701</v>
      </c>
      <c r="O234" s="105">
        <v>-3.12224848588383</v>
      </c>
      <c r="P234" s="105">
        <v>5.05777432789972</v>
      </c>
      <c r="Q234" s="105">
        <v>12.7363256107084</v>
      </c>
    </row>
    <row r="235" spans="1:17" x14ac:dyDescent="0.3">
      <c r="A235" s="103" t="s">
        <v>179</v>
      </c>
      <c r="B235" s="104">
        <v>43986</v>
      </c>
      <c r="C235" s="105">
        <v>349.34</v>
      </c>
      <c r="D235" s="105"/>
      <c r="E235" s="105"/>
      <c r="F235" s="105"/>
      <c r="G235" s="105"/>
      <c r="H235" s="105"/>
      <c r="I235" s="105"/>
      <c r="J235" s="105"/>
      <c r="K235" s="105"/>
      <c r="L235" s="105"/>
      <c r="M235" s="105"/>
      <c r="N235" s="105">
        <v>-15.8249578974534</v>
      </c>
      <c r="O235" s="105">
        <v>0.86002495734577</v>
      </c>
      <c r="P235" s="105">
        <v>6.2346698325328704</v>
      </c>
      <c r="Q235" s="105">
        <v>16.108149051258899</v>
      </c>
    </row>
    <row r="236" spans="1:17" x14ac:dyDescent="0.3">
      <c r="A236" s="103" t="s">
        <v>180</v>
      </c>
      <c r="B236" s="104">
        <v>43986</v>
      </c>
      <c r="C236" s="105">
        <v>9.1</v>
      </c>
      <c r="D236" s="105"/>
      <c r="E236" s="105"/>
      <c r="F236" s="105"/>
      <c r="G236" s="105"/>
      <c r="H236" s="105"/>
      <c r="I236" s="105"/>
      <c r="J236" s="105"/>
      <c r="K236" s="105"/>
      <c r="L236" s="105"/>
      <c r="M236" s="105"/>
      <c r="N236" s="105">
        <v>-19.344697904717599</v>
      </c>
      <c r="O236" s="105"/>
      <c r="P236" s="105"/>
      <c r="Q236" s="105">
        <v>-4.0858208955223896</v>
      </c>
    </row>
    <row r="237" spans="1:17" x14ac:dyDescent="0.3">
      <c r="A237" s="103" t="s">
        <v>181</v>
      </c>
      <c r="B237" s="104">
        <v>43986</v>
      </c>
      <c r="C237" s="105">
        <v>25.62</v>
      </c>
      <c r="D237" s="105"/>
      <c r="E237" s="105"/>
      <c r="F237" s="105"/>
      <c r="G237" s="105"/>
      <c r="H237" s="105"/>
      <c r="I237" s="105"/>
      <c r="J237" s="105"/>
      <c r="K237" s="105"/>
      <c r="L237" s="105"/>
      <c r="M237" s="105"/>
      <c r="N237" s="105">
        <v>-8.8984787646737704</v>
      </c>
      <c r="O237" s="105">
        <v>1.21027640723646</v>
      </c>
      <c r="P237" s="105">
        <v>5.6138478379857704</v>
      </c>
      <c r="Q237" s="105">
        <v>23.185441236274901</v>
      </c>
    </row>
    <row r="238" spans="1:17" x14ac:dyDescent="0.3">
      <c r="A238" s="103" t="s">
        <v>182</v>
      </c>
      <c r="B238" s="104">
        <v>43986</v>
      </c>
      <c r="C238" s="105">
        <v>48.02</v>
      </c>
      <c r="D238" s="105"/>
      <c r="E238" s="105"/>
      <c r="F238" s="105"/>
      <c r="G238" s="105"/>
      <c r="H238" s="105"/>
      <c r="I238" s="105"/>
      <c r="J238" s="105"/>
      <c r="K238" s="105"/>
      <c r="L238" s="105"/>
      <c r="M238" s="105"/>
      <c r="N238" s="105">
        <v>-22.511687574782002</v>
      </c>
      <c r="O238" s="105">
        <v>-2.6099939797366298</v>
      </c>
      <c r="P238" s="105">
        <v>4.0167679065456197</v>
      </c>
      <c r="Q238" s="105">
        <v>15.5135545050306</v>
      </c>
    </row>
    <row r="239" spans="1:17" x14ac:dyDescent="0.3">
      <c r="A239" s="103" t="s">
        <v>183</v>
      </c>
      <c r="B239" s="104">
        <v>43986</v>
      </c>
      <c r="C239" s="105">
        <v>8.51</v>
      </c>
      <c r="D239" s="105"/>
      <c r="E239" s="105"/>
      <c r="F239" s="105"/>
      <c r="G239" s="105"/>
      <c r="H239" s="105"/>
      <c r="I239" s="105"/>
      <c r="J239" s="105"/>
      <c r="K239" s="105"/>
      <c r="L239" s="105"/>
      <c r="M239" s="105"/>
      <c r="N239" s="105">
        <v>-15.616284044690699</v>
      </c>
      <c r="O239" s="105"/>
      <c r="P239" s="105"/>
      <c r="Q239" s="105">
        <v>-6.1175478065241897</v>
      </c>
    </row>
    <row r="240" spans="1:17" x14ac:dyDescent="0.3">
      <c r="A240" s="103" t="s">
        <v>184</v>
      </c>
      <c r="B240" s="104">
        <v>43986</v>
      </c>
      <c r="C240" s="105">
        <v>51.81</v>
      </c>
      <c r="D240" s="105"/>
      <c r="E240" s="105"/>
      <c r="F240" s="105"/>
      <c r="G240" s="105"/>
      <c r="H240" s="105"/>
      <c r="I240" s="105"/>
      <c r="J240" s="105"/>
      <c r="K240" s="105"/>
      <c r="L240" s="105"/>
      <c r="M240" s="105"/>
      <c r="N240" s="105">
        <v>-9.6335891682269299</v>
      </c>
      <c r="O240" s="105">
        <v>4.16611278068173</v>
      </c>
      <c r="P240" s="105">
        <v>8.9505042522524807</v>
      </c>
      <c r="Q240" s="105">
        <v>21.873342758703402</v>
      </c>
    </row>
    <row r="241" spans="1:17" x14ac:dyDescent="0.3">
      <c r="A241" s="103" t="s">
        <v>185</v>
      </c>
      <c r="B241" s="104">
        <v>43986</v>
      </c>
      <c r="C241" s="105">
        <v>8.7570999999999994</v>
      </c>
      <c r="D241" s="105"/>
      <c r="E241" s="105"/>
      <c r="F241" s="105"/>
      <c r="G241" s="105"/>
      <c r="H241" s="105"/>
      <c r="I241" s="105"/>
      <c r="J241" s="105"/>
      <c r="K241" s="105"/>
      <c r="L241" s="105"/>
      <c r="M241" s="105"/>
      <c r="N241" s="105"/>
      <c r="O241" s="105"/>
      <c r="P241" s="105"/>
      <c r="Q241" s="105">
        <v>-19.724282608695699</v>
      </c>
    </row>
    <row r="242" spans="1:17" x14ac:dyDescent="0.3">
      <c r="A242" s="103" t="s">
        <v>186</v>
      </c>
      <c r="B242" s="104">
        <v>43986</v>
      </c>
      <c r="C242" s="105">
        <v>16.303699999999999</v>
      </c>
      <c r="D242" s="105"/>
      <c r="E242" s="105"/>
      <c r="F242" s="105"/>
      <c r="G242" s="105"/>
      <c r="H242" s="105"/>
      <c r="I242" s="105"/>
      <c r="J242" s="105"/>
      <c r="K242" s="105"/>
      <c r="L242" s="105"/>
      <c r="M242" s="105"/>
      <c r="N242" s="105">
        <v>-14.2575413736927</v>
      </c>
      <c r="O242" s="105">
        <v>0.65916017644128999</v>
      </c>
      <c r="P242" s="105">
        <v>7.8338590632535903</v>
      </c>
      <c r="Q242" s="105">
        <v>17.252589452916499</v>
      </c>
    </row>
    <row r="243" spans="1:17" x14ac:dyDescent="0.3">
      <c r="A243" s="103" t="s">
        <v>187</v>
      </c>
      <c r="B243" s="104">
        <v>43986</v>
      </c>
      <c r="C243" s="105">
        <v>43.222000000000001</v>
      </c>
      <c r="D243" s="105"/>
      <c r="E243" s="105"/>
      <c r="F243" s="105"/>
      <c r="G243" s="105"/>
      <c r="H243" s="105"/>
      <c r="I243" s="105"/>
      <c r="J243" s="105"/>
      <c r="K243" s="105"/>
      <c r="L243" s="105"/>
      <c r="M243" s="105"/>
      <c r="N243" s="105">
        <v>-13.382537852429801</v>
      </c>
      <c r="O243" s="105">
        <v>1.09719077456425</v>
      </c>
      <c r="P243" s="105">
        <v>7.8433232549620904</v>
      </c>
      <c r="Q243" s="105">
        <v>15.1716348711238</v>
      </c>
    </row>
    <row r="244" spans="1:17" x14ac:dyDescent="0.3">
      <c r="A244" s="103" t="s">
        <v>188</v>
      </c>
      <c r="B244" s="104">
        <v>43986</v>
      </c>
      <c r="C244" s="105">
        <v>48.207999999999998</v>
      </c>
      <c r="D244" s="105"/>
      <c r="E244" s="105"/>
      <c r="F244" s="105"/>
      <c r="G244" s="105"/>
      <c r="H244" s="105"/>
      <c r="I244" s="105"/>
      <c r="J244" s="105"/>
      <c r="K244" s="105"/>
      <c r="L244" s="105"/>
      <c r="M244" s="105"/>
      <c r="N244" s="105">
        <v>-16.0561862262063</v>
      </c>
      <c r="O244" s="105">
        <v>-2.1804117552854798</v>
      </c>
      <c r="P244" s="105">
        <v>5.9585146904075899</v>
      </c>
      <c r="Q244" s="105">
        <v>13.9759393047381</v>
      </c>
    </row>
    <row r="245" spans="1:17" x14ac:dyDescent="0.3">
      <c r="A245" s="103" t="s">
        <v>189</v>
      </c>
      <c r="B245" s="104">
        <v>43986</v>
      </c>
      <c r="C245" s="105">
        <v>62.117800000000003</v>
      </c>
      <c r="D245" s="105"/>
      <c r="E245" s="105"/>
      <c r="F245" s="105"/>
      <c r="G245" s="105"/>
      <c r="H245" s="105"/>
      <c r="I245" s="105"/>
      <c r="J245" s="105"/>
      <c r="K245" s="105"/>
      <c r="L245" s="105"/>
      <c r="M245" s="105"/>
      <c r="N245" s="105">
        <v>-14.2542697957638</v>
      </c>
      <c r="O245" s="105">
        <v>1.28163085631482</v>
      </c>
      <c r="P245" s="105">
        <v>4.7611145644876904</v>
      </c>
      <c r="Q245" s="105">
        <v>14.415040934169101</v>
      </c>
    </row>
    <row r="246" spans="1:17" x14ac:dyDescent="0.3">
      <c r="A246" s="103" t="s">
        <v>190</v>
      </c>
      <c r="B246" s="104">
        <v>43986</v>
      </c>
      <c r="C246" s="105">
        <v>10.6768</v>
      </c>
      <c r="D246" s="105"/>
      <c r="E246" s="105"/>
      <c r="F246" s="105"/>
      <c r="G246" s="105"/>
      <c r="H246" s="105"/>
      <c r="I246" s="105"/>
      <c r="J246" s="105"/>
      <c r="K246" s="105"/>
      <c r="L246" s="105"/>
      <c r="M246" s="105"/>
      <c r="N246" s="105">
        <v>-14.6981199853796</v>
      </c>
      <c r="O246" s="105">
        <v>-2.5256717068096899</v>
      </c>
      <c r="P246" s="105"/>
      <c r="Q246" s="105">
        <v>1.8643924528301901</v>
      </c>
    </row>
    <row r="247" spans="1:17" x14ac:dyDescent="0.3">
      <c r="A247" s="103" t="s">
        <v>191</v>
      </c>
      <c r="B247" s="104">
        <v>43986</v>
      </c>
      <c r="C247" s="105">
        <v>16.969000000000001</v>
      </c>
      <c r="D247" s="105"/>
      <c r="E247" s="105"/>
      <c r="F247" s="105"/>
      <c r="G247" s="105"/>
      <c r="H247" s="105"/>
      <c r="I247" s="105"/>
      <c r="J247" s="105"/>
      <c r="K247" s="105"/>
      <c r="L247" s="105"/>
      <c r="M247" s="105"/>
      <c r="N247" s="105">
        <v>-11.1914792521832</v>
      </c>
      <c r="O247" s="105">
        <v>4.7690544926084701</v>
      </c>
      <c r="P247" s="105"/>
      <c r="Q247" s="105">
        <v>15.701759259259299</v>
      </c>
    </row>
    <row r="248" spans="1:17" x14ac:dyDescent="0.3">
      <c r="A248" s="103" t="s">
        <v>192</v>
      </c>
      <c r="B248" s="104">
        <v>43986</v>
      </c>
      <c r="C248" s="105">
        <v>16.0259</v>
      </c>
      <c r="D248" s="105"/>
      <c r="E248" s="105"/>
      <c r="F248" s="105"/>
      <c r="G248" s="105"/>
      <c r="H248" s="105"/>
      <c r="I248" s="105"/>
      <c r="J248" s="105"/>
      <c r="K248" s="105"/>
      <c r="L248" s="105"/>
      <c r="M248" s="105"/>
      <c r="N248" s="105">
        <v>-13.4237433945455</v>
      </c>
      <c r="O248" s="105">
        <v>-1.04609068208247</v>
      </c>
      <c r="P248" s="105">
        <v>9.8932464591199096</v>
      </c>
      <c r="Q248" s="105">
        <v>11.215979092299801</v>
      </c>
    </row>
    <row r="249" spans="1:17" x14ac:dyDescent="0.3">
      <c r="A249" s="103" t="s">
        <v>193</v>
      </c>
      <c r="B249" s="104">
        <v>43986</v>
      </c>
      <c r="C249" s="105">
        <v>42.478700000000003</v>
      </c>
      <c r="D249" s="105"/>
      <c r="E249" s="105"/>
      <c r="F249" s="105"/>
      <c r="G249" s="105"/>
      <c r="H249" s="105"/>
      <c r="I249" s="105"/>
      <c r="J249" s="105"/>
      <c r="K249" s="105"/>
      <c r="L249" s="105"/>
      <c r="M249" s="105"/>
      <c r="N249" s="105">
        <v>-29.360452055245901</v>
      </c>
      <c r="O249" s="105">
        <v>-9.4274371660422798</v>
      </c>
      <c r="P249" s="105">
        <v>-1.5535963175482099</v>
      </c>
      <c r="Q249" s="105">
        <v>9.6011196739486895</v>
      </c>
    </row>
    <row r="250" spans="1:17" x14ac:dyDescent="0.3">
      <c r="A250" s="103" t="s">
        <v>194</v>
      </c>
      <c r="B250" s="104">
        <v>43986</v>
      </c>
      <c r="C250" s="105">
        <v>10.037100000000001</v>
      </c>
      <c r="D250" s="105"/>
      <c r="E250" s="105"/>
      <c r="F250" s="105"/>
      <c r="G250" s="105"/>
      <c r="H250" s="105"/>
      <c r="I250" s="105"/>
      <c r="J250" s="105"/>
      <c r="K250" s="105"/>
      <c r="L250" s="105"/>
      <c r="M250" s="105"/>
      <c r="N250" s="105"/>
      <c r="O250" s="105"/>
      <c r="P250" s="105"/>
      <c r="Q250" s="105">
        <v>0.42852848101266999</v>
      </c>
    </row>
    <row r="251" spans="1:17" x14ac:dyDescent="0.3">
      <c r="A251" s="103" t="s">
        <v>195</v>
      </c>
      <c r="B251" s="104">
        <v>43986</v>
      </c>
      <c r="C251" s="105">
        <v>13.33</v>
      </c>
      <c r="D251" s="105"/>
      <c r="E251" s="105"/>
      <c r="F251" s="105"/>
      <c r="G251" s="105"/>
      <c r="H251" s="105"/>
      <c r="I251" s="105"/>
      <c r="J251" s="105"/>
      <c r="K251" s="105"/>
      <c r="L251" s="105"/>
      <c r="M251" s="105"/>
      <c r="N251" s="105">
        <v>-14.1825080349671</v>
      </c>
      <c r="O251" s="105">
        <v>0.45502711462943402</v>
      </c>
      <c r="P251" s="105"/>
      <c r="Q251" s="105">
        <v>7.4248625534514296</v>
      </c>
    </row>
    <row r="252" spans="1:17" x14ac:dyDescent="0.3">
      <c r="A252" s="103" t="s">
        <v>196</v>
      </c>
      <c r="B252" s="104">
        <v>43986</v>
      </c>
      <c r="C252" s="105">
        <v>171.42</v>
      </c>
      <c r="D252" s="105"/>
      <c r="E252" s="105"/>
      <c r="F252" s="105"/>
      <c r="G252" s="105"/>
      <c r="H252" s="105"/>
      <c r="I252" s="105"/>
      <c r="J252" s="105"/>
      <c r="K252" s="105"/>
      <c r="L252" s="105"/>
      <c r="M252" s="105"/>
      <c r="N252" s="105">
        <v>-17.439584936182001</v>
      </c>
      <c r="O252" s="105">
        <v>-3.2933020212959798</v>
      </c>
      <c r="P252" s="105">
        <v>2.6791677960304701</v>
      </c>
      <c r="Q252" s="105">
        <v>9.1965368821400197</v>
      </c>
    </row>
    <row r="253" spans="1:17" x14ac:dyDescent="0.3">
      <c r="A253" s="103" t="s">
        <v>197</v>
      </c>
      <c r="B253" s="104">
        <v>43986</v>
      </c>
      <c r="C253" s="105">
        <v>184.18</v>
      </c>
      <c r="D253" s="105"/>
      <c r="E253" s="105"/>
      <c r="F253" s="105"/>
      <c r="G253" s="105"/>
      <c r="H253" s="105"/>
      <c r="I253" s="105"/>
      <c r="J253" s="105"/>
      <c r="K253" s="105"/>
      <c r="L253" s="105"/>
      <c r="M253" s="105"/>
      <c r="N253" s="105">
        <v>-16.600067069479199</v>
      </c>
      <c r="O253" s="105">
        <v>-1.57494098093094</v>
      </c>
      <c r="P253" s="105">
        <v>6.7960158928099998</v>
      </c>
      <c r="Q253" s="105">
        <v>15.474810571712901</v>
      </c>
    </row>
    <row r="254" spans="1:17" x14ac:dyDescent="0.3">
      <c r="A254" s="103" t="s">
        <v>198</v>
      </c>
      <c r="B254" s="104">
        <v>43986</v>
      </c>
      <c r="C254" s="105">
        <v>88.589200000000005</v>
      </c>
      <c r="D254" s="105"/>
      <c r="E254" s="105"/>
      <c r="F254" s="105"/>
      <c r="G254" s="105"/>
      <c r="H254" s="105"/>
      <c r="I254" s="105"/>
      <c r="J254" s="105"/>
      <c r="K254" s="105"/>
      <c r="L254" s="105"/>
      <c r="M254" s="105"/>
      <c r="N254" s="105">
        <v>-9.4518931023568999</v>
      </c>
      <c r="O254" s="105">
        <v>1.2717589463103101</v>
      </c>
      <c r="P254" s="105">
        <v>10.432637215877801</v>
      </c>
      <c r="Q254" s="105">
        <v>17.038348466918801</v>
      </c>
    </row>
    <row r="255" spans="1:17" x14ac:dyDescent="0.3">
      <c r="A255" s="103" t="s">
        <v>199</v>
      </c>
      <c r="B255" s="104">
        <v>43986</v>
      </c>
      <c r="C255" s="105">
        <v>43.32</v>
      </c>
      <c r="D255" s="105"/>
      <c r="E255" s="105"/>
      <c r="F255" s="105"/>
      <c r="G255" s="105"/>
      <c r="H255" s="105"/>
      <c r="I255" s="105"/>
      <c r="J255" s="105"/>
      <c r="K255" s="105"/>
      <c r="L255" s="105"/>
      <c r="M255" s="105"/>
      <c r="N255" s="105">
        <v>-22.9648012863085</v>
      </c>
      <c r="O255" s="105">
        <v>-4.4007876965821398</v>
      </c>
      <c r="P255" s="105">
        <v>3.1623098560218299</v>
      </c>
      <c r="Q255" s="105">
        <v>29.0882563979909</v>
      </c>
    </row>
    <row r="256" spans="1:17" x14ac:dyDescent="0.3">
      <c r="A256" s="103" t="s">
        <v>372</v>
      </c>
      <c r="B256" s="104">
        <v>43986</v>
      </c>
      <c r="C256" s="105">
        <v>128.2687</v>
      </c>
      <c r="D256" s="105"/>
      <c r="E256" s="105"/>
      <c r="F256" s="105"/>
      <c r="G256" s="105"/>
      <c r="H256" s="105"/>
      <c r="I256" s="105"/>
      <c r="J256" s="105"/>
      <c r="K256" s="105"/>
      <c r="L256" s="105"/>
      <c r="M256" s="105"/>
      <c r="N256" s="105">
        <v>-15.6709067683634</v>
      </c>
      <c r="O256" s="105">
        <v>-2.11305533144533</v>
      </c>
      <c r="P256" s="105">
        <v>2.7141662322822699</v>
      </c>
      <c r="Q256" s="105">
        <v>12.0983080684159</v>
      </c>
    </row>
    <row r="257" spans="1:17" x14ac:dyDescent="0.3">
      <c r="A257" s="103" t="s">
        <v>201</v>
      </c>
      <c r="B257" s="104">
        <v>43986</v>
      </c>
      <c r="C257" s="105">
        <v>11.666399999999999</v>
      </c>
      <c r="D257" s="105"/>
      <c r="E257" s="105"/>
      <c r="F257" s="105"/>
      <c r="G257" s="105"/>
      <c r="H257" s="105"/>
      <c r="I257" s="105"/>
      <c r="J257" s="105"/>
      <c r="K257" s="105"/>
      <c r="L257" s="105"/>
      <c r="M257" s="105"/>
      <c r="N257" s="105">
        <v>-16.865103341537701</v>
      </c>
      <c r="O257" s="105">
        <v>-3.2692712776813</v>
      </c>
      <c r="P257" s="105">
        <v>3.6756795760685499</v>
      </c>
      <c r="Q257" s="105">
        <v>3.2176370553705902</v>
      </c>
    </row>
    <row r="258" spans="1:17" x14ac:dyDescent="0.3">
      <c r="A258" s="103" t="s">
        <v>202</v>
      </c>
      <c r="B258" s="104">
        <v>43986</v>
      </c>
      <c r="C258" s="105">
        <v>12.508800000000001</v>
      </c>
      <c r="D258" s="105"/>
      <c r="E258" s="105"/>
      <c r="F258" s="105"/>
      <c r="G258" s="105"/>
      <c r="H258" s="105"/>
      <c r="I258" s="105"/>
      <c r="J258" s="105"/>
      <c r="K258" s="105"/>
      <c r="L258" s="105"/>
      <c r="M258" s="105"/>
      <c r="N258" s="105">
        <v>-13.8837481979066</v>
      </c>
      <c r="O258" s="105">
        <v>-1.60069559833243</v>
      </c>
      <c r="P258" s="105">
        <v>6.4455929582129396</v>
      </c>
      <c r="Q258" s="105">
        <v>4.7839461372745804</v>
      </c>
    </row>
    <row r="259" spans="1:17" x14ac:dyDescent="0.3">
      <c r="A259" s="103" t="s">
        <v>203</v>
      </c>
      <c r="B259" s="104">
        <v>43986</v>
      </c>
      <c r="C259" s="105">
        <v>12.310700000000001</v>
      </c>
      <c r="D259" s="105"/>
      <c r="E259" s="105"/>
      <c r="F259" s="105"/>
      <c r="G259" s="105"/>
      <c r="H259" s="105"/>
      <c r="I259" s="105"/>
      <c r="J259" s="105"/>
      <c r="K259" s="105"/>
      <c r="L259" s="105"/>
      <c r="M259" s="105"/>
      <c r="N259" s="105">
        <v>-14.9064459370066</v>
      </c>
      <c r="O259" s="105">
        <v>-0.71187546051893602</v>
      </c>
      <c r="P259" s="105"/>
      <c r="Q259" s="105">
        <v>5.5269036697247698</v>
      </c>
    </row>
    <row r="260" spans="1:17" x14ac:dyDescent="0.3">
      <c r="A260" s="103" t="s">
        <v>204</v>
      </c>
      <c r="B260" s="104">
        <v>43986</v>
      </c>
      <c r="C260" s="105">
        <v>12.448499999999999</v>
      </c>
      <c r="D260" s="105"/>
      <c r="E260" s="105"/>
      <c r="F260" s="105"/>
      <c r="G260" s="105"/>
      <c r="H260" s="105"/>
      <c r="I260" s="105"/>
      <c r="J260" s="105"/>
      <c r="K260" s="105"/>
      <c r="L260" s="105"/>
      <c r="M260" s="105"/>
      <c r="N260" s="105">
        <v>-6.98791437993461</v>
      </c>
      <c r="O260" s="105">
        <v>6.79181994537457</v>
      </c>
      <c r="P260" s="105"/>
      <c r="Q260" s="105">
        <v>7.69769595176572</v>
      </c>
    </row>
    <row r="261" spans="1:17" x14ac:dyDescent="0.3">
      <c r="A261" s="103" t="s">
        <v>205</v>
      </c>
      <c r="B261" s="104">
        <v>43986</v>
      </c>
      <c r="C261" s="105">
        <v>9.2053999999999991</v>
      </c>
      <c r="D261" s="105"/>
      <c r="E261" s="105"/>
      <c r="F261" s="105"/>
      <c r="G261" s="105"/>
      <c r="H261" s="105"/>
      <c r="I261" s="105"/>
      <c r="J261" s="105"/>
      <c r="K261" s="105"/>
      <c r="L261" s="105"/>
      <c r="M261" s="105"/>
      <c r="N261" s="105">
        <v>-13.105947571466199</v>
      </c>
      <c r="O261" s="105"/>
      <c r="P261" s="105"/>
      <c r="Q261" s="105">
        <v>-3.6253625</v>
      </c>
    </row>
    <row r="262" spans="1:17" x14ac:dyDescent="0.3">
      <c r="A262" s="103" t="s">
        <v>206</v>
      </c>
      <c r="B262" s="104">
        <v>43986</v>
      </c>
      <c r="C262" s="105">
        <v>9.5860000000000003</v>
      </c>
      <c r="D262" s="105"/>
      <c r="E262" s="105"/>
      <c r="F262" s="105"/>
      <c r="G262" s="105"/>
      <c r="H262" s="105"/>
      <c r="I262" s="105"/>
      <c r="J262" s="105"/>
      <c r="K262" s="105"/>
      <c r="L262" s="105"/>
      <c r="M262" s="105"/>
      <c r="N262" s="105">
        <v>-13.361951867881301</v>
      </c>
      <c r="O262" s="105"/>
      <c r="P262" s="105"/>
      <c r="Q262" s="105">
        <v>-2.1963662790697702</v>
      </c>
    </row>
    <row r="263" spans="1:17" x14ac:dyDescent="0.3">
      <c r="A263" s="103" t="s">
        <v>207</v>
      </c>
      <c r="B263" s="104">
        <v>43986</v>
      </c>
      <c r="C263" s="105">
        <v>26.387799999999999</v>
      </c>
      <c r="D263" s="105"/>
      <c r="E263" s="105"/>
      <c r="F263" s="105"/>
      <c r="G263" s="105"/>
      <c r="H263" s="105"/>
      <c r="I263" s="105"/>
      <c r="J263" s="105"/>
      <c r="K263" s="105"/>
      <c r="L263" s="105"/>
      <c r="M263" s="105"/>
      <c r="N263" s="105">
        <v>-0.85020704589872598</v>
      </c>
      <c r="O263" s="105">
        <v>9.73829271542672</v>
      </c>
      <c r="P263" s="105">
        <v>13.083565303687701</v>
      </c>
      <c r="Q263" s="105">
        <v>26.467022123893798</v>
      </c>
    </row>
    <row r="264" spans="1:17" x14ac:dyDescent="0.3">
      <c r="A264" s="103" t="s">
        <v>208</v>
      </c>
      <c r="B264" s="104">
        <v>43986</v>
      </c>
      <c r="C264" s="105">
        <v>10.213699999999999</v>
      </c>
      <c r="D264" s="105"/>
      <c r="E264" s="105"/>
      <c r="F264" s="105"/>
      <c r="G264" s="105"/>
      <c r="H264" s="105"/>
      <c r="I264" s="105"/>
      <c r="J264" s="105"/>
      <c r="K264" s="105"/>
      <c r="L264" s="105"/>
      <c r="M264" s="105"/>
      <c r="N264" s="105">
        <v>-4.9857822453775302</v>
      </c>
      <c r="O264" s="105"/>
      <c r="P264" s="105"/>
      <c r="Q264" s="105">
        <v>1.57259072580644</v>
      </c>
    </row>
    <row r="265" spans="1:17" x14ac:dyDescent="0.3">
      <c r="A265" s="103" t="s">
        <v>209</v>
      </c>
      <c r="B265" s="104">
        <v>43986</v>
      </c>
      <c r="C265" s="105">
        <v>83.6006</v>
      </c>
      <c r="D265" s="105"/>
      <c r="E265" s="105"/>
      <c r="F265" s="105"/>
      <c r="G265" s="105"/>
      <c r="H265" s="105"/>
      <c r="I265" s="105"/>
      <c r="J265" s="105"/>
      <c r="K265" s="105"/>
      <c r="L265" s="105"/>
      <c r="M265" s="105"/>
      <c r="N265" s="105">
        <v>-22.5667468403025</v>
      </c>
      <c r="O265" s="105">
        <v>-5.0628809886574997</v>
      </c>
      <c r="P265" s="105">
        <v>3.37343560313849</v>
      </c>
      <c r="Q265" s="105">
        <v>9.6540782405489107</v>
      </c>
    </row>
    <row r="266" spans="1:17" x14ac:dyDescent="0.3">
      <c r="A266" s="103" t="s">
        <v>210</v>
      </c>
      <c r="B266" s="104">
        <v>43986</v>
      </c>
      <c r="C266" s="105">
        <v>7.3494999999999999</v>
      </c>
      <c r="D266" s="105"/>
      <c r="E266" s="105"/>
      <c r="F266" s="105"/>
      <c r="G266" s="105"/>
      <c r="H266" s="105"/>
      <c r="I266" s="105"/>
      <c r="J266" s="105"/>
      <c r="K266" s="105"/>
      <c r="L266" s="105"/>
      <c r="M266" s="105"/>
      <c r="N266" s="105">
        <v>-32.493031676585197</v>
      </c>
      <c r="O266" s="105">
        <v>-13.191047690334299</v>
      </c>
      <c r="P266" s="105"/>
      <c r="Q266" s="105">
        <v>-7.4762944358578096</v>
      </c>
    </row>
    <row r="267" spans="1:17" x14ac:dyDescent="0.3">
      <c r="A267" s="103" t="s">
        <v>211</v>
      </c>
      <c r="B267" s="104">
        <v>43986</v>
      </c>
      <c r="C267" s="105">
        <v>6.1856999999999998</v>
      </c>
      <c r="D267" s="105"/>
      <c r="E267" s="105"/>
      <c r="F267" s="105"/>
      <c r="G267" s="105"/>
      <c r="H267" s="105"/>
      <c r="I267" s="105"/>
      <c r="J267" s="105"/>
      <c r="K267" s="105"/>
      <c r="L267" s="105"/>
      <c r="M267" s="105"/>
      <c r="N267" s="105">
        <v>-32.5080253534002</v>
      </c>
      <c r="O267" s="105">
        <v>-13.325688261150701</v>
      </c>
      <c r="P267" s="105"/>
      <c r="Q267" s="105">
        <v>-11.9196875</v>
      </c>
    </row>
    <row r="268" spans="1:17" x14ac:dyDescent="0.3">
      <c r="A268" s="103" t="s">
        <v>212</v>
      </c>
      <c r="B268" s="104">
        <v>43986</v>
      </c>
      <c r="C268" s="105">
        <v>5.9916999999999998</v>
      </c>
      <c r="D268" s="105"/>
      <c r="E268" s="105"/>
      <c r="F268" s="105"/>
      <c r="G268" s="105"/>
      <c r="H268" s="105"/>
      <c r="I268" s="105"/>
      <c r="J268" s="105"/>
      <c r="K268" s="105"/>
      <c r="L268" s="105"/>
      <c r="M268" s="105"/>
      <c r="N268" s="105">
        <v>-32.764303860752399</v>
      </c>
      <c r="O268" s="105"/>
      <c r="P268" s="105"/>
      <c r="Q268" s="105">
        <v>-13.7373661971831</v>
      </c>
    </row>
    <row r="269" spans="1:17" x14ac:dyDescent="0.3">
      <c r="A269" s="103" t="s">
        <v>213</v>
      </c>
      <c r="B269" s="104">
        <v>43986</v>
      </c>
      <c r="C269" s="105">
        <v>5.5895000000000001</v>
      </c>
      <c r="D269" s="105"/>
      <c r="E269" s="105"/>
      <c r="F269" s="105"/>
      <c r="G269" s="105"/>
      <c r="H269" s="105"/>
      <c r="I269" s="105"/>
      <c r="J269" s="105"/>
      <c r="K269" s="105"/>
      <c r="L269" s="105"/>
      <c r="M269" s="105"/>
      <c r="N269" s="105">
        <v>-34.5143453650618</v>
      </c>
      <c r="O269" s="105"/>
      <c r="P269" s="105"/>
      <c r="Q269" s="105">
        <v>-16.426862244898</v>
      </c>
    </row>
    <row r="270" spans="1:17" x14ac:dyDescent="0.3">
      <c r="A270" s="103" t="s">
        <v>214</v>
      </c>
      <c r="B270" s="104">
        <v>43986</v>
      </c>
      <c r="C270" s="105">
        <v>11.828900000000001</v>
      </c>
      <c r="D270" s="105"/>
      <c r="E270" s="105"/>
      <c r="F270" s="105"/>
      <c r="G270" s="105"/>
      <c r="H270" s="105"/>
      <c r="I270" s="105"/>
      <c r="J270" s="105"/>
      <c r="K270" s="105"/>
      <c r="L270" s="105"/>
      <c r="M270" s="105"/>
      <c r="N270" s="105">
        <v>-16.5925485457999</v>
      </c>
      <c r="O270" s="105">
        <v>-2.4989391804782501</v>
      </c>
      <c r="P270" s="105">
        <v>3.9359820817225102</v>
      </c>
      <c r="Q270" s="105">
        <v>3.5189694254085402</v>
      </c>
    </row>
    <row r="271" spans="1:17" x14ac:dyDescent="0.3">
      <c r="A271" s="103" t="s">
        <v>215</v>
      </c>
      <c r="B271" s="104">
        <v>43986</v>
      </c>
      <c r="C271" s="105">
        <v>12.999700000000001</v>
      </c>
      <c r="D271" s="105"/>
      <c r="E271" s="105"/>
      <c r="F271" s="105"/>
      <c r="G271" s="105"/>
      <c r="H271" s="105"/>
      <c r="I271" s="105"/>
      <c r="J271" s="105"/>
      <c r="K271" s="105"/>
      <c r="L271" s="105"/>
      <c r="M271" s="105"/>
      <c r="N271" s="105">
        <v>-15.3223533542042</v>
      </c>
      <c r="O271" s="105">
        <v>-1.24260003462382</v>
      </c>
      <c r="P271" s="105"/>
      <c r="Q271" s="105">
        <v>7.1281933593750004</v>
      </c>
    </row>
    <row r="272" spans="1:17" x14ac:dyDescent="0.3">
      <c r="A272" s="103" t="s">
        <v>216</v>
      </c>
      <c r="B272" s="104">
        <v>43986</v>
      </c>
      <c r="C272" s="105">
        <v>6.0842000000000001</v>
      </c>
      <c r="D272" s="105"/>
      <c r="E272" s="105"/>
      <c r="F272" s="105"/>
      <c r="G272" s="105"/>
      <c r="H272" s="105"/>
      <c r="I272" s="105"/>
      <c r="J272" s="105"/>
      <c r="K272" s="105"/>
      <c r="L272" s="105"/>
      <c r="M272" s="105"/>
      <c r="N272" s="105">
        <v>-31.948528363738902</v>
      </c>
      <c r="O272" s="105"/>
      <c r="P272" s="105"/>
      <c r="Q272" s="105">
        <v>-17.888197747184002</v>
      </c>
    </row>
    <row r="273" spans="1:17" x14ac:dyDescent="0.3">
      <c r="A273" s="103" t="s">
        <v>217</v>
      </c>
      <c r="B273" s="104">
        <v>43986</v>
      </c>
      <c r="C273" s="105">
        <v>7.3037999999999998</v>
      </c>
      <c r="D273" s="105"/>
      <c r="E273" s="105"/>
      <c r="F273" s="105"/>
      <c r="G273" s="105"/>
      <c r="H273" s="105"/>
      <c r="I273" s="105"/>
      <c r="J273" s="105"/>
      <c r="K273" s="105"/>
      <c r="L273" s="105"/>
      <c r="M273" s="105"/>
      <c r="N273" s="105">
        <v>-28.335435798334998</v>
      </c>
      <c r="O273" s="105"/>
      <c r="P273" s="105"/>
      <c r="Q273" s="105">
        <v>-13.9392776203966</v>
      </c>
    </row>
    <row r="274" spans="1:17" x14ac:dyDescent="0.3">
      <c r="A274" s="103" t="s">
        <v>218</v>
      </c>
      <c r="B274" s="104">
        <v>43986</v>
      </c>
      <c r="C274" s="105">
        <v>16.982299999999999</v>
      </c>
      <c r="D274" s="105"/>
      <c r="E274" s="105"/>
      <c r="F274" s="105"/>
      <c r="G274" s="105"/>
      <c r="H274" s="105"/>
      <c r="I274" s="105"/>
      <c r="J274" s="105"/>
      <c r="K274" s="105"/>
      <c r="L274" s="105"/>
      <c r="M274" s="105"/>
      <c r="N274" s="105">
        <v>-14.8588678341328</v>
      </c>
      <c r="O274" s="105">
        <v>1.57926410605926</v>
      </c>
      <c r="P274" s="105">
        <v>9.3275223977659998</v>
      </c>
      <c r="Q274" s="105">
        <v>12.365548277535201</v>
      </c>
    </row>
    <row r="275" spans="1:17" x14ac:dyDescent="0.3">
      <c r="A275" s="103" t="s">
        <v>219</v>
      </c>
      <c r="B275" s="104">
        <v>43986</v>
      </c>
      <c r="C275" s="105">
        <v>73.099999999999994</v>
      </c>
      <c r="D275" s="105"/>
      <c r="E275" s="105"/>
      <c r="F275" s="105"/>
      <c r="G275" s="105"/>
      <c r="H275" s="105"/>
      <c r="I275" s="105"/>
      <c r="J275" s="105"/>
      <c r="K275" s="105"/>
      <c r="L275" s="105"/>
      <c r="M275" s="105"/>
      <c r="N275" s="105">
        <v>-13.454263265108199</v>
      </c>
      <c r="O275" s="105">
        <v>1.5218201385794401</v>
      </c>
      <c r="P275" s="105">
        <v>7.47817435877805</v>
      </c>
      <c r="Q275" s="105">
        <v>11.9742767063605</v>
      </c>
    </row>
    <row r="276" spans="1:17" x14ac:dyDescent="0.3">
      <c r="A276" s="103" t="s">
        <v>220</v>
      </c>
      <c r="B276" s="104">
        <v>43986</v>
      </c>
      <c r="C276" s="105">
        <v>23.28</v>
      </c>
      <c r="D276" s="105"/>
      <c r="E276" s="105"/>
      <c r="F276" s="105"/>
      <c r="G276" s="105"/>
      <c r="H276" s="105"/>
      <c r="I276" s="105"/>
      <c r="J276" s="105"/>
      <c r="K276" s="105"/>
      <c r="L276" s="105"/>
      <c r="M276" s="105"/>
      <c r="N276" s="105">
        <v>-10.260905271802599</v>
      </c>
      <c r="O276" s="105">
        <v>0.78939400493101697</v>
      </c>
      <c r="P276" s="105">
        <v>3.1377144902887002</v>
      </c>
      <c r="Q276" s="105">
        <v>10.407937198679701</v>
      </c>
    </row>
    <row r="277" spans="1:17" x14ac:dyDescent="0.3">
      <c r="A277" s="103" t="s">
        <v>221</v>
      </c>
      <c r="B277" s="104">
        <v>43986</v>
      </c>
      <c r="C277" s="105">
        <v>11.7354</v>
      </c>
      <c r="D277" s="105"/>
      <c r="E277" s="105"/>
      <c r="F277" s="105"/>
      <c r="G277" s="105"/>
      <c r="H277" s="105"/>
      <c r="I277" s="105"/>
      <c r="J277" s="105"/>
      <c r="K277" s="105"/>
      <c r="L277" s="105"/>
      <c r="M277" s="105"/>
      <c r="N277" s="105">
        <v>-20.2770894855345</v>
      </c>
      <c r="O277" s="105">
        <v>-4.1836961056669804</v>
      </c>
      <c r="P277" s="105"/>
      <c r="Q277" s="105">
        <v>4.1481401440733503</v>
      </c>
    </row>
    <row r="278" spans="1:17" x14ac:dyDescent="0.3">
      <c r="A278" s="103" t="s">
        <v>222</v>
      </c>
      <c r="B278" s="104">
        <v>43986</v>
      </c>
      <c r="C278" s="105">
        <v>8.5387000000000004</v>
      </c>
      <c r="D278" s="105"/>
      <c r="E278" s="105"/>
      <c r="F278" s="105"/>
      <c r="G278" s="105"/>
      <c r="H278" s="105"/>
      <c r="I278" s="105"/>
      <c r="J278" s="105"/>
      <c r="K278" s="105"/>
      <c r="L278" s="105"/>
      <c r="M278" s="105"/>
      <c r="N278" s="105">
        <v>-25.100589845184601</v>
      </c>
      <c r="O278" s="105">
        <v>-7.7555320692949401</v>
      </c>
      <c r="P278" s="105"/>
      <c r="Q278" s="105">
        <v>-4.3505261011419201</v>
      </c>
    </row>
    <row r="279" spans="1:17" x14ac:dyDescent="0.3">
      <c r="A279" s="103" t="s">
        <v>223</v>
      </c>
      <c r="B279" s="104">
        <v>43986</v>
      </c>
      <c r="C279" s="105">
        <v>8.0998000000000001</v>
      </c>
      <c r="D279" s="105"/>
      <c r="E279" s="105"/>
      <c r="F279" s="105"/>
      <c r="G279" s="105"/>
      <c r="H279" s="105"/>
      <c r="I279" s="105"/>
      <c r="J279" s="105"/>
      <c r="K279" s="105"/>
      <c r="L279" s="105"/>
      <c r="M279" s="105"/>
      <c r="N279" s="105">
        <v>-22.765806817132301</v>
      </c>
      <c r="O279" s="105">
        <v>-6.1028353333190903</v>
      </c>
      <c r="P279" s="105"/>
      <c r="Q279" s="105">
        <v>-5.9636543422184003</v>
      </c>
    </row>
    <row r="280" spans="1:17" x14ac:dyDescent="0.3">
      <c r="A280" s="103" t="s">
        <v>224</v>
      </c>
      <c r="B280" s="104">
        <v>43986</v>
      </c>
      <c r="C280" s="105">
        <v>7.5065999999999997</v>
      </c>
      <c r="D280" s="105"/>
      <c r="E280" s="105"/>
      <c r="F280" s="105"/>
      <c r="G280" s="105"/>
      <c r="H280" s="105"/>
      <c r="I280" s="105"/>
      <c r="J280" s="105"/>
      <c r="K280" s="105"/>
      <c r="L280" s="105"/>
      <c r="M280" s="105"/>
      <c r="N280" s="105">
        <v>-17.329851616855802</v>
      </c>
      <c r="O280" s="105"/>
      <c r="P280" s="105"/>
      <c r="Q280" s="105">
        <v>-10.4849193548387</v>
      </c>
    </row>
    <row r="281" spans="1:17" x14ac:dyDescent="0.3">
      <c r="A281" s="103" t="s">
        <v>225</v>
      </c>
      <c r="B281" s="104">
        <v>43986</v>
      </c>
      <c r="C281" s="105">
        <v>7.8589000000000002</v>
      </c>
      <c r="D281" s="105"/>
      <c r="E281" s="105"/>
      <c r="F281" s="105"/>
      <c r="G281" s="105"/>
      <c r="H281" s="105"/>
      <c r="I281" s="105"/>
      <c r="J281" s="105"/>
      <c r="K281" s="105"/>
      <c r="L281" s="105"/>
      <c r="M281" s="105"/>
      <c r="N281" s="105">
        <v>-15.6495411640422</v>
      </c>
      <c r="O281" s="105"/>
      <c r="P281" s="105"/>
      <c r="Q281" s="105">
        <v>-9.7687687499999996</v>
      </c>
    </row>
    <row r="282" spans="1:17" x14ac:dyDescent="0.3">
      <c r="A282" s="103" t="s">
        <v>226</v>
      </c>
      <c r="B282" s="104">
        <v>43986</v>
      </c>
      <c r="C282" s="105">
        <v>83.643699999999995</v>
      </c>
      <c r="D282" s="105"/>
      <c r="E282" s="105"/>
      <c r="F282" s="105"/>
      <c r="G282" s="105"/>
      <c r="H282" s="105"/>
      <c r="I282" s="105"/>
      <c r="J282" s="105"/>
      <c r="K282" s="105"/>
      <c r="L282" s="105"/>
      <c r="M282" s="105"/>
      <c r="N282" s="105">
        <v>-10.759994527820099</v>
      </c>
      <c r="O282" s="105">
        <v>0.82630117169031203</v>
      </c>
      <c r="P282" s="105">
        <v>6.0356042981535998</v>
      </c>
      <c r="Q282" s="105">
        <v>13.051290904858201</v>
      </c>
    </row>
    <row r="283" spans="1:17" x14ac:dyDescent="0.3">
      <c r="A283" s="136"/>
      <c r="B283" s="136"/>
      <c r="C283" s="136"/>
      <c r="D283" s="108"/>
      <c r="E283" s="108"/>
      <c r="F283" s="108"/>
      <c r="G283" s="108"/>
      <c r="H283" s="108"/>
      <c r="I283" s="108"/>
      <c r="J283" s="108"/>
      <c r="K283" s="108"/>
      <c r="L283" s="108"/>
      <c r="M283" s="108"/>
      <c r="N283" s="108" t="s">
        <v>4</v>
      </c>
      <c r="O283" s="108" t="s">
        <v>5</v>
      </c>
      <c r="P283" s="108" t="s">
        <v>6</v>
      </c>
      <c r="Q283" s="108" t="s">
        <v>46</v>
      </c>
    </row>
    <row r="284" spans="1:17" x14ac:dyDescent="0.3">
      <c r="A284" s="136"/>
      <c r="B284" s="136"/>
      <c r="C284" s="136"/>
      <c r="D284" s="108"/>
      <c r="E284" s="108"/>
      <c r="F284" s="108"/>
      <c r="G284" s="108"/>
      <c r="H284" s="108"/>
      <c r="I284" s="108"/>
      <c r="J284" s="108"/>
      <c r="K284" s="108"/>
      <c r="L284" s="108"/>
      <c r="M284" s="108"/>
      <c r="N284" s="108" t="s">
        <v>0</v>
      </c>
      <c r="O284" s="108" t="s">
        <v>0</v>
      </c>
      <c r="P284" s="108" t="s">
        <v>0</v>
      </c>
      <c r="Q284" s="108" t="s">
        <v>0</v>
      </c>
    </row>
    <row r="285" spans="1:17" x14ac:dyDescent="0.3">
      <c r="A285" s="108" t="s">
        <v>7</v>
      </c>
      <c r="B285" s="108" t="s">
        <v>8</v>
      </c>
      <c r="C285" s="108" t="s">
        <v>9</v>
      </c>
      <c r="D285" s="108"/>
      <c r="E285" s="108"/>
      <c r="F285" s="108"/>
      <c r="G285" s="108"/>
      <c r="H285" s="108"/>
      <c r="I285" s="108"/>
      <c r="J285" s="108"/>
      <c r="K285" s="108"/>
      <c r="L285" s="108"/>
      <c r="M285" s="108"/>
      <c r="N285" s="108"/>
      <c r="O285" s="108"/>
      <c r="P285" s="108"/>
      <c r="Q285" s="108"/>
    </row>
    <row r="286" spans="1:17" x14ac:dyDescent="0.3">
      <c r="A286" s="102" t="s">
        <v>386</v>
      </c>
      <c r="B286" s="102"/>
      <c r="C286" s="102"/>
      <c r="D286" s="102"/>
      <c r="E286" s="102"/>
      <c r="F286" s="102"/>
      <c r="G286" s="102"/>
      <c r="H286" s="102"/>
      <c r="I286" s="102"/>
      <c r="J286" s="102"/>
      <c r="K286" s="102"/>
      <c r="L286" s="102"/>
      <c r="M286" s="102"/>
      <c r="N286" s="102"/>
      <c r="O286" s="102"/>
      <c r="P286" s="102"/>
      <c r="Q286" s="102"/>
    </row>
    <row r="287" spans="1:17" x14ac:dyDescent="0.3">
      <c r="A287" s="103" t="s">
        <v>266</v>
      </c>
      <c r="B287" s="104">
        <v>43986</v>
      </c>
      <c r="C287" s="105">
        <v>34.770000000000003</v>
      </c>
      <c r="D287" s="105"/>
      <c r="E287" s="105"/>
      <c r="F287" s="105"/>
      <c r="G287" s="105"/>
      <c r="H287" s="105"/>
      <c r="I287" s="105"/>
      <c r="J287" s="105"/>
      <c r="K287" s="105"/>
      <c r="L287" s="105"/>
      <c r="M287" s="105"/>
      <c r="N287" s="105">
        <v>-12.030771909748999</v>
      </c>
      <c r="O287" s="105">
        <v>0.80290580544087098</v>
      </c>
      <c r="P287" s="105">
        <v>6.2941612905095603</v>
      </c>
      <c r="Q287" s="105">
        <v>18.1074504306028</v>
      </c>
    </row>
    <row r="288" spans="1:17" x14ac:dyDescent="0.3">
      <c r="A288" s="103" t="s">
        <v>405</v>
      </c>
      <c r="B288" s="104">
        <v>43986</v>
      </c>
      <c r="C288" s="105">
        <v>28.39</v>
      </c>
      <c r="D288" s="105"/>
      <c r="E288" s="105"/>
      <c r="F288" s="105"/>
      <c r="G288" s="105"/>
      <c r="H288" s="105"/>
      <c r="I288" s="105"/>
      <c r="J288" s="105"/>
      <c r="K288" s="105"/>
      <c r="L288" s="105"/>
      <c r="M288" s="105"/>
      <c r="N288" s="105">
        <v>-10.721960822712701</v>
      </c>
      <c r="O288" s="105">
        <v>1.62097456301311</v>
      </c>
      <c r="P288" s="105">
        <v>7.1856119468089403</v>
      </c>
      <c r="Q288" s="105">
        <v>15.301428735789401</v>
      </c>
    </row>
    <row r="289" spans="1:17" x14ac:dyDescent="0.3">
      <c r="A289" s="103" t="s">
        <v>267</v>
      </c>
      <c r="B289" s="104">
        <v>43986</v>
      </c>
      <c r="C289" s="105">
        <v>28.39</v>
      </c>
      <c r="D289" s="105"/>
      <c r="E289" s="105"/>
      <c r="F289" s="105"/>
      <c r="G289" s="105"/>
      <c r="H289" s="105"/>
      <c r="I289" s="105"/>
      <c r="J289" s="105"/>
      <c r="K289" s="105"/>
      <c r="L289" s="105"/>
      <c r="M289" s="105"/>
      <c r="N289" s="105">
        <v>-10.721960822712701</v>
      </c>
      <c r="O289" s="105">
        <v>1.62097456301311</v>
      </c>
      <c r="P289" s="105">
        <v>7.1856119468089403</v>
      </c>
      <c r="Q289" s="105">
        <v>15.301428735789401</v>
      </c>
    </row>
    <row r="290" spans="1:17" x14ac:dyDescent="0.3">
      <c r="A290" s="103" t="s">
        <v>268</v>
      </c>
      <c r="B290" s="104">
        <v>43986</v>
      </c>
      <c r="C290" s="105">
        <v>42.682899999999997</v>
      </c>
      <c r="D290" s="105"/>
      <c r="E290" s="105"/>
      <c r="F290" s="105"/>
      <c r="G290" s="105"/>
      <c r="H290" s="105"/>
      <c r="I290" s="105"/>
      <c r="J290" s="105"/>
      <c r="K290" s="105"/>
      <c r="L290" s="105"/>
      <c r="M290" s="105"/>
      <c r="N290" s="105">
        <v>-8.2247605549045097</v>
      </c>
      <c r="O290" s="105">
        <v>5.6409636982985001</v>
      </c>
      <c r="P290" s="105">
        <v>8.5365924571456002</v>
      </c>
      <c r="Q290" s="105">
        <v>31.310389763779501</v>
      </c>
    </row>
    <row r="291" spans="1:17" x14ac:dyDescent="0.3">
      <c r="A291" s="103" t="s">
        <v>269</v>
      </c>
      <c r="B291" s="104">
        <v>43986</v>
      </c>
      <c r="C291" s="105">
        <v>37.69</v>
      </c>
      <c r="D291" s="105"/>
      <c r="E291" s="105"/>
      <c r="F291" s="105"/>
      <c r="G291" s="105"/>
      <c r="H291" s="105"/>
      <c r="I291" s="105"/>
      <c r="J291" s="105"/>
      <c r="K291" s="105"/>
      <c r="L291" s="105"/>
      <c r="M291" s="105"/>
      <c r="N291" s="105">
        <v>-16.440665036887999</v>
      </c>
      <c r="O291" s="105">
        <v>-4.5783206837247903</v>
      </c>
      <c r="P291" s="105">
        <v>1.32245455368901</v>
      </c>
      <c r="Q291" s="105">
        <v>-0.58154885465603501</v>
      </c>
    </row>
    <row r="292" spans="1:17" x14ac:dyDescent="0.3">
      <c r="A292" s="103" t="s">
        <v>270</v>
      </c>
      <c r="B292" s="104">
        <v>43986</v>
      </c>
      <c r="C292" s="105">
        <v>36.356000000000002</v>
      </c>
      <c r="D292" s="105"/>
      <c r="E292" s="105"/>
      <c r="F292" s="105"/>
      <c r="G292" s="105"/>
      <c r="H292" s="105"/>
      <c r="I292" s="105"/>
      <c r="J292" s="105"/>
      <c r="K292" s="105"/>
      <c r="L292" s="105"/>
      <c r="M292" s="105"/>
      <c r="N292" s="105">
        <v>-8.1371567306319807</v>
      </c>
      <c r="O292" s="105">
        <v>1.7660130458241601</v>
      </c>
      <c r="P292" s="105">
        <v>4.9480761981250199</v>
      </c>
      <c r="Q292" s="105">
        <v>18.274962006079001</v>
      </c>
    </row>
    <row r="293" spans="1:17" x14ac:dyDescent="0.3">
      <c r="A293" s="103" t="s">
        <v>271</v>
      </c>
      <c r="B293" s="104">
        <v>43986</v>
      </c>
      <c r="C293" s="105">
        <v>8.44</v>
      </c>
      <c r="D293" s="105"/>
      <c r="E293" s="105"/>
      <c r="F293" s="105"/>
      <c r="G293" s="105"/>
      <c r="H293" s="105"/>
      <c r="I293" s="105"/>
      <c r="J293" s="105"/>
      <c r="K293" s="105"/>
      <c r="L293" s="105"/>
      <c r="M293" s="105"/>
      <c r="N293" s="105">
        <v>-3.3128024086280101</v>
      </c>
      <c r="O293" s="105"/>
      <c r="P293" s="105"/>
      <c r="Q293" s="105">
        <v>-6.8110047846889996</v>
      </c>
    </row>
    <row r="294" spans="1:17" x14ac:dyDescent="0.3">
      <c r="A294" s="103" t="s">
        <v>272</v>
      </c>
      <c r="B294" s="104">
        <v>43986</v>
      </c>
      <c r="C294" s="105">
        <v>10.210000000000001</v>
      </c>
      <c r="D294" s="105"/>
      <c r="E294" s="105"/>
      <c r="F294" s="105"/>
      <c r="G294" s="105"/>
      <c r="H294" s="105"/>
      <c r="I294" s="105"/>
      <c r="J294" s="105"/>
      <c r="K294" s="105"/>
      <c r="L294" s="105"/>
      <c r="M294" s="105"/>
      <c r="N294" s="105">
        <v>-6.4840669348865898</v>
      </c>
      <c r="O294" s="105"/>
      <c r="P294" s="105"/>
      <c r="Q294" s="105">
        <v>1.29040404040405</v>
      </c>
    </row>
    <row r="295" spans="1:17" x14ac:dyDescent="0.3">
      <c r="A295" s="103" t="s">
        <v>273</v>
      </c>
      <c r="B295" s="104">
        <v>43986</v>
      </c>
      <c r="C295" s="105">
        <v>50.62</v>
      </c>
      <c r="D295" s="105"/>
      <c r="E295" s="105"/>
      <c r="F295" s="105"/>
      <c r="G295" s="105"/>
      <c r="H295" s="105"/>
      <c r="I295" s="105"/>
      <c r="J295" s="105"/>
      <c r="K295" s="105"/>
      <c r="L295" s="105"/>
      <c r="M295" s="105"/>
      <c r="N295" s="105">
        <v>-3.2403577814541902</v>
      </c>
      <c r="O295" s="105">
        <v>3.8058068029698902</v>
      </c>
      <c r="P295" s="105">
        <v>7.3688850287571004</v>
      </c>
      <c r="Q295" s="105">
        <v>36.012387660918101</v>
      </c>
    </row>
    <row r="296" spans="1:17" x14ac:dyDescent="0.3">
      <c r="A296" s="103" t="s">
        <v>274</v>
      </c>
      <c r="B296" s="104">
        <v>43986</v>
      </c>
      <c r="C296" s="105">
        <v>61.58</v>
      </c>
      <c r="D296" s="105"/>
      <c r="E296" s="105"/>
      <c r="F296" s="105"/>
      <c r="G296" s="105"/>
      <c r="H296" s="105"/>
      <c r="I296" s="105"/>
      <c r="J296" s="105"/>
      <c r="K296" s="105"/>
      <c r="L296" s="105"/>
      <c r="M296" s="105"/>
      <c r="N296" s="105">
        <v>-9.5082529154735393</v>
      </c>
      <c r="O296" s="105">
        <v>4.0855729999109798</v>
      </c>
      <c r="P296" s="105">
        <v>7.3790603454057297</v>
      </c>
      <c r="Q296" s="105">
        <v>43.286785909668303</v>
      </c>
    </row>
    <row r="297" spans="1:17" x14ac:dyDescent="0.3">
      <c r="A297" s="103" t="s">
        <v>275</v>
      </c>
      <c r="B297" s="104">
        <v>43986</v>
      </c>
      <c r="C297" s="105">
        <v>42.966999999999999</v>
      </c>
      <c r="D297" s="105"/>
      <c r="E297" s="105"/>
      <c r="F297" s="105"/>
      <c r="G297" s="105"/>
      <c r="H297" s="105"/>
      <c r="I297" s="105"/>
      <c r="J297" s="105"/>
      <c r="K297" s="105"/>
      <c r="L297" s="105"/>
      <c r="M297" s="105"/>
      <c r="N297" s="105">
        <v>-13.4686154257732</v>
      </c>
      <c r="O297" s="105">
        <v>0.12580880508443601</v>
      </c>
      <c r="P297" s="105">
        <v>7.5894732501251596</v>
      </c>
      <c r="Q297" s="105">
        <v>24.627415063446598</v>
      </c>
    </row>
    <row r="298" spans="1:17" x14ac:dyDescent="0.3">
      <c r="A298" s="103" t="s">
        <v>276</v>
      </c>
      <c r="B298" s="104">
        <v>43986</v>
      </c>
      <c r="C298" s="105">
        <v>39.92</v>
      </c>
      <c r="D298" s="105"/>
      <c r="E298" s="105"/>
      <c r="F298" s="105"/>
      <c r="G298" s="105"/>
      <c r="H298" s="105"/>
      <c r="I298" s="105"/>
      <c r="J298" s="105"/>
      <c r="K298" s="105"/>
      <c r="L298" s="105"/>
      <c r="M298" s="105"/>
      <c r="N298" s="105">
        <v>-16.873645963050802</v>
      </c>
      <c r="O298" s="105">
        <v>-2.4669579704708502</v>
      </c>
      <c r="P298" s="105">
        <v>2.5318006426943902</v>
      </c>
      <c r="Q298" s="105">
        <v>26.1638715860086</v>
      </c>
    </row>
    <row r="299" spans="1:17" x14ac:dyDescent="0.3">
      <c r="A299" s="103" t="s">
        <v>277</v>
      </c>
      <c r="B299" s="104">
        <v>43986</v>
      </c>
      <c r="C299" s="105">
        <v>12.235799999999999</v>
      </c>
      <c r="D299" s="105"/>
      <c r="E299" s="105"/>
      <c r="F299" s="105"/>
      <c r="G299" s="105"/>
      <c r="H299" s="105"/>
      <c r="I299" s="105"/>
      <c r="J299" s="105"/>
      <c r="K299" s="105"/>
      <c r="L299" s="105"/>
      <c r="M299" s="105"/>
      <c r="N299" s="105">
        <v>-17.389048627091501</v>
      </c>
      <c r="O299" s="105">
        <v>-2.3879918487372702</v>
      </c>
      <c r="P299" s="105"/>
      <c r="Q299" s="105">
        <v>5.0436773794808403</v>
      </c>
    </row>
    <row r="300" spans="1:17" x14ac:dyDescent="0.3">
      <c r="A300" s="103" t="s">
        <v>278</v>
      </c>
      <c r="B300" s="104">
        <v>43986</v>
      </c>
      <c r="C300" s="105">
        <v>452.2013</v>
      </c>
      <c r="D300" s="105"/>
      <c r="E300" s="105"/>
      <c r="F300" s="105"/>
      <c r="G300" s="105"/>
      <c r="H300" s="105"/>
      <c r="I300" s="105"/>
      <c r="J300" s="105"/>
      <c r="K300" s="105"/>
      <c r="L300" s="105"/>
      <c r="M300" s="105"/>
      <c r="N300" s="105">
        <v>-22.125885883549898</v>
      </c>
      <c r="O300" s="105">
        <v>-3.8080078258070902</v>
      </c>
      <c r="P300" s="105">
        <v>1.7757220849400699</v>
      </c>
      <c r="Q300" s="105">
        <v>208.90949326948001</v>
      </c>
    </row>
    <row r="301" spans="1:17" x14ac:dyDescent="0.3">
      <c r="A301" s="103" t="s">
        <v>279</v>
      </c>
      <c r="B301" s="104">
        <v>43986</v>
      </c>
      <c r="C301" s="105">
        <v>298.29000000000002</v>
      </c>
      <c r="D301" s="105"/>
      <c r="E301" s="105"/>
      <c r="F301" s="105"/>
      <c r="G301" s="105"/>
      <c r="H301" s="105"/>
      <c r="I301" s="105"/>
      <c r="J301" s="105"/>
      <c r="K301" s="105"/>
      <c r="L301" s="105"/>
      <c r="M301" s="105"/>
      <c r="N301" s="105">
        <v>-19.932835977099401</v>
      </c>
      <c r="O301" s="105">
        <v>-1.2186140658372999</v>
      </c>
      <c r="P301" s="105">
        <v>5.9419029225805202</v>
      </c>
      <c r="Q301" s="105">
        <v>148.351684759622</v>
      </c>
    </row>
    <row r="302" spans="1:17" x14ac:dyDescent="0.3">
      <c r="A302" s="103" t="s">
        <v>280</v>
      </c>
      <c r="B302" s="104">
        <v>43986</v>
      </c>
      <c r="C302" s="105">
        <v>412.19299999999998</v>
      </c>
      <c r="D302" s="105"/>
      <c r="E302" s="105"/>
      <c r="F302" s="105"/>
      <c r="G302" s="105"/>
      <c r="H302" s="105"/>
      <c r="I302" s="105"/>
      <c r="J302" s="105"/>
      <c r="K302" s="105"/>
      <c r="L302" s="105"/>
      <c r="M302" s="105"/>
      <c r="N302" s="105">
        <v>-23.254355575605299</v>
      </c>
      <c r="O302" s="105">
        <v>-5.4567556223795197</v>
      </c>
      <c r="P302" s="105">
        <v>1.5363638527622001</v>
      </c>
      <c r="Q302" s="105">
        <v>551.75789568779203</v>
      </c>
    </row>
    <row r="303" spans="1:17" x14ac:dyDescent="0.3">
      <c r="A303" s="103" t="s">
        <v>281</v>
      </c>
      <c r="B303" s="104">
        <v>43986</v>
      </c>
      <c r="C303" s="105">
        <v>31.091200000000001</v>
      </c>
      <c r="D303" s="105"/>
      <c r="E303" s="105"/>
      <c r="F303" s="105"/>
      <c r="G303" s="105"/>
      <c r="H303" s="105"/>
      <c r="I303" s="105"/>
      <c r="J303" s="105"/>
      <c r="K303" s="105"/>
      <c r="L303" s="105"/>
      <c r="M303" s="105"/>
      <c r="N303" s="105">
        <v>-17.716361765206099</v>
      </c>
      <c r="O303" s="105">
        <v>-3.9383033532402498</v>
      </c>
      <c r="P303" s="105">
        <v>4.0388485420426701</v>
      </c>
      <c r="Q303" s="105">
        <v>15.713998775260301</v>
      </c>
    </row>
    <row r="304" spans="1:17" x14ac:dyDescent="0.3">
      <c r="A304" s="103" t="s">
        <v>282</v>
      </c>
      <c r="B304" s="104">
        <v>43986</v>
      </c>
      <c r="C304" s="105">
        <v>325.74</v>
      </c>
      <c r="D304" s="105"/>
      <c r="E304" s="105"/>
      <c r="F304" s="105"/>
      <c r="G304" s="105"/>
      <c r="H304" s="105"/>
      <c r="I304" s="105"/>
      <c r="J304" s="105"/>
      <c r="K304" s="105"/>
      <c r="L304" s="105"/>
      <c r="M304" s="105"/>
      <c r="N304" s="105">
        <v>-16.401992700756502</v>
      </c>
      <c r="O304" s="105">
        <v>-6.2135062901112398E-2</v>
      </c>
      <c r="P304" s="105">
        <v>4.92019242885039</v>
      </c>
      <c r="Q304" s="105">
        <v>151.738117182357</v>
      </c>
    </row>
    <row r="305" spans="1:17" x14ac:dyDescent="0.3">
      <c r="A305" s="103" t="s">
        <v>283</v>
      </c>
      <c r="B305" s="104">
        <v>43986</v>
      </c>
      <c r="C305" s="105">
        <v>8.91</v>
      </c>
      <c r="D305" s="105"/>
      <c r="E305" s="105"/>
      <c r="F305" s="105"/>
      <c r="G305" s="105"/>
      <c r="H305" s="105"/>
      <c r="I305" s="105"/>
      <c r="J305" s="105"/>
      <c r="K305" s="105"/>
      <c r="L305" s="105"/>
      <c r="M305" s="105"/>
      <c r="N305" s="105">
        <v>-19.675823364347998</v>
      </c>
      <c r="O305" s="105"/>
      <c r="P305" s="105"/>
      <c r="Q305" s="105">
        <v>-4.9483830845771104</v>
      </c>
    </row>
    <row r="306" spans="1:17" x14ac:dyDescent="0.3">
      <c r="A306" s="103" t="s">
        <v>284</v>
      </c>
      <c r="B306" s="104">
        <v>43986</v>
      </c>
      <c r="C306" s="105">
        <v>23.67</v>
      </c>
      <c r="D306" s="105"/>
      <c r="E306" s="105"/>
      <c r="F306" s="105"/>
      <c r="G306" s="105"/>
      <c r="H306" s="105"/>
      <c r="I306" s="105"/>
      <c r="J306" s="105"/>
      <c r="K306" s="105"/>
      <c r="L306" s="105"/>
      <c r="M306" s="105"/>
      <c r="N306" s="105">
        <v>-10.0067916580992</v>
      </c>
      <c r="O306" s="105">
        <v>-0.36117790428518898</v>
      </c>
      <c r="P306" s="105">
        <v>3.9410528134299798</v>
      </c>
      <c r="Q306" s="105">
        <v>20.290971939812898</v>
      </c>
    </row>
    <row r="307" spans="1:17" x14ac:dyDescent="0.3">
      <c r="A307" s="103" t="s">
        <v>285</v>
      </c>
      <c r="B307" s="104">
        <v>43986</v>
      </c>
      <c r="C307" s="105">
        <v>44.3</v>
      </c>
      <c r="D307" s="105"/>
      <c r="E307" s="105"/>
      <c r="F307" s="105"/>
      <c r="G307" s="105"/>
      <c r="H307" s="105"/>
      <c r="I307" s="105"/>
      <c r="J307" s="105"/>
      <c r="K307" s="105"/>
      <c r="L307" s="105"/>
      <c r="M307" s="105"/>
      <c r="N307" s="105">
        <v>-23.358648473771002</v>
      </c>
      <c r="O307" s="105">
        <v>-3.6980303786912501</v>
      </c>
      <c r="P307" s="105">
        <v>2.66376793546383</v>
      </c>
      <c r="Q307" s="105">
        <v>29.9652943992341</v>
      </c>
    </row>
    <row r="308" spans="1:17" x14ac:dyDescent="0.3">
      <c r="A308" s="103" t="s">
        <v>286</v>
      </c>
      <c r="B308" s="104">
        <v>43986</v>
      </c>
      <c r="C308" s="105">
        <v>8.3000000000000007</v>
      </c>
      <c r="D308" s="105"/>
      <c r="E308" s="105"/>
      <c r="F308" s="105"/>
      <c r="G308" s="105"/>
      <c r="H308" s="105"/>
      <c r="I308" s="105"/>
      <c r="J308" s="105"/>
      <c r="K308" s="105"/>
      <c r="L308" s="105"/>
      <c r="M308" s="105"/>
      <c r="N308" s="105">
        <v>-16.537606063102402</v>
      </c>
      <c r="O308" s="105"/>
      <c r="P308" s="105"/>
      <c r="Q308" s="105">
        <v>-6.9797525309336299</v>
      </c>
    </row>
    <row r="309" spans="1:17" x14ac:dyDescent="0.3">
      <c r="A309" s="103" t="s">
        <v>287</v>
      </c>
      <c r="B309" s="104">
        <v>43986</v>
      </c>
      <c r="C309" s="105">
        <v>46.61</v>
      </c>
      <c r="D309" s="105"/>
      <c r="E309" s="105"/>
      <c r="F309" s="105"/>
      <c r="G309" s="105"/>
      <c r="H309" s="105"/>
      <c r="I309" s="105"/>
      <c r="J309" s="105"/>
      <c r="K309" s="105"/>
      <c r="L309" s="105"/>
      <c r="M309" s="105"/>
      <c r="N309" s="105">
        <v>-10.645422423850199</v>
      </c>
      <c r="O309" s="105">
        <v>2.6073867846043801</v>
      </c>
      <c r="P309" s="105">
        <v>6.8184270317736004</v>
      </c>
      <c r="Q309" s="105">
        <v>27.2373624133714</v>
      </c>
    </row>
    <row r="310" spans="1:17" x14ac:dyDescent="0.3">
      <c r="A310" s="103" t="s">
        <v>288</v>
      </c>
      <c r="B310" s="104">
        <v>43986</v>
      </c>
      <c r="C310" s="105">
        <v>8.6378000000000004</v>
      </c>
      <c r="D310" s="105"/>
      <c r="E310" s="105"/>
      <c r="F310" s="105"/>
      <c r="G310" s="105"/>
      <c r="H310" s="105"/>
      <c r="I310" s="105"/>
      <c r="J310" s="105"/>
      <c r="K310" s="105"/>
      <c r="L310" s="105"/>
      <c r="M310" s="105"/>
      <c r="N310" s="105"/>
      <c r="O310" s="105"/>
      <c r="P310" s="105"/>
      <c r="Q310" s="105">
        <v>-21.6175217391304</v>
      </c>
    </row>
    <row r="311" spans="1:17" x14ac:dyDescent="0.3">
      <c r="A311" s="103" t="s">
        <v>289</v>
      </c>
      <c r="B311" s="104">
        <v>43986</v>
      </c>
      <c r="C311" s="105">
        <v>15.0093</v>
      </c>
      <c r="D311" s="105"/>
      <c r="E311" s="105"/>
      <c r="F311" s="105"/>
      <c r="G311" s="105"/>
      <c r="H311" s="105"/>
      <c r="I311" s="105"/>
      <c r="J311" s="105"/>
      <c r="K311" s="105"/>
      <c r="L311" s="105"/>
      <c r="M311" s="105"/>
      <c r="N311" s="105">
        <v>-14.8956019922463</v>
      </c>
      <c r="O311" s="105">
        <v>-9.5844202402287595E-2</v>
      </c>
      <c r="P311" s="105">
        <v>6.0887426738182704</v>
      </c>
      <c r="Q311" s="105">
        <v>4.1105991456834499</v>
      </c>
    </row>
    <row r="312" spans="1:17" x14ac:dyDescent="0.3">
      <c r="A312" s="103" t="s">
        <v>290</v>
      </c>
      <c r="B312" s="104">
        <v>43986</v>
      </c>
      <c r="C312" s="105">
        <v>39.387</v>
      </c>
      <c r="D312" s="105"/>
      <c r="E312" s="105"/>
      <c r="F312" s="105"/>
      <c r="G312" s="105"/>
      <c r="H312" s="105"/>
      <c r="I312" s="105"/>
      <c r="J312" s="105"/>
      <c r="K312" s="105"/>
      <c r="L312" s="105"/>
      <c r="M312" s="105"/>
      <c r="N312" s="105">
        <v>-14.412848704700499</v>
      </c>
      <c r="O312" s="105">
        <v>-0.106003709922402</v>
      </c>
      <c r="P312" s="105">
        <v>6.06795876844809</v>
      </c>
      <c r="Q312" s="105">
        <v>20.211522517429799</v>
      </c>
    </row>
    <row r="313" spans="1:17" x14ac:dyDescent="0.3">
      <c r="A313" s="103" t="s">
        <v>291</v>
      </c>
      <c r="B313" s="104">
        <v>43986</v>
      </c>
      <c r="C313" s="105">
        <v>45.978999999999999</v>
      </c>
      <c r="D313" s="105"/>
      <c r="E313" s="105"/>
      <c r="F313" s="105"/>
      <c r="G313" s="105"/>
      <c r="H313" s="105"/>
      <c r="I313" s="105"/>
      <c r="J313" s="105"/>
      <c r="K313" s="105"/>
      <c r="L313" s="105"/>
      <c r="M313" s="105"/>
      <c r="N313" s="105">
        <v>-16.512841475512001</v>
      </c>
      <c r="O313" s="105">
        <v>-2.7866373520376699</v>
      </c>
      <c r="P313" s="105">
        <v>5.1071891418922499</v>
      </c>
      <c r="Q313" s="105">
        <v>25.201180195739799</v>
      </c>
    </row>
    <row r="314" spans="1:17" x14ac:dyDescent="0.3">
      <c r="A314" s="103" t="s">
        <v>292</v>
      </c>
      <c r="B314" s="104">
        <v>43986</v>
      </c>
      <c r="C314" s="105">
        <v>57.789900000000003</v>
      </c>
      <c r="D314" s="105"/>
      <c r="E314" s="105"/>
      <c r="F314" s="105"/>
      <c r="G314" s="105"/>
      <c r="H314" s="105"/>
      <c r="I314" s="105"/>
      <c r="J314" s="105"/>
      <c r="K314" s="105"/>
      <c r="L314" s="105"/>
      <c r="M314" s="105"/>
      <c r="N314" s="105">
        <v>-15.190763079973101</v>
      </c>
      <c r="O314" s="105">
        <v>8.64506344890561E-2</v>
      </c>
      <c r="P314" s="105">
        <v>3.5171848903101002</v>
      </c>
      <c r="Q314" s="105">
        <v>20.700494949233001</v>
      </c>
    </row>
    <row r="315" spans="1:17" x14ac:dyDescent="0.3">
      <c r="A315" s="103" t="s">
        <v>293</v>
      </c>
      <c r="B315" s="104">
        <v>43986</v>
      </c>
      <c r="C315" s="105">
        <v>9.9018999999999995</v>
      </c>
      <c r="D315" s="105"/>
      <c r="E315" s="105"/>
      <c r="F315" s="105"/>
      <c r="G315" s="105"/>
      <c r="H315" s="105"/>
      <c r="I315" s="105"/>
      <c r="J315" s="105"/>
      <c r="K315" s="105"/>
      <c r="L315" s="105"/>
      <c r="M315" s="105"/>
      <c r="N315" s="105">
        <v>-16.1209981486499</v>
      </c>
      <c r="O315" s="105">
        <v>-4.3174420063265897</v>
      </c>
      <c r="P315" s="105"/>
      <c r="Q315" s="105">
        <v>-0.27023773584905902</v>
      </c>
    </row>
    <row r="316" spans="1:17" x14ac:dyDescent="0.3">
      <c r="A316" s="103" t="s">
        <v>294</v>
      </c>
      <c r="B316" s="104">
        <v>43986</v>
      </c>
      <c r="C316" s="105">
        <v>15.919</v>
      </c>
      <c r="D316" s="105"/>
      <c r="E316" s="105"/>
      <c r="F316" s="105"/>
      <c r="G316" s="105"/>
      <c r="H316" s="105"/>
      <c r="I316" s="105"/>
      <c r="J316" s="105"/>
      <c r="K316" s="105"/>
      <c r="L316" s="105"/>
      <c r="M316" s="105"/>
      <c r="N316" s="105">
        <v>-12.5801246718747</v>
      </c>
      <c r="O316" s="105">
        <v>3.2028870423058202</v>
      </c>
      <c r="P316" s="105"/>
      <c r="Q316" s="105">
        <v>13.3360185185185</v>
      </c>
    </row>
    <row r="317" spans="1:17" x14ac:dyDescent="0.3">
      <c r="A317" s="103" t="s">
        <v>295</v>
      </c>
      <c r="B317" s="104">
        <v>43986</v>
      </c>
      <c r="C317" s="105">
        <v>14.908099999999999</v>
      </c>
      <c r="D317" s="105"/>
      <c r="E317" s="105"/>
      <c r="F317" s="105"/>
      <c r="G317" s="105"/>
      <c r="H317" s="105"/>
      <c r="I317" s="105"/>
      <c r="J317" s="105"/>
      <c r="K317" s="105"/>
      <c r="L317" s="105"/>
      <c r="M317" s="105"/>
      <c r="N317" s="105">
        <v>-14.5538076291735</v>
      </c>
      <c r="O317" s="105">
        <v>-2.2641232819294301</v>
      </c>
      <c r="P317" s="105">
        <v>7.9153909320122597</v>
      </c>
      <c r="Q317" s="105">
        <v>9.13542325344212</v>
      </c>
    </row>
    <row r="318" spans="1:17" x14ac:dyDescent="0.3">
      <c r="A318" s="103" t="s">
        <v>296</v>
      </c>
      <c r="B318" s="104">
        <v>43986</v>
      </c>
      <c r="C318" s="105">
        <v>40.106099999999998</v>
      </c>
      <c r="D318" s="105"/>
      <c r="E318" s="105"/>
      <c r="F318" s="105"/>
      <c r="G318" s="105"/>
      <c r="H318" s="105"/>
      <c r="I318" s="105"/>
      <c r="J318" s="105"/>
      <c r="K318" s="105"/>
      <c r="L318" s="105"/>
      <c r="M318" s="105"/>
      <c r="N318" s="105">
        <v>-29.836390229486199</v>
      </c>
      <c r="O318" s="105">
        <v>-10.0202089701174</v>
      </c>
      <c r="P318" s="105">
        <v>-2.2818518679378301</v>
      </c>
      <c r="Q318" s="105">
        <v>20.463177839850999</v>
      </c>
    </row>
    <row r="319" spans="1:17" x14ac:dyDescent="0.3">
      <c r="A319" s="103" t="s">
        <v>297</v>
      </c>
      <c r="B319" s="104">
        <v>43986</v>
      </c>
      <c r="C319" s="105">
        <v>9.9305000000000003</v>
      </c>
      <c r="D319" s="105"/>
      <c r="E319" s="105"/>
      <c r="F319" s="105"/>
      <c r="G319" s="105"/>
      <c r="H319" s="105"/>
      <c r="I319" s="105"/>
      <c r="J319" s="105"/>
      <c r="K319" s="105"/>
      <c r="L319" s="105"/>
      <c r="M319" s="105"/>
      <c r="N319" s="105"/>
      <c r="O319" s="105"/>
      <c r="P319" s="105"/>
      <c r="Q319" s="105">
        <v>-0.80276898734177304</v>
      </c>
    </row>
    <row r="320" spans="1:17" x14ac:dyDescent="0.3">
      <c r="A320" s="103" t="s">
        <v>298</v>
      </c>
      <c r="B320" s="104">
        <v>43986</v>
      </c>
      <c r="C320" s="105">
        <v>12.51</v>
      </c>
      <c r="D320" s="105"/>
      <c r="E320" s="105"/>
      <c r="F320" s="105"/>
      <c r="G320" s="105"/>
      <c r="H320" s="105"/>
      <c r="I320" s="105"/>
      <c r="J320" s="105"/>
      <c r="K320" s="105"/>
      <c r="L320" s="105"/>
      <c r="M320" s="105"/>
      <c r="N320" s="105">
        <v>-15.430697090533201</v>
      </c>
      <c r="O320" s="105">
        <v>-1.2529774415020301</v>
      </c>
      <c r="P320" s="105"/>
      <c r="Q320" s="105">
        <v>5.5965180207697003</v>
      </c>
    </row>
    <row r="321" spans="1:17" x14ac:dyDescent="0.3">
      <c r="A321" s="103" t="s">
        <v>299</v>
      </c>
      <c r="B321" s="104">
        <v>43986</v>
      </c>
      <c r="C321" s="105">
        <v>164.71</v>
      </c>
      <c r="D321" s="105"/>
      <c r="E321" s="105"/>
      <c r="F321" s="105"/>
      <c r="G321" s="105"/>
      <c r="H321" s="105"/>
      <c r="I321" s="105"/>
      <c r="J321" s="105"/>
      <c r="K321" s="105"/>
      <c r="L321" s="105"/>
      <c r="M321" s="105"/>
      <c r="N321" s="105">
        <v>-17.711610848637001</v>
      </c>
      <c r="O321" s="105">
        <v>-3.6842127517140102</v>
      </c>
      <c r="P321" s="105">
        <v>2.0945653318459501</v>
      </c>
      <c r="Q321" s="105">
        <v>197.53421536019599</v>
      </c>
    </row>
    <row r="322" spans="1:17" x14ac:dyDescent="0.3">
      <c r="A322" s="103" t="s">
        <v>300</v>
      </c>
      <c r="B322" s="104">
        <v>43986</v>
      </c>
      <c r="C322" s="105">
        <v>177.22</v>
      </c>
      <c r="D322" s="105"/>
      <c r="E322" s="105"/>
      <c r="F322" s="105"/>
      <c r="G322" s="105"/>
      <c r="H322" s="105"/>
      <c r="I322" s="105"/>
      <c r="J322" s="105"/>
      <c r="K322" s="105"/>
      <c r="L322" s="105"/>
      <c r="M322" s="105"/>
      <c r="N322" s="105">
        <v>-16.985300137123801</v>
      </c>
      <c r="O322" s="105">
        <v>-2.1229671285395599</v>
      </c>
      <c r="P322" s="105">
        <v>6.09538949292768</v>
      </c>
      <c r="Q322" s="105">
        <v>106.361224979735</v>
      </c>
    </row>
    <row r="323" spans="1:17" x14ac:dyDescent="0.3">
      <c r="A323" s="103" t="s">
        <v>301</v>
      </c>
      <c r="B323" s="104">
        <v>43986</v>
      </c>
      <c r="C323" s="105">
        <v>85.601399999999998</v>
      </c>
      <c r="D323" s="105"/>
      <c r="E323" s="105"/>
      <c r="F323" s="105"/>
      <c r="G323" s="105"/>
      <c r="H323" s="105"/>
      <c r="I323" s="105"/>
      <c r="J323" s="105"/>
      <c r="K323" s="105"/>
      <c r="L323" s="105"/>
      <c r="M323" s="105"/>
      <c r="N323" s="105">
        <v>-10.961779316452001</v>
      </c>
      <c r="O323" s="105">
        <v>0.39710302606949099</v>
      </c>
      <c r="P323" s="105">
        <v>9.6131705167300705</v>
      </c>
      <c r="Q323" s="105">
        <v>37.441670284938901</v>
      </c>
    </row>
    <row r="324" spans="1:17" x14ac:dyDescent="0.3">
      <c r="A324" s="103" t="s">
        <v>302</v>
      </c>
      <c r="B324" s="104">
        <v>43986</v>
      </c>
      <c r="C324" s="105">
        <v>42.89</v>
      </c>
      <c r="D324" s="105"/>
      <c r="E324" s="105"/>
      <c r="F324" s="105"/>
      <c r="G324" s="105"/>
      <c r="H324" s="105"/>
      <c r="I324" s="105"/>
      <c r="J324" s="105"/>
      <c r="K324" s="105"/>
      <c r="L324" s="105"/>
      <c r="M324" s="105"/>
      <c r="N324" s="105">
        <v>-23.3603874405722</v>
      </c>
      <c r="O324" s="105">
        <v>-4.68135172925132</v>
      </c>
      <c r="P324" s="105">
        <v>2.8289466304022999</v>
      </c>
      <c r="Q324" s="105">
        <v>27.942740830504899</v>
      </c>
    </row>
    <row r="325" spans="1:17" x14ac:dyDescent="0.3">
      <c r="A325" s="103" t="s">
        <v>375</v>
      </c>
      <c r="B325" s="104">
        <v>43986</v>
      </c>
      <c r="C325" s="105">
        <v>122.6878</v>
      </c>
      <c r="D325" s="105"/>
      <c r="E325" s="105"/>
      <c r="F325" s="105"/>
      <c r="G325" s="105"/>
      <c r="H325" s="105"/>
      <c r="I325" s="105"/>
      <c r="J325" s="105"/>
      <c r="K325" s="105"/>
      <c r="L325" s="105"/>
      <c r="M325" s="105"/>
      <c r="N325" s="105">
        <v>-16.2009282522619</v>
      </c>
      <c r="O325" s="105">
        <v>-2.7371999478169902</v>
      </c>
      <c r="P325" s="105">
        <v>1.99498624910342</v>
      </c>
      <c r="Q325" s="105">
        <v>136.39922886062601</v>
      </c>
    </row>
    <row r="326" spans="1:17" x14ac:dyDescent="0.3">
      <c r="A326" s="103" t="s">
        <v>304</v>
      </c>
      <c r="B326" s="104">
        <v>43986</v>
      </c>
      <c r="C326" s="105">
        <v>11.803900000000001</v>
      </c>
      <c r="D326" s="105"/>
      <c r="E326" s="105"/>
      <c r="F326" s="105"/>
      <c r="G326" s="105"/>
      <c r="H326" s="105"/>
      <c r="I326" s="105"/>
      <c r="J326" s="105"/>
      <c r="K326" s="105"/>
      <c r="L326" s="105"/>
      <c r="M326" s="105"/>
      <c r="N326" s="105">
        <v>-15.3185979918079</v>
      </c>
      <c r="O326" s="105">
        <v>-1.50949651714875</v>
      </c>
      <c r="P326" s="105"/>
      <c r="Q326" s="105">
        <v>4.3147018348623902</v>
      </c>
    </row>
    <row r="327" spans="1:17" x14ac:dyDescent="0.3">
      <c r="A327" s="103" t="s">
        <v>305</v>
      </c>
      <c r="B327" s="104">
        <v>43986</v>
      </c>
      <c r="C327" s="105">
        <v>12.2509</v>
      </c>
      <c r="D327" s="105"/>
      <c r="E327" s="105"/>
      <c r="F327" s="105"/>
      <c r="G327" s="105"/>
      <c r="H327" s="105"/>
      <c r="I327" s="105"/>
      <c r="J327" s="105"/>
      <c r="K327" s="105"/>
      <c r="L327" s="105"/>
      <c r="M327" s="105"/>
      <c r="N327" s="105">
        <v>-14.1771502577846</v>
      </c>
      <c r="O327" s="105">
        <v>-2.1211598724198701</v>
      </c>
      <c r="P327" s="105">
        <v>5.9139438178377199</v>
      </c>
      <c r="Q327" s="105">
        <v>4.2878260430965298</v>
      </c>
    </row>
    <row r="328" spans="1:17" x14ac:dyDescent="0.3">
      <c r="A328" s="103" t="s">
        <v>306</v>
      </c>
      <c r="B328" s="104">
        <v>43986</v>
      </c>
      <c r="C328" s="105">
        <v>11.4231</v>
      </c>
      <c r="D328" s="105"/>
      <c r="E328" s="105"/>
      <c r="F328" s="105"/>
      <c r="G328" s="105"/>
      <c r="H328" s="105"/>
      <c r="I328" s="105"/>
      <c r="J328" s="105"/>
      <c r="K328" s="105"/>
      <c r="L328" s="105"/>
      <c r="M328" s="105"/>
      <c r="N328" s="105">
        <v>-17.153517250836298</v>
      </c>
      <c r="O328" s="105">
        <v>-3.7770721281455</v>
      </c>
      <c r="P328" s="105">
        <v>3.2049721439019399</v>
      </c>
      <c r="Q328" s="105">
        <v>2.7583800075023599</v>
      </c>
    </row>
    <row r="329" spans="1:17" x14ac:dyDescent="0.3">
      <c r="A329" s="103" t="s">
        <v>307</v>
      </c>
      <c r="B329" s="104">
        <v>43986</v>
      </c>
      <c r="C329" s="105">
        <v>12.1364</v>
      </c>
      <c r="D329" s="105"/>
      <c r="E329" s="105"/>
      <c r="F329" s="105"/>
      <c r="G329" s="105"/>
      <c r="H329" s="105"/>
      <c r="I329" s="105"/>
      <c r="J329" s="105"/>
      <c r="K329" s="105"/>
      <c r="L329" s="105"/>
      <c r="M329" s="105"/>
      <c r="N329" s="105">
        <v>-7.4518517222394696</v>
      </c>
      <c r="O329" s="105">
        <v>5.8444565116169196</v>
      </c>
      <c r="P329" s="105"/>
      <c r="Q329" s="105">
        <v>6.7165030146425497</v>
      </c>
    </row>
    <row r="330" spans="1:17" x14ac:dyDescent="0.3">
      <c r="A330" s="103" t="s">
        <v>308</v>
      </c>
      <c r="B330" s="104">
        <v>43986</v>
      </c>
      <c r="C330" s="105">
        <v>9.4207000000000001</v>
      </c>
      <c r="D330" s="105"/>
      <c r="E330" s="105"/>
      <c r="F330" s="105"/>
      <c r="G330" s="105"/>
      <c r="H330" s="105"/>
      <c r="I330" s="105"/>
      <c r="J330" s="105"/>
      <c r="K330" s="105"/>
      <c r="L330" s="105"/>
      <c r="M330" s="105"/>
      <c r="N330" s="105">
        <v>-13.9445023967507</v>
      </c>
      <c r="O330" s="105"/>
      <c r="P330" s="105"/>
      <c r="Q330" s="105">
        <v>-3.0733212209302398</v>
      </c>
    </row>
    <row r="331" spans="1:17" x14ac:dyDescent="0.3">
      <c r="A331" s="103" t="s">
        <v>309</v>
      </c>
      <c r="B331" s="104">
        <v>43986</v>
      </c>
      <c r="C331" s="105">
        <v>9.0409000000000006</v>
      </c>
      <c r="D331" s="105"/>
      <c r="E331" s="105"/>
      <c r="F331" s="105"/>
      <c r="G331" s="105"/>
      <c r="H331" s="105"/>
      <c r="I331" s="105"/>
      <c r="J331" s="105"/>
      <c r="K331" s="105"/>
      <c r="L331" s="105"/>
      <c r="M331" s="105"/>
      <c r="N331" s="105">
        <v>-13.622049779420999</v>
      </c>
      <c r="O331" s="105"/>
      <c r="P331" s="105"/>
      <c r="Q331" s="105">
        <v>-4.3758937500000004</v>
      </c>
    </row>
    <row r="332" spans="1:17" x14ac:dyDescent="0.3">
      <c r="A332" s="103" t="s">
        <v>310</v>
      </c>
      <c r="B332" s="104">
        <v>43986</v>
      </c>
      <c r="C332" s="105">
        <v>35.901299999999999</v>
      </c>
      <c r="D332" s="105"/>
      <c r="E332" s="105"/>
      <c r="F332" s="105"/>
      <c r="G332" s="105"/>
      <c r="H332" s="105"/>
      <c r="I332" s="105"/>
      <c r="J332" s="105"/>
      <c r="K332" s="105"/>
      <c r="L332" s="105"/>
      <c r="M332" s="105"/>
      <c r="N332" s="105">
        <v>-5.3709889693809298</v>
      </c>
      <c r="O332" s="105">
        <v>4.9339043011462804</v>
      </c>
      <c r="P332" s="105">
        <v>12.3295645933038</v>
      </c>
      <c r="Q332" s="105">
        <v>31.629222147875499</v>
      </c>
    </row>
    <row r="333" spans="1:17" x14ac:dyDescent="0.3">
      <c r="A333" s="103" t="s">
        <v>311</v>
      </c>
      <c r="B333" s="104">
        <v>43986</v>
      </c>
      <c r="C333" s="105">
        <v>25.7438</v>
      </c>
      <c r="D333" s="105"/>
      <c r="E333" s="105"/>
      <c r="F333" s="105"/>
      <c r="G333" s="105"/>
      <c r="H333" s="105"/>
      <c r="I333" s="105"/>
      <c r="J333" s="105"/>
      <c r="K333" s="105"/>
      <c r="L333" s="105"/>
      <c r="M333" s="105"/>
      <c r="N333" s="105">
        <v>-1.3399123049494599</v>
      </c>
      <c r="O333" s="105">
        <v>8.9267490047018896</v>
      </c>
      <c r="P333" s="105">
        <v>12.38934777952</v>
      </c>
      <c r="Q333" s="105">
        <v>25.426933628318601</v>
      </c>
    </row>
    <row r="334" spans="1:17" x14ac:dyDescent="0.3">
      <c r="A334" s="103" t="s">
        <v>312</v>
      </c>
      <c r="B334" s="104">
        <v>43986</v>
      </c>
      <c r="C334" s="105">
        <v>9.9422999999999995</v>
      </c>
      <c r="D334" s="105"/>
      <c r="E334" s="105"/>
      <c r="F334" s="105"/>
      <c r="G334" s="105"/>
      <c r="H334" s="105"/>
      <c r="I334" s="105"/>
      <c r="J334" s="105"/>
      <c r="K334" s="105"/>
      <c r="L334" s="105"/>
      <c r="M334" s="105"/>
      <c r="N334" s="105">
        <v>-6.8449469548636603</v>
      </c>
      <c r="O334" s="105"/>
      <c r="P334" s="105"/>
      <c r="Q334" s="105">
        <v>-0.42460685483871402</v>
      </c>
    </row>
    <row r="335" spans="1:17" x14ac:dyDescent="0.3">
      <c r="A335" s="103" t="s">
        <v>313</v>
      </c>
      <c r="B335" s="104">
        <v>43986</v>
      </c>
      <c r="C335" s="105">
        <v>81.135400000000004</v>
      </c>
      <c r="D335" s="105"/>
      <c r="E335" s="105"/>
      <c r="F335" s="105"/>
      <c r="G335" s="105"/>
      <c r="H335" s="105"/>
      <c r="I335" s="105"/>
      <c r="J335" s="105"/>
      <c r="K335" s="105"/>
      <c r="L335" s="105"/>
      <c r="M335" s="105"/>
      <c r="N335" s="105">
        <v>-22.855925989359601</v>
      </c>
      <c r="O335" s="105">
        <v>-5.4853315470475996</v>
      </c>
      <c r="P335" s="105">
        <v>2.8755108106092302</v>
      </c>
      <c r="Q335" s="105">
        <v>34.066313192919701</v>
      </c>
    </row>
    <row r="336" spans="1:17" x14ac:dyDescent="0.3">
      <c r="A336" s="103" t="s">
        <v>314</v>
      </c>
      <c r="B336" s="104">
        <v>43986</v>
      </c>
      <c r="C336" s="105">
        <v>7.2</v>
      </c>
      <c r="D336" s="105"/>
      <c r="E336" s="105"/>
      <c r="F336" s="105"/>
      <c r="G336" s="105"/>
      <c r="H336" s="105"/>
      <c r="I336" s="105"/>
      <c r="J336" s="105"/>
      <c r="K336" s="105"/>
      <c r="L336" s="105"/>
      <c r="M336" s="105"/>
      <c r="N336" s="105">
        <v>-32.5939294025059</v>
      </c>
      <c r="O336" s="105">
        <v>-13.397285947767299</v>
      </c>
      <c r="P336" s="105"/>
      <c r="Q336" s="105">
        <v>-7.89799072642968</v>
      </c>
    </row>
    <row r="337" spans="1:17" x14ac:dyDescent="0.3">
      <c r="A337" s="103" t="s">
        <v>315</v>
      </c>
      <c r="B337" s="104">
        <v>43986</v>
      </c>
      <c r="C337" s="105">
        <v>6.0829000000000004</v>
      </c>
      <c r="D337" s="105"/>
      <c r="E337" s="105"/>
      <c r="F337" s="105"/>
      <c r="G337" s="105"/>
      <c r="H337" s="105"/>
      <c r="I337" s="105"/>
      <c r="J337" s="105"/>
      <c r="K337" s="105"/>
      <c r="L337" s="105"/>
      <c r="M337" s="105"/>
      <c r="N337" s="105">
        <v>-32.602602470051302</v>
      </c>
      <c r="O337" s="105">
        <v>-13.606471591031699</v>
      </c>
      <c r="P337" s="105"/>
      <c r="Q337" s="105">
        <v>-12.240937499999999</v>
      </c>
    </row>
    <row r="338" spans="1:17" x14ac:dyDescent="0.3">
      <c r="A338" s="103" t="s">
        <v>316</v>
      </c>
      <c r="B338" s="104">
        <v>43986</v>
      </c>
      <c r="C338" s="105">
        <v>5.3982000000000001</v>
      </c>
      <c r="D338" s="105"/>
      <c r="E338" s="105"/>
      <c r="F338" s="105"/>
      <c r="G338" s="105"/>
      <c r="H338" s="105"/>
      <c r="I338" s="105"/>
      <c r="J338" s="105"/>
      <c r="K338" s="105"/>
      <c r="L338" s="105"/>
      <c r="M338" s="105"/>
      <c r="N338" s="105">
        <v>-34.697473308798102</v>
      </c>
      <c r="O338" s="105"/>
      <c r="P338" s="105"/>
      <c r="Q338" s="105">
        <v>-17.139357142857101</v>
      </c>
    </row>
    <row r="339" spans="1:17" x14ac:dyDescent="0.3">
      <c r="A339" s="103" t="s">
        <v>317</v>
      </c>
      <c r="B339" s="104">
        <v>43986</v>
      </c>
      <c r="C339" s="105">
        <v>5.8963000000000001</v>
      </c>
      <c r="D339" s="105"/>
      <c r="E339" s="105"/>
      <c r="F339" s="105"/>
      <c r="G339" s="105"/>
      <c r="H339" s="105"/>
      <c r="I339" s="105"/>
      <c r="J339" s="105"/>
      <c r="K339" s="105"/>
      <c r="L339" s="105"/>
      <c r="M339" s="105"/>
      <c r="N339" s="105">
        <v>-32.9807670717421</v>
      </c>
      <c r="O339" s="105"/>
      <c r="P339" s="105"/>
      <c r="Q339" s="105">
        <v>-14.064323943662</v>
      </c>
    </row>
    <row r="340" spans="1:17" x14ac:dyDescent="0.3">
      <c r="A340" s="103" t="s">
        <v>318</v>
      </c>
      <c r="B340" s="104">
        <v>43986</v>
      </c>
      <c r="C340" s="105">
        <v>5.9622000000000002</v>
      </c>
      <c r="D340" s="105"/>
      <c r="E340" s="105"/>
      <c r="F340" s="105"/>
      <c r="G340" s="105"/>
      <c r="H340" s="105"/>
      <c r="I340" s="105"/>
      <c r="J340" s="105"/>
      <c r="K340" s="105"/>
      <c r="L340" s="105"/>
      <c r="M340" s="105"/>
      <c r="N340" s="105">
        <v>-32.091214580966202</v>
      </c>
      <c r="O340" s="105"/>
      <c r="P340" s="105"/>
      <c r="Q340" s="105">
        <v>-18.4455193992491</v>
      </c>
    </row>
    <row r="341" spans="1:17" x14ac:dyDescent="0.3">
      <c r="A341" s="103" t="s">
        <v>319</v>
      </c>
      <c r="B341" s="104">
        <v>43986</v>
      </c>
      <c r="C341" s="105">
        <v>12.737399999999999</v>
      </c>
      <c r="D341" s="105"/>
      <c r="E341" s="105"/>
      <c r="F341" s="105"/>
      <c r="G341" s="105"/>
      <c r="H341" s="105"/>
      <c r="I341" s="105"/>
      <c r="J341" s="105"/>
      <c r="K341" s="105"/>
      <c r="L341" s="105"/>
      <c r="M341" s="105"/>
      <c r="N341" s="105">
        <v>-15.531679743919</v>
      </c>
      <c r="O341" s="105">
        <v>-1.75841285505772</v>
      </c>
      <c r="P341" s="105"/>
      <c r="Q341" s="105">
        <v>6.50488932291666</v>
      </c>
    </row>
    <row r="342" spans="1:17" x14ac:dyDescent="0.3">
      <c r="A342" s="103" t="s">
        <v>320</v>
      </c>
      <c r="B342" s="104">
        <v>43986</v>
      </c>
      <c r="C342" s="105">
        <v>11.579700000000001</v>
      </c>
      <c r="D342" s="105"/>
      <c r="E342" s="105"/>
      <c r="F342" s="105"/>
      <c r="G342" s="105"/>
      <c r="H342" s="105"/>
      <c r="I342" s="105"/>
      <c r="J342" s="105"/>
      <c r="K342" s="105"/>
      <c r="L342" s="105"/>
      <c r="M342" s="105"/>
      <c r="N342" s="105">
        <v>-16.902225109898701</v>
      </c>
      <c r="O342" s="105">
        <v>-2.8313355443144399</v>
      </c>
      <c r="P342" s="105">
        <v>3.5170621716872099</v>
      </c>
      <c r="Q342" s="105">
        <v>3.0394860305745999</v>
      </c>
    </row>
    <row r="343" spans="1:17" x14ac:dyDescent="0.3">
      <c r="A343" s="103" t="s">
        <v>321</v>
      </c>
      <c r="B343" s="104">
        <v>43986</v>
      </c>
      <c r="C343" s="105">
        <v>7.2470999999999997</v>
      </c>
      <c r="D343" s="105"/>
      <c r="E343" s="105"/>
      <c r="F343" s="105"/>
      <c r="G343" s="105"/>
      <c r="H343" s="105"/>
      <c r="I343" s="105"/>
      <c r="J343" s="105"/>
      <c r="K343" s="105"/>
      <c r="L343" s="105"/>
      <c r="M343" s="105"/>
      <c r="N343" s="105">
        <v>-28.542196374806299</v>
      </c>
      <c r="O343" s="105"/>
      <c r="P343" s="105"/>
      <c r="Q343" s="105">
        <v>-14.2324150141643</v>
      </c>
    </row>
    <row r="344" spans="1:17" x14ac:dyDescent="0.3">
      <c r="A344" s="103" t="s">
        <v>322</v>
      </c>
      <c r="B344" s="104">
        <v>43986</v>
      </c>
      <c r="C344" s="105">
        <v>15.779500000000001</v>
      </c>
      <c r="D344" s="105"/>
      <c r="E344" s="105"/>
      <c r="F344" s="105"/>
      <c r="G344" s="105"/>
      <c r="H344" s="105"/>
      <c r="I344" s="105"/>
      <c r="J344" s="105"/>
      <c r="K344" s="105"/>
      <c r="L344" s="105"/>
      <c r="M344" s="105"/>
      <c r="N344" s="105">
        <v>-16.150623402633101</v>
      </c>
      <c r="O344" s="105">
        <v>0.177481811900428</v>
      </c>
      <c r="P344" s="105">
        <v>7.5544073344385403</v>
      </c>
      <c r="Q344" s="105">
        <v>10.2354075691412</v>
      </c>
    </row>
    <row r="345" spans="1:17" x14ac:dyDescent="0.3">
      <c r="A345" s="103" t="s">
        <v>323</v>
      </c>
      <c r="B345" s="104">
        <v>43986</v>
      </c>
      <c r="C345" s="105">
        <v>69.36</v>
      </c>
      <c r="D345" s="105"/>
      <c r="E345" s="105"/>
      <c r="F345" s="105"/>
      <c r="G345" s="105"/>
      <c r="H345" s="105"/>
      <c r="I345" s="105"/>
      <c r="J345" s="105"/>
      <c r="K345" s="105"/>
      <c r="L345" s="105"/>
      <c r="M345" s="105"/>
      <c r="N345" s="105">
        <v>-14.119731645295399</v>
      </c>
      <c r="O345" s="105">
        <v>0.83523262944983701</v>
      </c>
      <c r="P345" s="105">
        <v>6.2559234437703699</v>
      </c>
      <c r="Q345" s="105">
        <v>39.401627554960697</v>
      </c>
    </row>
    <row r="346" spans="1:17" x14ac:dyDescent="0.3">
      <c r="A346" s="103" t="s">
        <v>324</v>
      </c>
      <c r="B346" s="104">
        <v>43986</v>
      </c>
      <c r="C346" s="105">
        <v>22.32</v>
      </c>
      <c r="D346" s="105"/>
      <c r="E346" s="105"/>
      <c r="F346" s="105"/>
      <c r="G346" s="105"/>
      <c r="H346" s="105"/>
      <c r="I346" s="105"/>
      <c r="J346" s="105"/>
      <c r="K346" s="105"/>
      <c r="L346" s="105"/>
      <c r="M346" s="105"/>
      <c r="N346" s="105">
        <v>-10.6194245013497</v>
      </c>
      <c r="O346" s="105">
        <v>0.25513245918086502</v>
      </c>
      <c r="P346" s="105">
        <v>2.32861367739152</v>
      </c>
      <c r="Q346" s="105">
        <v>14.571613739468599</v>
      </c>
    </row>
    <row r="347" spans="1:17" x14ac:dyDescent="0.3">
      <c r="A347" s="103" t="s">
        <v>325</v>
      </c>
      <c r="B347" s="104">
        <v>43986</v>
      </c>
      <c r="C347" s="105">
        <v>11.146699999999999</v>
      </c>
      <c r="D347" s="105"/>
      <c r="E347" s="105"/>
      <c r="F347" s="105"/>
      <c r="G347" s="105"/>
      <c r="H347" s="105"/>
      <c r="I347" s="105"/>
      <c r="J347" s="105"/>
      <c r="K347" s="105"/>
      <c r="L347" s="105"/>
      <c r="M347" s="105"/>
      <c r="N347" s="105">
        <v>-20.394161980469299</v>
      </c>
      <c r="O347" s="105">
        <v>-4.8999645587703498</v>
      </c>
      <c r="P347" s="105"/>
      <c r="Q347" s="105">
        <v>2.7409659462999301</v>
      </c>
    </row>
    <row r="348" spans="1:17" x14ac:dyDescent="0.3">
      <c r="A348" s="103" t="s">
        <v>326</v>
      </c>
      <c r="B348" s="104">
        <v>43986</v>
      </c>
      <c r="C348" s="105">
        <v>8.1522000000000006</v>
      </c>
      <c r="D348" s="105"/>
      <c r="E348" s="105"/>
      <c r="F348" s="105"/>
      <c r="G348" s="105"/>
      <c r="H348" s="105"/>
      <c r="I348" s="105"/>
      <c r="J348" s="105"/>
      <c r="K348" s="105"/>
      <c r="L348" s="105"/>
      <c r="M348" s="105"/>
      <c r="N348" s="105">
        <v>-25.3647473133056</v>
      </c>
      <c r="O348" s="105">
        <v>-8.7084912828802103</v>
      </c>
      <c r="P348" s="105"/>
      <c r="Q348" s="105">
        <v>-5.5011990212071797</v>
      </c>
    </row>
    <row r="349" spans="1:17" x14ac:dyDescent="0.3">
      <c r="A349" s="103" t="s">
        <v>327</v>
      </c>
      <c r="B349" s="104">
        <v>43986</v>
      </c>
      <c r="C349" s="105">
        <v>7.7290999999999999</v>
      </c>
      <c r="D349" s="105"/>
      <c r="E349" s="105"/>
      <c r="F349" s="105"/>
      <c r="G349" s="105"/>
      <c r="H349" s="105"/>
      <c r="I349" s="105"/>
      <c r="J349" s="105"/>
      <c r="K349" s="105"/>
      <c r="L349" s="105"/>
      <c r="M349" s="105"/>
      <c r="N349" s="105">
        <v>-23.050271962917702</v>
      </c>
      <c r="O349" s="105">
        <v>-7.2361307992342798</v>
      </c>
      <c r="P349" s="105"/>
      <c r="Q349" s="105">
        <v>-7.1270722269991396</v>
      </c>
    </row>
    <row r="350" spans="1:17" x14ac:dyDescent="0.3">
      <c r="A350" s="103" t="s">
        <v>328</v>
      </c>
      <c r="B350" s="104">
        <v>43986</v>
      </c>
      <c r="C350" s="105">
        <v>7.2588999999999997</v>
      </c>
      <c r="D350" s="105"/>
      <c r="E350" s="105"/>
      <c r="F350" s="105"/>
      <c r="G350" s="105"/>
      <c r="H350" s="105"/>
      <c r="I350" s="105"/>
      <c r="J350" s="105"/>
      <c r="K350" s="105"/>
      <c r="L350" s="105"/>
      <c r="M350" s="105"/>
      <c r="N350" s="105">
        <v>-17.7942438706886</v>
      </c>
      <c r="O350" s="105"/>
      <c r="P350" s="105"/>
      <c r="Q350" s="105">
        <v>-11.5265149769585</v>
      </c>
    </row>
    <row r="351" spans="1:17" x14ac:dyDescent="0.3">
      <c r="A351" s="103" t="s">
        <v>329</v>
      </c>
      <c r="B351" s="104">
        <v>43986</v>
      </c>
      <c r="C351" s="105">
        <v>7.6269999999999998</v>
      </c>
      <c r="D351" s="105"/>
      <c r="E351" s="105"/>
      <c r="F351" s="105"/>
      <c r="G351" s="105"/>
      <c r="H351" s="105"/>
      <c r="I351" s="105"/>
      <c r="J351" s="105"/>
      <c r="K351" s="105"/>
      <c r="L351" s="105"/>
      <c r="M351" s="105"/>
      <c r="N351" s="105">
        <v>-16.014719054139199</v>
      </c>
      <c r="O351" s="105"/>
      <c r="P351" s="105"/>
      <c r="Q351" s="105">
        <v>-10.826812500000001</v>
      </c>
    </row>
    <row r="352" spans="1:17" x14ac:dyDescent="0.3">
      <c r="A352" s="103" t="s">
        <v>330</v>
      </c>
      <c r="B352" s="104">
        <v>43986</v>
      </c>
      <c r="C352" s="105">
        <v>78.612099999999998</v>
      </c>
      <c r="D352" s="105"/>
      <c r="E352" s="105"/>
      <c r="F352" s="105"/>
      <c r="G352" s="105"/>
      <c r="H352" s="105"/>
      <c r="I352" s="105"/>
      <c r="J352" s="105"/>
      <c r="K352" s="105"/>
      <c r="L352" s="105"/>
      <c r="M352" s="105"/>
      <c r="N352" s="105">
        <v>-11.5891046451463</v>
      </c>
      <c r="O352" s="105">
        <v>-6.8615827884213096E-2</v>
      </c>
      <c r="P352" s="105">
        <v>4.8550510741687098</v>
      </c>
      <c r="Q352" s="105">
        <v>18.0934338977079</v>
      </c>
    </row>
    <row r="353" spans="1:17" x14ac:dyDescent="0.3">
      <c r="A353" s="103" t="s">
        <v>331</v>
      </c>
      <c r="B353" s="104">
        <v>43986</v>
      </c>
      <c r="C353" s="105">
        <v>90.104699999999994</v>
      </c>
      <c r="D353" s="105"/>
      <c r="E353" s="105"/>
      <c r="F353" s="105"/>
      <c r="G353" s="105"/>
      <c r="H353" s="105"/>
      <c r="I353" s="105"/>
      <c r="J353" s="105"/>
      <c r="K353" s="105"/>
      <c r="L353" s="105"/>
      <c r="M353" s="105"/>
      <c r="N353" s="105">
        <v>-18.818702694708399</v>
      </c>
      <c r="O353" s="105">
        <v>-1.97852610601403</v>
      </c>
      <c r="P353" s="105">
        <v>4.4531092935205203</v>
      </c>
      <c r="Q353" s="105">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357</v>
      </c>
      <c r="C1" s="59" t="s">
        <v>358</v>
      </c>
      <c r="D1" s="59" t="s">
        <v>359</v>
      </c>
    </row>
    <row r="2" spans="1:10" x14ac:dyDescent="0.3">
      <c r="A2" s="58" t="s">
        <v>53</v>
      </c>
      <c r="B2" s="58" t="s">
        <v>360</v>
      </c>
      <c r="C2" s="58" t="s">
        <v>361</v>
      </c>
      <c r="D2" s="58" t="s">
        <v>362</v>
      </c>
      <c r="G2" s="19" t="s">
        <v>53</v>
      </c>
      <c r="H2" s="60" t="s">
        <v>396</v>
      </c>
      <c r="I2" s="60" t="b">
        <f>EXACT(G2,A2)</f>
        <v>1</v>
      </c>
    </row>
    <row r="3" spans="1:10" x14ac:dyDescent="0.3">
      <c r="A3" s="58" t="s">
        <v>54</v>
      </c>
      <c r="B3" s="58" t="s">
        <v>360</v>
      </c>
      <c r="C3" s="58" t="s">
        <v>361</v>
      </c>
      <c r="D3" s="58" t="s">
        <v>362</v>
      </c>
      <c r="G3" s="19" t="s">
        <v>54</v>
      </c>
      <c r="H3" s="60" t="s">
        <v>396</v>
      </c>
      <c r="I3" s="60" t="b">
        <f t="shared" ref="I3:I66" si="0">EXACT(G3,A3)</f>
        <v>1</v>
      </c>
    </row>
    <row r="4" spans="1:10" x14ac:dyDescent="0.3">
      <c r="A4" s="58" t="s">
        <v>55</v>
      </c>
      <c r="B4" s="58" t="s">
        <v>360</v>
      </c>
      <c r="C4" s="58" t="s">
        <v>361</v>
      </c>
      <c r="D4" s="58" t="s">
        <v>362</v>
      </c>
      <c r="G4" s="19" t="s">
        <v>55</v>
      </c>
      <c r="H4" s="60" t="s">
        <v>396</v>
      </c>
      <c r="I4" s="60" t="b">
        <f t="shared" si="0"/>
        <v>1</v>
      </c>
    </row>
    <row r="5" spans="1:10" x14ac:dyDescent="0.3">
      <c r="A5" s="58" t="s">
        <v>56</v>
      </c>
      <c r="B5" s="58" t="s">
        <v>360</v>
      </c>
      <c r="C5" s="58" t="s">
        <v>361</v>
      </c>
      <c r="D5" s="58" t="s">
        <v>362</v>
      </c>
      <c r="G5" s="19" t="s">
        <v>56</v>
      </c>
      <c r="H5" s="60" t="s">
        <v>396</v>
      </c>
      <c r="I5" s="60" t="b">
        <f t="shared" si="0"/>
        <v>1</v>
      </c>
    </row>
    <row r="6" spans="1:10" x14ac:dyDescent="0.3">
      <c r="A6" s="58" t="s">
        <v>57</v>
      </c>
      <c r="B6" s="58" t="s">
        <v>360</v>
      </c>
      <c r="C6" s="58" t="s">
        <v>361</v>
      </c>
      <c r="D6" s="58" t="s">
        <v>362</v>
      </c>
      <c r="G6" s="19" t="s">
        <v>57</v>
      </c>
      <c r="H6" s="60" t="s">
        <v>396</v>
      </c>
      <c r="I6" s="60" t="b">
        <f t="shared" si="0"/>
        <v>1</v>
      </c>
    </row>
    <row r="7" spans="1:10" x14ac:dyDescent="0.3">
      <c r="A7" s="58" t="s">
        <v>58</v>
      </c>
      <c r="B7" s="58" t="s">
        <v>360</v>
      </c>
      <c r="C7" s="58" t="s">
        <v>361</v>
      </c>
      <c r="D7" s="58" t="s">
        <v>362</v>
      </c>
      <c r="G7" s="19" t="s">
        <v>58</v>
      </c>
      <c r="H7" s="60" t="s">
        <v>396</v>
      </c>
      <c r="I7" s="60" t="b">
        <f t="shared" si="0"/>
        <v>1</v>
      </c>
    </row>
    <row r="8" spans="1:10" x14ac:dyDescent="0.3">
      <c r="A8" s="58" t="s">
        <v>59</v>
      </c>
      <c r="B8" s="58" t="s">
        <v>360</v>
      </c>
      <c r="C8" s="58" t="s">
        <v>361</v>
      </c>
      <c r="D8" s="58" t="s">
        <v>362</v>
      </c>
      <c r="G8" s="19" t="s">
        <v>59</v>
      </c>
      <c r="H8" s="60" t="s">
        <v>396</v>
      </c>
      <c r="I8" s="60" t="b">
        <f t="shared" si="0"/>
        <v>1</v>
      </c>
    </row>
    <row r="9" spans="1:10" x14ac:dyDescent="0.3">
      <c r="A9" s="58" t="s">
        <v>60</v>
      </c>
      <c r="B9" s="58" t="s">
        <v>360</v>
      </c>
      <c r="C9" s="58" t="s">
        <v>361</v>
      </c>
      <c r="D9" s="58" t="s">
        <v>362</v>
      </c>
      <c r="G9" s="19" t="s">
        <v>60</v>
      </c>
      <c r="H9" s="60" t="s">
        <v>396</v>
      </c>
      <c r="I9" s="60" t="b">
        <f t="shared" si="0"/>
        <v>1</v>
      </c>
    </row>
    <row r="10" spans="1:10" x14ac:dyDescent="0.3">
      <c r="A10" s="58" t="s">
        <v>61</v>
      </c>
      <c r="B10" s="58" t="s">
        <v>360</v>
      </c>
      <c r="C10" s="58" t="s">
        <v>361</v>
      </c>
      <c r="D10" s="58" t="s">
        <v>362</v>
      </c>
      <c r="G10" s="19" t="s">
        <v>61</v>
      </c>
      <c r="H10" s="60" t="s">
        <v>396</v>
      </c>
      <c r="I10" s="60" t="b">
        <f t="shared" si="0"/>
        <v>1</v>
      </c>
    </row>
    <row r="11" spans="1:10" x14ac:dyDescent="0.3">
      <c r="A11" s="58" t="s">
        <v>363</v>
      </c>
      <c r="B11" s="58" t="s">
        <v>360</v>
      </c>
      <c r="C11" s="58" t="s">
        <v>361</v>
      </c>
      <c r="D11" s="58" t="s">
        <v>362</v>
      </c>
      <c r="G11" s="61" t="s">
        <v>363</v>
      </c>
      <c r="H11" s="60" t="s">
        <v>396</v>
      </c>
      <c r="I11" s="60" t="b">
        <f t="shared" si="0"/>
        <v>1</v>
      </c>
      <c r="J11" s="60"/>
    </row>
    <row r="12" spans="1:10" x14ac:dyDescent="0.3">
      <c r="A12" s="58" t="s">
        <v>364</v>
      </c>
      <c r="B12" s="58" t="s">
        <v>360</v>
      </c>
      <c r="C12" s="58" t="s">
        <v>361</v>
      </c>
      <c r="D12" s="58" t="s">
        <v>362</v>
      </c>
      <c r="G12" s="61" t="s">
        <v>364</v>
      </c>
      <c r="H12" s="60" t="s">
        <v>396</v>
      </c>
      <c r="I12" s="60" t="b">
        <f t="shared" si="0"/>
        <v>1</v>
      </c>
      <c r="J12" s="60"/>
    </row>
    <row r="13" spans="1:10" x14ac:dyDescent="0.3">
      <c r="A13" s="58" t="s">
        <v>62</v>
      </c>
      <c r="B13" s="58" t="s">
        <v>360</v>
      </c>
      <c r="C13" s="58" t="s">
        <v>361</v>
      </c>
      <c r="D13" s="58" t="s">
        <v>362</v>
      </c>
      <c r="G13" s="19" t="s">
        <v>62</v>
      </c>
      <c r="H13" s="60" t="s">
        <v>396</v>
      </c>
      <c r="I13" s="60" t="b">
        <f t="shared" si="0"/>
        <v>1</v>
      </c>
    </row>
    <row r="14" spans="1:10" x14ac:dyDescent="0.3">
      <c r="A14" s="58" t="s">
        <v>63</v>
      </c>
      <c r="B14" s="58" t="s">
        <v>360</v>
      </c>
      <c r="C14" s="58" t="s">
        <v>361</v>
      </c>
      <c r="D14" s="58" t="s">
        <v>362</v>
      </c>
      <c r="G14" s="19" t="s">
        <v>63</v>
      </c>
      <c r="H14" s="60" t="s">
        <v>396</v>
      </c>
      <c r="I14" s="60" t="b">
        <f t="shared" si="0"/>
        <v>1</v>
      </c>
    </row>
    <row r="15" spans="1:10" x14ac:dyDescent="0.3">
      <c r="A15" s="58" t="s">
        <v>64</v>
      </c>
      <c r="B15" s="58" t="s">
        <v>360</v>
      </c>
      <c r="C15" s="58" t="s">
        <v>361</v>
      </c>
      <c r="D15" s="58" t="s">
        <v>362</v>
      </c>
      <c r="G15" s="19" t="s">
        <v>64</v>
      </c>
      <c r="H15" s="60" t="s">
        <v>396</v>
      </c>
      <c r="I15" s="60" t="b">
        <f t="shared" si="0"/>
        <v>1</v>
      </c>
    </row>
    <row r="16" spans="1:10" x14ac:dyDescent="0.3">
      <c r="A16" s="58" t="s">
        <v>65</v>
      </c>
      <c r="B16" s="58" t="s">
        <v>360</v>
      </c>
      <c r="C16" s="58" t="s">
        <v>361</v>
      </c>
      <c r="D16" s="58" t="s">
        <v>362</v>
      </c>
      <c r="G16" s="19" t="s">
        <v>65</v>
      </c>
      <c r="H16" s="60" t="s">
        <v>396</v>
      </c>
      <c r="I16" s="60" t="b">
        <f t="shared" si="0"/>
        <v>1</v>
      </c>
    </row>
    <row r="17" spans="1:10" x14ac:dyDescent="0.3">
      <c r="A17" s="58" t="s">
        <v>66</v>
      </c>
      <c r="B17" s="58" t="s">
        <v>360</v>
      </c>
      <c r="C17" s="58" t="s">
        <v>361</v>
      </c>
      <c r="D17" s="58" t="s">
        <v>362</v>
      </c>
      <c r="G17" s="19" t="s">
        <v>66</v>
      </c>
      <c r="H17" s="60" t="s">
        <v>396</v>
      </c>
      <c r="I17" s="60" t="b">
        <f t="shared" si="0"/>
        <v>1</v>
      </c>
    </row>
    <row r="18" spans="1:10" x14ac:dyDescent="0.3">
      <c r="A18" s="58" t="s">
        <v>67</v>
      </c>
      <c r="B18" s="58" t="s">
        <v>360</v>
      </c>
      <c r="C18" s="58" t="s">
        <v>361</v>
      </c>
      <c r="D18" s="58" t="s">
        <v>362</v>
      </c>
      <c r="G18" s="19" t="s">
        <v>67</v>
      </c>
      <c r="H18" s="60" t="s">
        <v>396</v>
      </c>
      <c r="I18" s="60" t="b">
        <f t="shared" si="0"/>
        <v>1</v>
      </c>
    </row>
    <row r="19" spans="1:10" x14ac:dyDescent="0.3">
      <c r="A19" s="58" t="s">
        <v>68</v>
      </c>
      <c r="B19" s="58" t="s">
        <v>360</v>
      </c>
      <c r="C19" s="58" t="s">
        <v>361</v>
      </c>
      <c r="D19" s="58" t="s">
        <v>362</v>
      </c>
      <c r="G19" s="19" t="s">
        <v>68</v>
      </c>
      <c r="H19" s="60" t="s">
        <v>396</v>
      </c>
      <c r="I19" s="60" t="b">
        <f t="shared" si="0"/>
        <v>1</v>
      </c>
    </row>
    <row r="20" spans="1:10" x14ac:dyDescent="0.3">
      <c r="A20" s="58" t="s">
        <v>69</v>
      </c>
      <c r="B20" s="58" t="s">
        <v>360</v>
      </c>
      <c r="C20" s="58" t="s">
        <v>361</v>
      </c>
      <c r="D20" s="58" t="s">
        <v>362</v>
      </c>
      <c r="G20" s="19" t="s">
        <v>69</v>
      </c>
      <c r="H20" s="60" t="s">
        <v>396</v>
      </c>
      <c r="I20" s="60" t="b">
        <f t="shared" si="0"/>
        <v>1</v>
      </c>
    </row>
    <row r="21" spans="1:10" x14ac:dyDescent="0.3">
      <c r="A21" s="58" t="s">
        <v>70</v>
      </c>
      <c r="B21" s="58" t="s">
        <v>360</v>
      </c>
      <c r="C21" s="58" t="s">
        <v>361</v>
      </c>
      <c r="D21" s="58" t="s">
        <v>362</v>
      </c>
      <c r="G21" s="19" t="s">
        <v>70</v>
      </c>
      <c r="H21" s="60" t="s">
        <v>396</v>
      </c>
      <c r="I21" s="60" t="b">
        <f t="shared" si="0"/>
        <v>1</v>
      </c>
    </row>
    <row r="22" spans="1:10" x14ac:dyDescent="0.3">
      <c r="A22" s="58" t="s">
        <v>71</v>
      </c>
      <c r="B22" s="58" t="s">
        <v>360</v>
      </c>
      <c r="C22" s="58" t="s">
        <v>361</v>
      </c>
      <c r="D22" s="58" t="s">
        <v>362</v>
      </c>
      <c r="G22" s="19" t="s">
        <v>71</v>
      </c>
      <c r="H22" s="60" t="s">
        <v>396</v>
      </c>
      <c r="I22" s="60" t="b">
        <f t="shared" si="0"/>
        <v>1</v>
      </c>
    </row>
    <row r="23" spans="1:10" x14ac:dyDescent="0.3">
      <c r="A23" s="58" t="s">
        <v>72</v>
      </c>
      <c r="B23" s="58" t="s">
        <v>360</v>
      </c>
      <c r="C23" s="58" t="s">
        <v>361</v>
      </c>
      <c r="D23" s="58" t="s">
        <v>362</v>
      </c>
      <c r="G23" s="19" t="s">
        <v>72</v>
      </c>
      <c r="H23" s="60" t="s">
        <v>396</v>
      </c>
      <c r="I23" s="60" t="b">
        <f t="shared" si="0"/>
        <v>1</v>
      </c>
    </row>
    <row r="24" spans="1:10" x14ac:dyDescent="0.3">
      <c r="A24" s="58" t="s">
        <v>73</v>
      </c>
      <c r="B24" s="58" t="s">
        <v>360</v>
      </c>
      <c r="C24" s="58" t="s">
        <v>361</v>
      </c>
      <c r="D24" s="58" t="s">
        <v>362</v>
      </c>
      <c r="G24" s="19" t="s">
        <v>73</v>
      </c>
      <c r="H24" s="60" t="s">
        <v>396</v>
      </c>
      <c r="I24" s="60" t="b">
        <f t="shared" si="0"/>
        <v>1</v>
      </c>
    </row>
    <row r="25" spans="1:10" x14ac:dyDescent="0.3">
      <c r="A25" s="58" t="s">
        <v>74</v>
      </c>
      <c r="B25" s="58" t="s">
        <v>360</v>
      </c>
      <c r="C25" s="58" t="s">
        <v>361</v>
      </c>
      <c r="D25" s="58" t="s">
        <v>362</v>
      </c>
      <c r="G25" s="19" t="s">
        <v>74</v>
      </c>
      <c r="H25" s="60" t="s">
        <v>396</v>
      </c>
      <c r="I25" s="60" t="b">
        <f t="shared" si="0"/>
        <v>1</v>
      </c>
    </row>
    <row r="26" spans="1:10" x14ac:dyDescent="0.3">
      <c r="A26" s="58" t="s">
        <v>75</v>
      </c>
      <c r="B26" s="58" t="s">
        <v>360</v>
      </c>
      <c r="C26" s="58" t="s">
        <v>361</v>
      </c>
      <c r="D26" s="58" t="s">
        <v>362</v>
      </c>
      <c r="G26" s="19" t="s">
        <v>75</v>
      </c>
      <c r="H26" s="60" t="s">
        <v>396</v>
      </c>
      <c r="I26" s="60" t="b">
        <f t="shared" si="0"/>
        <v>1</v>
      </c>
    </row>
    <row r="27" spans="1:10" x14ac:dyDescent="0.3">
      <c r="A27" s="58" t="s">
        <v>76</v>
      </c>
      <c r="B27" s="58" t="s">
        <v>360</v>
      </c>
      <c r="C27" s="58" t="s">
        <v>361</v>
      </c>
      <c r="D27" s="58" t="s">
        <v>362</v>
      </c>
      <c r="G27" s="19" t="s">
        <v>76</v>
      </c>
      <c r="H27" s="60" t="s">
        <v>396</v>
      </c>
      <c r="I27" s="60" t="b">
        <f t="shared" si="0"/>
        <v>1</v>
      </c>
    </row>
    <row r="28" spans="1:10" x14ac:dyDescent="0.3">
      <c r="A28" s="58" t="s">
        <v>77</v>
      </c>
      <c r="B28" s="58" t="s">
        <v>360</v>
      </c>
      <c r="C28" s="58" t="s">
        <v>361</v>
      </c>
      <c r="D28" s="58" t="s">
        <v>362</v>
      </c>
      <c r="G28" s="19" t="s">
        <v>77</v>
      </c>
      <c r="H28" s="60" t="s">
        <v>396</v>
      </c>
      <c r="I28" s="60" t="b">
        <f t="shared" si="0"/>
        <v>1</v>
      </c>
    </row>
    <row r="29" spans="1:10" x14ac:dyDescent="0.3">
      <c r="A29" s="58" t="s">
        <v>78</v>
      </c>
      <c r="B29" s="58" t="s">
        <v>360</v>
      </c>
      <c r="C29" s="58" t="s">
        <v>361</v>
      </c>
      <c r="D29" s="58" t="s">
        <v>362</v>
      </c>
      <c r="G29" s="19" t="s">
        <v>78</v>
      </c>
      <c r="H29" s="60" t="s">
        <v>396</v>
      </c>
      <c r="I29" s="60" t="b">
        <f t="shared" si="0"/>
        <v>1</v>
      </c>
    </row>
    <row r="30" spans="1:10" x14ac:dyDescent="0.3">
      <c r="A30" s="58" t="s">
        <v>79</v>
      </c>
      <c r="B30" s="58" t="s">
        <v>360</v>
      </c>
      <c r="C30" s="58" t="s">
        <v>361</v>
      </c>
      <c r="D30" s="58" t="s">
        <v>362</v>
      </c>
      <c r="G30" s="19" t="s">
        <v>79</v>
      </c>
      <c r="H30" s="60" t="s">
        <v>396</v>
      </c>
      <c r="I30" s="60" t="b">
        <f t="shared" si="0"/>
        <v>1</v>
      </c>
    </row>
    <row r="31" spans="1:10" x14ac:dyDescent="0.3">
      <c r="A31" s="58" t="s">
        <v>80</v>
      </c>
      <c r="B31" s="58" t="s">
        <v>360</v>
      </c>
      <c r="C31" s="58" t="s">
        <v>361</v>
      </c>
      <c r="D31" s="58" t="s">
        <v>362</v>
      </c>
      <c r="G31" s="19" t="s">
        <v>80</v>
      </c>
      <c r="H31" s="60" t="s">
        <v>396</v>
      </c>
      <c r="I31" s="60" t="b">
        <f t="shared" si="0"/>
        <v>1</v>
      </c>
    </row>
    <row r="32" spans="1:10" x14ac:dyDescent="0.3">
      <c r="A32" s="58" t="s">
        <v>365</v>
      </c>
      <c r="B32" s="58" t="s">
        <v>360</v>
      </c>
      <c r="C32" s="58" t="s">
        <v>361</v>
      </c>
      <c r="D32" s="58" t="s">
        <v>362</v>
      </c>
      <c r="G32" s="61" t="s">
        <v>365</v>
      </c>
      <c r="H32" s="60" t="s">
        <v>396</v>
      </c>
      <c r="I32" s="60" t="b">
        <f t="shared" si="0"/>
        <v>1</v>
      </c>
      <c r="J32" s="60"/>
    </row>
    <row r="33" spans="1:9" x14ac:dyDescent="0.3">
      <c r="A33" s="58" t="s">
        <v>81</v>
      </c>
      <c r="B33" s="58" t="s">
        <v>360</v>
      </c>
      <c r="C33" s="58" t="s">
        <v>361</v>
      </c>
      <c r="D33" s="58" t="s">
        <v>362</v>
      </c>
      <c r="G33" s="19" t="s">
        <v>81</v>
      </c>
      <c r="H33" s="60" t="s">
        <v>396</v>
      </c>
      <c r="I33" s="60" t="b">
        <f t="shared" si="0"/>
        <v>1</v>
      </c>
    </row>
    <row r="34" spans="1:9" x14ac:dyDescent="0.3">
      <c r="A34" s="58" t="s">
        <v>82</v>
      </c>
      <c r="B34" s="58" t="s">
        <v>360</v>
      </c>
      <c r="C34" s="58" t="s">
        <v>361</v>
      </c>
      <c r="D34" s="58" t="s">
        <v>366</v>
      </c>
      <c r="G34" s="19" t="s">
        <v>82</v>
      </c>
      <c r="H34" s="60" t="s">
        <v>397</v>
      </c>
      <c r="I34" s="60" t="b">
        <f t="shared" si="0"/>
        <v>1</v>
      </c>
    </row>
    <row r="35" spans="1:9" x14ac:dyDescent="0.3">
      <c r="A35" s="58" t="s">
        <v>83</v>
      </c>
      <c r="B35" s="58" t="s">
        <v>360</v>
      </c>
      <c r="C35" s="58" t="s">
        <v>361</v>
      </c>
      <c r="D35" s="58" t="s">
        <v>366</v>
      </c>
      <c r="G35" s="19" t="s">
        <v>83</v>
      </c>
      <c r="H35" s="60" t="s">
        <v>397</v>
      </c>
      <c r="I35" s="60" t="b">
        <f t="shared" si="0"/>
        <v>1</v>
      </c>
    </row>
    <row r="36" spans="1:9" x14ac:dyDescent="0.3">
      <c r="A36" s="58" t="s">
        <v>84</v>
      </c>
      <c r="B36" s="58" t="s">
        <v>360</v>
      </c>
      <c r="C36" s="58" t="s">
        <v>361</v>
      </c>
      <c r="D36" s="58" t="s">
        <v>366</v>
      </c>
      <c r="G36" s="19" t="s">
        <v>84</v>
      </c>
      <c r="H36" s="60" t="s">
        <v>397</v>
      </c>
      <c r="I36" s="60" t="b">
        <f t="shared" si="0"/>
        <v>1</v>
      </c>
    </row>
    <row r="37" spans="1:9" x14ac:dyDescent="0.3">
      <c r="A37" s="58" t="s">
        <v>85</v>
      </c>
      <c r="B37" s="58" t="s">
        <v>360</v>
      </c>
      <c r="C37" s="58" t="s">
        <v>361</v>
      </c>
      <c r="D37" s="58" t="s">
        <v>366</v>
      </c>
      <c r="G37" s="19" t="s">
        <v>85</v>
      </c>
      <c r="H37" s="60" t="s">
        <v>397</v>
      </c>
      <c r="I37" s="60" t="b">
        <f t="shared" si="0"/>
        <v>1</v>
      </c>
    </row>
    <row r="38" spans="1:9" x14ac:dyDescent="0.3">
      <c r="A38" s="58" t="s">
        <v>86</v>
      </c>
      <c r="B38" s="58" t="s">
        <v>360</v>
      </c>
      <c r="C38" s="58" t="s">
        <v>361</v>
      </c>
      <c r="D38" s="58" t="s">
        <v>366</v>
      </c>
      <c r="G38" s="19" t="s">
        <v>86</v>
      </c>
      <c r="H38" s="60" t="s">
        <v>397</v>
      </c>
      <c r="I38" s="60" t="b">
        <f t="shared" si="0"/>
        <v>1</v>
      </c>
    </row>
    <row r="39" spans="1:9" x14ac:dyDescent="0.3">
      <c r="A39" s="58" t="s">
        <v>87</v>
      </c>
      <c r="B39" s="58" t="s">
        <v>360</v>
      </c>
      <c r="C39" s="58" t="s">
        <v>361</v>
      </c>
      <c r="D39" s="58" t="s">
        <v>366</v>
      </c>
      <c r="G39" s="19" t="s">
        <v>87</v>
      </c>
      <c r="H39" s="60" t="s">
        <v>397</v>
      </c>
      <c r="I39" s="60" t="b">
        <f t="shared" si="0"/>
        <v>1</v>
      </c>
    </row>
    <row r="40" spans="1:9" x14ac:dyDescent="0.3">
      <c r="A40" s="58" t="s">
        <v>88</v>
      </c>
      <c r="B40" s="58" t="s">
        <v>360</v>
      </c>
      <c r="C40" s="58" t="s">
        <v>361</v>
      </c>
      <c r="D40" s="58" t="s">
        <v>366</v>
      </c>
      <c r="G40" s="19" t="s">
        <v>88</v>
      </c>
      <c r="H40" s="60" t="s">
        <v>397</v>
      </c>
      <c r="I40" s="60" t="b">
        <f t="shared" si="0"/>
        <v>1</v>
      </c>
    </row>
    <row r="41" spans="1:9" x14ac:dyDescent="0.3">
      <c r="A41" s="58" t="s">
        <v>89</v>
      </c>
      <c r="B41" s="58" t="s">
        <v>360</v>
      </c>
      <c r="C41" s="58" t="s">
        <v>361</v>
      </c>
      <c r="D41" s="58" t="s">
        <v>366</v>
      </c>
      <c r="G41" s="19" t="s">
        <v>89</v>
      </c>
      <c r="H41" s="60" t="s">
        <v>397</v>
      </c>
      <c r="I41" s="60" t="b">
        <f t="shared" si="0"/>
        <v>1</v>
      </c>
    </row>
    <row r="42" spans="1:9" x14ac:dyDescent="0.3">
      <c r="A42" s="58" t="s">
        <v>90</v>
      </c>
      <c r="B42" s="58" t="s">
        <v>360</v>
      </c>
      <c r="C42" s="58" t="s">
        <v>361</v>
      </c>
      <c r="D42" s="58" t="s">
        <v>366</v>
      </c>
      <c r="G42" s="19" t="s">
        <v>90</v>
      </c>
      <c r="H42" s="60" t="s">
        <v>397</v>
      </c>
      <c r="I42" s="60" t="b">
        <f t="shared" si="0"/>
        <v>1</v>
      </c>
    </row>
    <row r="43" spans="1:9" x14ac:dyDescent="0.3">
      <c r="A43" s="58" t="s">
        <v>91</v>
      </c>
      <c r="B43" s="58" t="s">
        <v>360</v>
      </c>
      <c r="C43" s="58" t="s">
        <v>361</v>
      </c>
      <c r="D43" s="58" t="s">
        <v>366</v>
      </c>
      <c r="G43" s="19" t="s">
        <v>91</v>
      </c>
      <c r="H43" s="60" t="s">
        <v>397</v>
      </c>
      <c r="I43" s="60" t="b">
        <f t="shared" si="0"/>
        <v>1</v>
      </c>
    </row>
    <row r="44" spans="1:9" x14ac:dyDescent="0.3">
      <c r="A44" s="58" t="s">
        <v>92</v>
      </c>
      <c r="B44" s="58" t="s">
        <v>360</v>
      </c>
      <c r="C44" s="58" t="s">
        <v>361</v>
      </c>
      <c r="D44" s="58" t="s">
        <v>366</v>
      </c>
      <c r="G44" s="19" t="s">
        <v>92</v>
      </c>
      <c r="H44" s="60" t="s">
        <v>397</v>
      </c>
      <c r="I44" s="60" t="b">
        <f t="shared" si="0"/>
        <v>1</v>
      </c>
    </row>
    <row r="45" spans="1:9" x14ac:dyDescent="0.3">
      <c r="A45" s="58" t="s">
        <v>367</v>
      </c>
      <c r="B45" s="58" t="s">
        <v>360</v>
      </c>
      <c r="C45" s="58" t="s">
        <v>361</v>
      </c>
      <c r="D45" s="58" t="s">
        <v>366</v>
      </c>
      <c r="G45" s="61" t="s">
        <v>367</v>
      </c>
      <c r="H45" s="60" t="s">
        <v>397</v>
      </c>
      <c r="I45" s="60" t="b">
        <f t="shared" si="0"/>
        <v>1</v>
      </c>
    </row>
    <row r="46" spans="1:9" x14ac:dyDescent="0.3">
      <c r="A46" s="58" t="s">
        <v>368</v>
      </c>
      <c r="B46" s="58" t="s">
        <v>360</v>
      </c>
      <c r="C46" s="58" t="s">
        <v>361</v>
      </c>
      <c r="D46" s="58" t="s">
        <v>366</v>
      </c>
      <c r="G46" s="61" t="s">
        <v>368</v>
      </c>
      <c r="H46" s="60" t="s">
        <v>397</v>
      </c>
      <c r="I46" s="60" t="b">
        <f t="shared" si="0"/>
        <v>1</v>
      </c>
    </row>
    <row r="47" spans="1:9" x14ac:dyDescent="0.3">
      <c r="A47" s="58" t="s">
        <v>93</v>
      </c>
      <c r="B47" s="58" t="s">
        <v>360</v>
      </c>
      <c r="C47" s="58" t="s">
        <v>361</v>
      </c>
      <c r="D47" s="58" t="s">
        <v>366</v>
      </c>
      <c r="G47" s="19" t="s">
        <v>93</v>
      </c>
      <c r="H47" s="60" t="s">
        <v>397</v>
      </c>
      <c r="I47" s="60" t="b">
        <f t="shared" si="0"/>
        <v>1</v>
      </c>
    </row>
    <row r="48" spans="1:9" x14ac:dyDescent="0.3">
      <c r="A48" s="58" t="s">
        <v>94</v>
      </c>
      <c r="B48" s="58" t="s">
        <v>360</v>
      </c>
      <c r="C48" s="58" t="s">
        <v>361</v>
      </c>
      <c r="D48" s="58" t="s">
        <v>366</v>
      </c>
      <c r="G48" s="19" t="s">
        <v>94</v>
      </c>
      <c r="H48" s="60" t="s">
        <v>397</v>
      </c>
      <c r="I48" s="60" t="b">
        <f t="shared" si="0"/>
        <v>1</v>
      </c>
    </row>
    <row r="49" spans="1:9" x14ac:dyDescent="0.3">
      <c r="A49" s="58" t="s">
        <v>95</v>
      </c>
      <c r="B49" s="58" t="s">
        <v>360</v>
      </c>
      <c r="C49" s="58" t="s">
        <v>361</v>
      </c>
      <c r="D49" s="58" t="s">
        <v>366</v>
      </c>
      <c r="G49" s="19" t="s">
        <v>95</v>
      </c>
      <c r="H49" s="60" t="s">
        <v>397</v>
      </c>
      <c r="I49" s="60" t="b">
        <f t="shared" si="0"/>
        <v>1</v>
      </c>
    </row>
    <row r="50" spans="1:9" x14ac:dyDescent="0.3">
      <c r="A50" s="58" t="s">
        <v>96</v>
      </c>
      <c r="B50" s="58" t="s">
        <v>360</v>
      </c>
      <c r="C50" s="58" t="s">
        <v>361</v>
      </c>
      <c r="D50" s="58" t="s">
        <v>366</v>
      </c>
      <c r="G50" s="19" t="s">
        <v>96</v>
      </c>
      <c r="H50" s="60" t="s">
        <v>397</v>
      </c>
      <c r="I50" s="60" t="b">
        <f t="shared" si="0"/>
        <v>1</v>
      </c>
    </row>
    <row r="51" spans="1:9" x14ac:dyDescent="0.3">
      <c r="A51" s="58" t="s">
        <v>97</v>
      </c>
      <c r="B51" s="58" t="s">
        <v>360</v>
      </c>
      <c r="C51" s="58" t="s">
        <v>361</v>
      </c>
      <c r="D51" s="58" t="s">
        <v>366</v>
      </c>
      <c r="G51" s="19" t="s">
        <v>97</v>
      </c>
      <c r="H51" s="60" t="s">
        <v>397</v>
      </c>
      <c r="I51" s="60" t="b">
        <f t="shared" si="0"/>
        <v>1</v>
      </c>
    </row>
    <row r="52" spans="1:9" x14ac:dyDescent="0.3">
      <c r="A52" s="58" t="s">
        <v>98</v>
      </c>
      <c r="B52" s="58" t="s">
        <v>360</v>
      </c>
      <c r="C52" s="58" t="s">
        <v>361</v>
      </c>
      <c r="D52" s="58" t="s">
        <v>366</v>
      </c>
      <c r="G52" s="19" t="s">
        <v>98</v>
      </c>
      <c r="H52" s="60" t="s">
        <v>397</v>
      </c>
      <c r="I52" s="60" t="b">
        <f t="shared" si="0"/>
        <v>1</v>
      </c>
    </row>
    <row r="53" spans="1:9" x14ac:dyDescent="0.3">
      <c r="A53" s="58" t="s">
        <v>99</v>
      </c>
      <c r="B53" s="58" t="s">
        <v>360</v>
      </c>
      <c r="C53" s="58" t="s">
        <v>361</v>
      </c>
      <c r="D53" s="58" t="s">
        <v>366</v>
      </c>
      <c r="G53" s="19" t="s">
        <v>99</v>
      </c>
      <c r="H53" s="60" t="s">
        <v>397</v>
      </c>
      <c r="I53" s="60" t="b">
        <f t="shared" si="0"/>
        <v>1</v>
      </c>
    </row>
    <row r="54" spans="1:9" x14ac:dyDescent="0.3">
      <c r="A54" s="58" t="s">
        <v>100</v>
      </c>
      <c r="B54" s="58" t="s">
        <v>360</v>
      </c>
      <c r="C54" s="58" t="s">
        <v>361</v>
      </c>
      <c r="D54" s="58" t="s">
        <v>366</v>
      </c>
      <c r="G54" s="19" t="s">
        <v>100</v>
      </c>
      <c r="H54" s="60" t="s">
        <v>397</v>
      </c>
      <c r="I54" s="60" t="b">
        <f t="shared" si="0"/>
        <v>1</v>
      </c>
    </row>
    <row r="55" spans="1:9" x14ac:dyDescent="0.3">
      <c r="A55" s="58" t="s">
        <v>101</v>
      </c>
      <c r="B55" s="58" t="s">
        <v>360</v>
      </c>
      <c r="C55" s="58" t="s">
        <v>361</v>
      </c>
      <c r="D55" s="58" t="s">
        <v>366</v>
      </c>
      <c r="G55" s="19" t="s">
        <v>101</v>
      </c>
      <c r="H55" s="60" t="s">
        <v>397</v>
      </c>
      <c r="I55" s="60" t="b">
        <f t="shared" si="0"/>
        <v>1</v>
      </c>
    </row>
    <row r="56" spans="1:9" x14ac:dyDescent="0.3">
      <c r="A56" s="58" t="s">
        <v>102</v>
      </c>
      <c r="B56" s="58" t="s">
        <v>360</v>
      </c>
      <c r="C56" s="58" t="s">
        <v>361</v>
      </c>
      <c r="D56" s="58" t="s">
        <v>366</v>
      </c>
      <c r="G56" s="19" t="s">
        <v>102</v>
      </c>
      <c r="H56" s="60" t="s">
        <v>397</v>
      </c>
      <c r="I56" s="60" t="b">
        <f t="shared" si="0"/>
        <v>1</v>
      </c>
    </row>
    <row r="57" spans="1:9" x14ac:dyDescent="0.3">
      <c r="A57" s="58" t="s">
        <v>103</v>
      </c>
      <c r="B57" s="58" t="s">
        <v>360</v>
      </c>
      <c r="C57" s="58" t="s">
        <v>361</v>
      </c>
      <c r="D57" s="58" t="s">
        <v>366</v>
      </c>
      <c r="G57" s="19" t="s">
        <v>103</v>
      </c>
      <c r="H57" s="60" t="s">
        <v>397</v>
      </c>
      <c r="I57" s="60" t="b">
        <f t="shared" si="0"/>
        <v>1</v>
      </c>
    </row>
    <row r="58" spans="1:9" x14ac:dyDescent="0.3">
      <c r="A58" s="58" t="s">
        <v>104</v>
      </c>
      <c r="B58" s="58" t="s">
        <v>360</v>
      </c>
      <c r="C58" s="58" t="s">
        <v>361</v>
      </c>
      <c r="D58" s="58" t="s">
        <v>366</v>
      </c>
      <c r="G58" s="19" t="s">
        <v>104</v>
      </c>
      <c r="H58" s="60" t="s">
        <v>397</v>
      </c>
      <c r="I58" s="60" t="b">
        <f t="shared" si="0"/>
        <v>1</v>
      </c>
    </row>
    <row r="59" spans="1:9" x14ac:dyDescent="0.3">
      <c r="A59" s="58" t="s">
        <v>105</v>
      </c>
      <c r="B59" s="58" t="s">
        <v>360</v>
      </c>
      <c r="C59" s="58" t="s">
        <v>361</v>
      </c>
      <c r="D59" s="58" t="s">
        <v>366</v>
      </c>
      <c r="G59" s="19" t="s">
        <v>105</v>
      </c>
      <c r="H59" s="60" t="s">
        <v>397</v>
      </c>
      <c r="I59" s="60" t="b">
        <f t="shared" si="0"/>
        <v>1</v>
      </c>
    </row>
    <row r="60" spans="1:9" x14ac:dyDescent="0.3">
      <c r="A60" s="58" t="s">
        <v>106</v>
      </c>
      <c r="B60" s="58" t="s">
        <v>360</v>
      </c>
      <c r="C60" s="58" t="s">
        <v>361</v>
      </c>
      <c r="D60" s="58" t="s">
        <v>366</v>
      </c>
      <c r="G60" s="19" t="s">
        <v>106</v>
      </c>
      <c r="H60" s="60" t="s">
        <v>397</v>
      </c>
      <c r="I60" s="60" t="b">
        <f t="shared" si="0"/>
        <v>1</v>
      </c>
    </row>
    <row r="61" spans="1:9" x14ac:dyDescent="0.3">
      <c r="A61" s="58" t="s">
        <v>107</v>
      </c>
      <c r="B61" s="58" t="s">
        <v>360</v>
      </c>
      <c r="C61" s="58" t="s">
        <v>361</v>
      </c>
      <c r="D61" s="58" t="s">
        <v>366</v>
      </c>
      <c r="G61" s="19" t="s">
        <v>107</v>
      </c>
      <c r="H61" s="60" t="s">
        <v>397</v>
      </c>
      <c r="I61" s="60" t="b">
        <f t="shared" si="0"/>
        <v>1</v>
      </c>
    </row>
    <row r="62" spans="1:9" x14ac:dyDescent="0.3">
      <c r="A62" s="58" t="s">
        <v>108</v>
      </c>
      <c r="B62" s="58" t="s">
        <v>360</v>
      </c>
      <c r="C62" s="58" t="s">
        <v>361</v>
      </c>
      <c r="D62" s="58" t="s">
        <v>366</v>
      </c>
      <c r="G62" s="19" t="s">
        <v>108</v>
      </c>
      <c r="H62" s="60" t="s">
        <v>397</v>
      </c>
      <c r="I62" s="60" t="b">
        <f t="shared" si="0"/>
        <v>1</v>
      </c>
    </row>
    <row r="63" spans="1:9" x14ac:dyDescent="0.3">
      <c r="A63" s="58" t="s">
        <v>109</v>
      </c>
      <c r="B63" s="58" t="s">
        <v>360</v>
      </c>
      <c r="C63" s="58" t="s">
        <v>361</v>
      </c>
      <c r="D63" s="58" t="s">
        <v>366</v>
      </c>
      <c r="G63" s="19" t="s">
        <v>109</v>
      </c>
      <c r="H63" s="60" t="s">
        <v>397</v>
      </c>
      <c r="I63" s="60" t="b">
        <f t="shared" si="0"/>
        <v>1</v>
      </c>
    </row>
    <row r="64" spans="1:9" x14ac:dyDescent="0.3">
      <c r="A64" s="58" t="s">
        <v>110</v>
      </c>
      <c r="B64" s="58" t="s">
        <v>360</v>
      </c>
      <c r="C64" s="58" t="s">
        <v>361</v>
      </c>
      <c r="D64" s="58" t="s">
        <v>366</v>
      </c>
      <c r="G64" s="19" t="s">
        <v>110</v>
      </c>
      <c r="H64" s="60" t="s">
        <v>397</v>
      </c>
      <c r="I64" s="60" t="b">
        <f t="shared" si="0"/>
        <v>1</v>
      </c>
    </row>
    <row r="65" spans="1:9" x14ac:dyDescent="0.3">
      <c r="A65" s="58" t="s">
        <v>111</v>
      </c>
      <c r="B65" s="58" t="s">
        <v>360</v>
      </c>
      <c r="C65" s="58" t="s">
        <v>361</v>
      </c>
      <c r="D65" s="58" t="s">
        <v>366</v>
      </c>
      <c r="G65" s="19" t="s">
        <v>111</v>
      </c>
      <c r="H65" s="60" t="s">
        <v>397</v>
      </c>
      <c r="I65" s="60" t="b">
        <f t="shared" si="0"/>
        <v>1</v>
      </c>
    </row>
    <row r="66" spans="1:9" x14ac:dyDescent="0.3">
      <c r="A66" s="58" t="s">
        <v>112</v>
      </c>
      <c r="B66" s="58" t="s">
        <v>360</v>
      </c>
      <c r="C66" s="58" t="s">
        <v>361</v>
      </c>
      <c r="D66" s="58" t="s">
        <v>366</v>
      </c>
      <c r="G66" s="19" t="s">
        <v>112</v>
      </c>
      <c r="H66" s="60" t="s">
        <v>397</v>
      </c>
      <c r="I66" s="60" t="b">
        <f t="shared" si="0"/>
        <v>1</v>
      </c>
    </row>
    <row r="67" spans="1:9" x14ac:dyDescent="0.3">
      <c r="A67" s="58" t="s">
        <v>113</v>
      </c>
      <c r="B67" s="58" t="s">
        <v>360</v>
      </c>
      <c r="C67" s="58" t="s">
        <v>361</v>
      </c>
      <c r="D67" s="58" t="s">
        <v>366</v>
      </c>
      <c r="G67" s="19" t="s">
        <v>113</v>
      </c>
      <c r="H67" s="60" t="s">
        <v>397</v>
      </c>
      <c r="I67" s="60" t="b">
        <f t="shared" ref="I67:I130" si="1">EXACT(G67,A67)</f>
        <v>1</v>
      </c>
    </row>
    <row r="68" spans="1:9" x14ac:dyDescent="0.3">
      <c r="A68" s="58" t="s">
        <v>369</v>
      </c>
      <c r="B68" s="58" t="s">
        <v>360</v>
      </c>
      <c r="C68" s="58" t="s">
        <v>361</v>
      </c>
      <c r="D68" s="58" t="s">
        <v>366</v>
      </c>
      <c r="G68" s="61" t="s">
        <v>369</v>
      </c>
      <c r="H68" s="60" t="s">
        <v>397</v>
      </c>
      <c r="I68" s="60" t="b">
        <f t="shared" si="1"/>
        <v>1</v>
      </c>
    </row>
    <row r="69" spans="1:9" x14ac:dyDescent="0.3">
      <c r="A69" s="58" t="s">
        <v>114</v>
      </c>
      <c r="B69" s="58" t="s">
        <v>360</v>
      </c>
      <c r="C69" s="58" t="s">
        <v>361</v>
      </c>
      <c r="D69" s="58" t="s">
        <v>366</v>
      </c>
      <c r="G69" s="19" t="s">
        <v>114</v>
      </c>
      <c r="H69" s="60" t="s">
        <v>397</v>
      </c>
      <c r="I69" s="60" t="b">
        <f t="shared" si="1"/>
        <v>1</v>
      </c>
    </row>
    <row r="70" spans="1:9" x14ac:dyDescent="0.3">
      <c r="A70" s="58" t="s">
        <v>163</v>
      </c>
      <c r="B70" s="58" t="s">
        <v>370</v>
      </c>
      <c r="C70" s="58" t="s">
        <v>361</v>
      </c>
      <c r="D70" s="58" t="s">
        <v>362</v>
      </c>
      <c r="G70" s="25" t="s">
        <v>163</v>
      </c>
      <c r="H70" s="60" t="s">
        <v>393</v>
      </c>
      <c r="I70" s="60" t="b">
        <f t="shared" si="1"/>
        <v>1</v>
      </c>
    </row>
    <row r="71" spans="1:9" x14ac:dyDescent="0.3">
      <c r="A71" s="58" t="s">
        <v>164</v>
      </c>
      <c r="B71" s="58" t="s">
        <v>370</v>
      </c>
      <c r="C71" s="58" t="s">
        <v>361</v>
      </c>
      <c r="D71" s="58" t="s">
        <v>362</v>
      </c>
      <c r="G71" s="25" t="s">
        <v>164</v>
      </c>
      <c r="H71" s="60" t="s">
        <v>393</v>
      </c>
      <c r="I71" s="60" t="b">
        <f t="shared" si="1"/>
        <v>1</v>
      </c>
    </row>
    <row r="72" spans="1:9" x14ac:dyDescent="0.3">
      <c r="A72" s="58" t="s">
        <v>165</v>
      </c>
      <c r="B72" s="58" t="s">
        <v>370</v>
      </c>
      <c r="C72" s="58" t="s">
        <v>361</v>
      </c>
      <c r="D72" s="58" t="s">
        <v>362</v>
      </c>
      <c r="G72" s="25" t="s">
        <v>165</v>
      </c>
      <c r="H72" s="60" t="s">
        <v>393</v>
      </c>
      <c r="I72" s="60" t="b">
        <f t="shared" si="1"/>
        <v>1</v>
      </c>
    </row>
    <row r="73" spans="1:9" x14ac:dyDescent="0.3">
      <c r="A73" s="58" t="s">
        <v>166</v>
      </c>
      <c r="B73" s="58" t="s">
        <v>370</v>
      </c>
      <c r="C73" s="58" t="s">
        <v>361</v>
      </c>
      <c r="D73" s="58" t="s">
        <v>362</v>
      </c>
      <c r="G73" s="25" t="s">
        <v>166</v>
      </c>
      <c r="H73" s="60" t="s">
        <v>393</v>
      </c>
      <c r="I73" s="60" t="b">
        <f t="shared" si="1"/>
        <v>1</v>
      </c>
    </row>
    <row r="74" spans="1:9" x14ac:dyDescent="0.3">
      <c r="A74" s="58" t="s">
        <v>167</v>
      </c>
      <c r="B74" s="58" t="s">
        <v>370</v>
      </c>
      <c r="C74" s="58" t="s">
        <v>361</v>
      </c>
      <c r="D74" s="58" t="s">
        <v>362</v>
      </c>
      <c r="G74" s="25" t="s">
        <v>167</v>
      </c>
      <c r="H74" s="60" t="s">
        <v>393</v>
      </c>
      <c r="I74" s="60" t="b">
        <f t="shared" si="1"/>
        <v>1</v>
      </c>
    </row>
    <row r="75" spans="1:9" x14ac:dyDescent="0.3">
      <c r="A75" s="58" t="s">
        <v>168</v>
      </c>
      <c r="B75" s="58" t="s">
        <v>370</v>
      </c>
      <c r="C75" s="58" t="s">
        <v>371</v>
      </c>
      <c r="D75" s="58" t="s">
        <v>362</v>
      </c>
      <c r="G75" s="25" t="s">
        <v>168</v>
      </c>
      <c r="H75" s="60" t="s">
        <v>393</v>
      </c>
      <c r="I75" s="60" t="b">
        <f t="shared" si="1"/>
        <v>1</v>
      </c>
    </row>
    <row r="76" spans="1:9" x14ac:dyDescent="0.3">
      <c r="A76" s="58" t="s">
        <v>169</v>
      </c>
      <c r="B76" s="58" t="s">
        <v>370</v>
      </c>
      <c r="C76" s="58" t="s">
        <v>371</v>
      </c>
      <c r="D76" s="58" t="s">
        <v>362</v>
      </c>
      <c r="G76" s="25" t="s">
        <v>169</v>
      </c>
      <c r="H76" s="60" t="s">
        <v>393</v>
      </c>
      <c r="I76" s="60" t="b">
        <f t="shared" si="1"/>
        <v>1</v>
      </c>
    </row>
    <row r="77" spans="1:9" x14ac:dyDescent="0.3">
      <c r="A77" s="58" t="s">
        <v>170</v>
      </c>
      <c r="B77" s="58" t="s">
        <v>370</v>
      </c>
      <c r="C77" s="58" t="s">
        <v>361</v>
      </c>
      <c r="D77" s="58" t="s">
        <v>362</v>
      </c>
      <c r="G77" s="25" t="s">
        <v>170</v>
      </c>
      <c r="H77" s="60" t="s">
        <v>393</v>
      </c>
      <c r="I77" s="60" t="b">
        <f t="shared" si="1"/>
        <v>1</v>
      </c>
    </row>
    <row r="78" spans="1:9" x14ac:dyDescent="0.3">
      <c r="A78" s="58" t="s">
        <v>171</v>
      </c>
      <c r="B78" s="58" t="s">
        <v>370</v>
      </c>
      <c r="C78" s="58" t="s">
        <v>361</v>
      </c>
      <c r="D78" s="58" t="s">
        <v>362</v>
      </c>
      <c r="G78" s="25" t="s">
        <v>171</v>
      </c>
      <c r="H78" s="60" t="s">
        <v>393</v>
      </c>
      <c r="I78" s="60" t="b">
        <f t="shared" si="1"/>
        <v>1</v>
      </c>
    </row>
    <row r="79" spans="1:9" x14ac:dyDescent="0.3">
      <c r="A79" s="58" t="s">
        <v>172</v>
      </c>
      <c r="B79" s="58" t="s">
        <v>370</v>
      </c>
      <c r="C79" s="58" t="s">
        <v>361</v>
      </c>
      <c r="D79" s="58" t="s">
        <v>362</v>
      </c>
      <c r="G79" s="25" t="s">
        <v>172</v>
      </c>
      <c r="H79" s="60" t="s">
        <v>393</v>
      </c>
      <c r="I79" s="60" t="b">
        <f t="shared" si="1"/>
        <v>1</v>
      </c>
    </row>
    <row r="80" spans="1:9" x14ac:dyDescent="0.3">
      <c r="A80" s="58" t="s">
        <v>173</v>
      </c>
      <c r="B80" s="58" t="s">
        <v>370</v>
      </c>
      <c r="C80" s="58" t="s">
        <v>361</v>
      </c>
      <c r="D80" s="58" t="s">
        <v>362</v>
      </c>
      <c r="G80" s="25" t="s">
        <v>173</v>
      </c>
      <c r="H80" s="60" t="s">
        <v>393</v>
      </c>
      <c r="I80" s="60" t="b">
        <f t="shared" si="1"/>
        <v>1</v>
      </c>
    </row>
    <row r="81" spans="1:9" x14ac:dyDescent="0.3">
      <c r="A81" s="58" t="s">
        <v>174</v>
      </c>
      <c r="B81" s="58" t="s">
        <v>370</v>
      </c>
      <c r="C81" s="58" t="s">
        <v>361</v>
      </c>
      <c r="D81" s="58" t="s">
        <v>362</v>
      </c>
      <c r="G81" s="25" t="s">
        <v>174</v>
      </c>
      <c r="H81" s="60" t="s">
        <v>393</v>
      </c>
      <c r="I81" s="60" t="b">
        <f t="shared" si="1"/>
        <v>1</v>
      </c>
    </row>
    <row r="82" spans="1:9" x14ac:dyDescent="0.3">
      <c r="A82" s="58" t="s">
        <v>175</v>
      </c>
      <c r="B82" s="58" t="s">
        <v>370</v>
      </c>
      <c r="C82" s="58" t="s">
        <v>361</v>
      </c>
      <c r="D82" s="58" t="s">
        <v>362</v>
      </c>
      <c r="G82" s="25" t="s">
        <v>175</v>
      </c>
      <c r="H82" s="60" t="s">
        <v>393</v>
      </c>
      <c r="I82" s="60" t="b">
        <f t="shared" si="1"/>
        <v>1</v>
      </c>
    </row>
    <row r="83" spans="1:9" x14ac:dyDescent="0.3">
      <c r="A83" s="58" t="s">
        <v>176</v>
      </c>
      <c r="B83" s="58" t="s">
        <v>370</v>
      </c>
      <c r="C83" s="58" t="s">
        <v>361</v>
      </c>
      <c r="D83" s="58" t="s">
        <v>362</v>
      </c>
      <c r="G83" s="25" t="s">
        <v>176</v>
      </c>
      <c r="H83" s="60" t="s">
        <v>393</v>
      </c>
      <c r="I83" s="60" t="b">
        <f t="shared" si="1"/>
        <v>1</v>
      </c>
    </row>
    <row r="84" spans="1:9" x14ac:dyDescent="0.3">
      <c r="A84" s="58" t="s">
        <v>177</v>
      </c>
      <c r="B84" s="58" t="s">
        <v>370</v>
      </c>
      <c r="C84" s="58" t="s">
        <v>361</v>
      </c>
      <c r="D84" s="58" t="s">
        <v>362</v>
      </c>
      <c r="G84" s="25" t="s">
        <v>177</v>
      </c>
      <c r="H84" s="60" t="s">
        <v>393</v>
      </c>
      <c r="I84" s="60" t="b">
        <f t="shared" si="1"/>
        <v>1</v>
      </c>
    </row>
    <row r="85" spans="1:9" x14ac:dyDescent="0.3">
      <c r="A85" s="58" t="s">
        <v>178</v>
      </c>
      <c r="B85" s="58" t="s">
        <v>370</v>
      </c>
      <c r="C85" s="58" t="s">
        <v>361</v>
      </c>
      <c r="D85" s="58" t="s">
        <v>362</v>
      </c>
      <c r="G85" s="25" t="s">
        <v>178</v>
      </c>
      <c r="H85" s="60" t="s">
        <v>393</v>
      </c>
      <c r="I85" s="60" t="b">
        <f t="shared" si="1"/>
        <v>1</v>
      </c>
    </row>
    <row r="86" spans="1:9" x14ac:dyDescent="0.3">
      <c r="A86" s="58" t="s">
        <v>179</v>
      </c>
      <c r="B86" s="58" t="s">
        <v>370</v>
      </c>
      <c r="C86" s="58" t="s">
        <v>361</v>
      </c>
      <c r="D86" s="58" t="s">
        <v>362</v>
      </c>
      <c r="G86" s="25" t="s">
        <v>179</v>
      </c>
      <c r="H86" s="60" t="s">
        <v>393</v>
      </c>
      <c r="I86" s="60" t="b">
        <f t="shared" si="1"/>
        <v>1</v>
      </c>
    </row>
    <row r="87" spans="1:9" x14ac:dyDescent="0.3">
      <c r="A87" s="58" t="s">
        <v>180</v>
      </c>
      <c r="B87" s="58" t="s">
        <v>370</v>
      </c>
      <c r="C87" s="58" t="s">
        <v>371</v>
      </c>
      <c r="D87" s="58" t="s">
        <v>362</v>
      </c>
      <c r="G87" s="25" t="s">
        <v>180</v>
      </c>
      <c r="H87" s="60" t="s">
        <v>393</v>
      </c>
      <c r="I87" s="60" t="b">
        <f t="shared" si="1"/>
        <v>1</v>
      </c>
    </row>
    <row r="88" spans="1:9" x14ac:dyDescent="0.3">
      <c r="A88" s="58" t="s">
        <v>181</v>
      </c>
      <c r="B88" s="58" t="s">
        <v>370</v>
      </c>
      <c r="C88" s="58" t="s">
        <v>361</v>
      </c>
      <c r="D88" s="58" t="s">
        <v>362</v>
      </c>
      <c r="G88" s="25" t="s">
        <v>181</v>
      </c>
      <c r="H88" s="60" t="s">
        <v>393</v>
      </c>
      <c r="I88" s="60" t="b">
        <f t="shared" si="1"/>
        <v>1</v>
      </c>
    </row>
    <row r="89" spans="1:9" x14ac:dyDescent="0.3">
      <c r="A89" s="58" t="s">
        <v>182</v>
      </c>
      <c r="B89" s="58" t="s">
        <v>370</v>
      </c>
      <c r="C89" s="58" t="s">
        <v>361</v>
      </c>
      <c r="D89" s="58" t="s">
        <v>362</v>
      </c>
      <c r="G89" s="25" t="s">
        <v>182</v>
      </c>
      <c r="H89" s="60" t="s">
        <v>393</v>
      </c>
      <c r="I89" s="60" t="b">
        <f t="shared" si="1"/>
        <v>1</v>
      </c>
    </row>
    <row r="90" spans="1:9" x14ac:dyDescent="0.3">
      <c r="A90" s="58" t="s">
        <v>183</v>
      </c>
      <c r="B90" s="58" t="s">
        <v>370</v>
      </c>
      <c r="C90" s="58" t="s">
        <v>361</v>
      </c>
      <c r="D90" s="58" t="s">
        <v>362</v>
      </c>
      <c r="G90" s="25" t="s">
        <v>183</v>
      </c>
      <c r="H90" s="60" t="s">
        <v>393</v>
      </c>
      <c r="I90" s="60" t="b">
        <f t="shared" si="1"/>
        <v>1</v>
      </c>
    </row>
    <row r="91" spans="1:9" x14ac:dyDescent="0.3">
      <c r="A91" s="58" t="s">
        <v>184</v>
      </c>
      <c r="B91" s="58" t="s">
        <v>370</v>
      </c>
      <c r="C91" s="58" t="s">
        <v>361</v>
      </c>
      <c r="D91" s="58" t="s">
        <v>362</v>
      </c>
      <c r="G91" s="25" t="s">
        <v>184</v>
      </c>
      <c r="H91" s="60" t="s">
        <v>393</v>
      </c>
      <c r="I91" s="60" t="b">
        <f t="shared" si="1"/>
        <v>1</v>
      </c>
    </row>
    <row r="92" spans="1:9" x14ac:dyDescent="0.3">
      <c r="A92" s="58" t="s">
        <v>185</v>
      </c>
      <c r="B92" s="58" t="s">
        <v>370</v>
      </c>
      <c r="C92" s="58" t="s">
        <v>361</v>
      </c>
      <c r="D92" s="58" t="s">
        <v>362</v>
      </c>
      <c r="G92" s="25" t="s">
        <v>185</v>
      </c>
      <c r="H92" s="60" t="s">
        <v>393</v>
      </c>
      <c r="I92" s="60" t="b">
        <f t="shared" si="1"/>
        <v>1</v>
      </c>
    </row>
    <row r="93" spans="1:9" x14ac:dyDescent="0.3">
      <c r="A93" s="58" t="s">
        <v>186</v>
      </c>
      <c r="B93" s="58" t="s">
        <v>370</v>
      </c>
      <c r="C93" s="58" t="s">
        <v>361</v>
      </c>
      <c r="D93" s="58" t="s">
        <v>362</v>
      </c>
      <c r="G93" s="25" t="s">
        <v>186</v>
      </c>
      <c r="H93" s="60" t="s">
        <v>393</v>
      </c>
      <c r="I93" s="60" t="b">
        <f t="shared" si="1"/>
        <v>1</v>
      </c>
    </row>
    <row r="94" spans="1:9" x14ac:dyDescent="0.3">
      <c r="A94" s="58" t="s">
        <v>187</v>
      </c>
      <c r="B94" s="58" t="s">
        <v>370</v>
      </c>
      <c r="C94" s="58" t="s">
        <v>361</v>
      </c>
      <c r="D94" s="58" t="s">
        <v>362</v>
      </c>
      <c r="G94" s="25" t="s">
        <v>187</v>
      </c>
      <c r="H94" s="60" t="s">
        <v>393</v>
      </c>
      <c r="I94" s="60" t="b">
        <f t="shared" si="1"/>
        <v>1</v>
      </c>
    </row>
    <row r="95" spans="1:9" x14ac:dyDescent="0.3">
      <c r="A95" s="58" t="s">
        <v>188</v>
      </c>
      <c r="B95" s="58" t="s">
        <v>370</v>
      </c>
      <c r="C95" s="58" t="s">
        <v>361</v>
      </c>
      <c r="D95" s="58" t="s">
        <v>362</v>
      </c>
      <c r="G95" s="25" t="s">
        <v>188</v>
      </c>
      <c r="H95" s="60" t="s">
        <v>393</v>
      </c>
      <c r="I95" s="60" t="b">
        <f t="shared" si="1"/>
        <v>1</v>
      </c>
    </row>
    <row r="96" spans="1:9" x14ac:dyDescent="0.3">
      <c r="A96" s="58" t="s">
        <v>189</v>
      </c>
      <c r="B96" s="58" t="s">
        <v>370</v>
      </c>
      <c r="C96" s="58" t="s">
        <v>361</v>
      </c>
      <c r="D96" s="58" t="s">
        <v>362</v>
      </c>
      <c r="G96" s="25" t="s">
        <v>189</v>
      </c>
      <c r="H96" s="60" t="s">
        <v>393</v>
      </c>
      <c r="I96" s="60" t="b">
        <f t="shared" si="1"/>
        <v>1</v>
      </c>
    </row>
    <row r="97" spans="1:10" x14ac:dyDescent="0.3">
      <c r="A97" s="58" t="s">
        <v>190</v>
      </c>
      <c r="B97" s="58" t="s">
        <v>370</v>
      </c>
      <c r="C97" s="58" t="s">
        <v>361</v>
      </c>
      <c r="D97" s="58" t="s">
        <v>362</v>
      </c>
      <c r="G97" s="25" t="s">
        <v>190</v>
      </c>
      <c r="H97" s="60" t="s">
        <v>393</v>
      </c>
      <c r="I97" s="60" t="b">
        <f t="shared" si="1"/>
        <v>1</v>
      </c>
    </row>
    <row r="98" spans="1:10" x14ac:dyDescent="0.3">
      <c r="A98" s="58" t="s">
        <v>191</v>
      </c>
      <c r="B98" s="58" t="s">
        <v>370</v>
      </c>
      <c r="C98" s="58" t="s">
        <v>361</v>
      </c>
      <c r="D98" s="58" t="s">
        <v>362</v>
      </c>
      <c r="G98" s="25" t="s">
        <v>191</v>
      </c>
      <c r="H98" s="60" t="s">
        <v>393</v>
      </c>
      <c r="I98" s="60" t="b">
        <f t="shared" si="1"/>
        <v>1</v>
      </c>
    </row>
    <row r="99" spans="1:10" x14ac:dyDescent="0.3">
      <c r="A99" s="58" t="s">
        <v>192</v>
      </c>
      <c r="B99" s="58" t="s">
        <v>370</v>
      </c>
      <c r="C99" s="58" t="s">
        <v>361</v>
      </c>
      <c r="D99" s="58" t="s">
        <v>362</v>
      </c>
      <c r="G99" s="25" t="s">
        <v>192</v>
      </c>
      <c r="H99" s="60" t="s">
        <v>393</v>
      </c>
      <c r="I99" s="60" t="b">
        <f t="shared" si="1"/>
        <v>1</v>
      </c>
    </row>
    <row r="100" spans="1:10" x14ac:dyDescent="0.3">
      <c r="A100" s="58" t="s">
        <v>193</v>
      </c>
      <c r="B100" s="58" t="s">
        <v>370</v>
      </c>
      <c r="C100" s="58" t="s">
        <v>361</v>
      </c>
      <c r="D100" s="58" t="s">
        <v>362</v>
      </c>
      <c r="G100" s="25" t="s">
        <v>193</v>
      </c>
      <c r="H100" s="60" t="s">
        <v>393</v>
      </c>
      <c r="I100" s="60" t="b">
        <f t="shared" si="1"/>
        <v>1</v>
      </c>
    </row>
    <row r="101" spans="1:10" x14ac:dyDescent="0.3">
      <c r="A101" s="58" t="s">
        <v>194</v>
      </c>
      <c r="B101" s="58" t="s">
        <v>370</v>
      </c>
      <c r="C101" s="58" t="s">
        <v>361</v>
      </c>
      <c r="D101" s="58" t="s">
        <v>362</v>
      </c>
      <c r="G101" s="25" t="s">
        <v>194</v>
      </c>
      <c r="H101" s="60" t="s">
        <v>393</v>
      </c>
      <c r="I101" s="60" t="b">
        <f t="shared" si="1"/>
        <v>1</v>
      </c>
    </row>
    <row r="102" spans="1:10" x14ac:dyDescent="0.3">
      <c r="A102" s="58" t="s">
        <v>195</v>
      </c>
      <c r="B102" s="58" t="s">
        <v>370</v>
      </c>
      <c r="C102" s="58" t="s">
        <v>361</v>
      </c>
      <c r="D102" s="58" t="s">
        <v>362</v>
      </c>
      <c r="G102" s="25" t="s">
        <v>195</v>
      </c>
      <c r="H102" s="60" t="s">
        <v>393</v>
      </c>
      <c r="I102" s="60" t="b">
        <f t="shared" si="1"/>
        <v>1</v>
      </c>
    </row>
    <row r="103" spans="1:10" x14ac:dyDescent="0.3">
      <c r="A103" s="58" t="s">
        <v>196</v>
      </c>
      <c r="B103" s="58" t="s">
        <v>370</v>
      </c>
      <c r="C103" s="58" t="s">
        <v>361</v>
      </c>
      <c r="D103" s="58" t="s">
        <v>362</v>
      </c>
      <c r="G103" s="25" t="s">
        <v>196</v>
      </c>
      <c r="H103" s="60" t="s">
        <v>393</v>
      </c>
      <c r="I103" s="60" t="b">
        <f t="shared" si="1"/>
        <v>1</v>
      </c>
    </row>
    <row r="104" spans="1:10" x14ac:dyDescent="0.3">
      <c r="A104" s="58" t="s">
        <v>197</v>
      </c>
      <c r="B104" s="58" t="s">
        <v>370</v>
      </c>
      <c r="C104" s="58" t="s">
        <v>361</v>
      </c>
      <c r="D104" s="58" t="s">
        <v>362</v>
      </c>
      <c r="G104" s="25" t="s">
        <v>197</v>
      </c>
      <c r="H104" s="60" t="s">
        <v>393</v>
      </c>
      <c r="I104" s="60" t="b">
        <f t="shared" si="1"/>
        <v>1</v>
      </c>
    </row>
    <row r="105" spans="1:10" x14ac:dyDescent="0.3">
      <c r="A105" s="58" t="s">
        <v>198</v>
      </c>
      <c r="B105" s="58" t="s">
        <v>370</v>
      </c>
      <c r="C105" s="58" t="s">
        <v>361</v>
      </c>
      <c r="D105" s="58" t="s">
        <v>362</v>
      </c>
      <c r="G105" s="25" t="s">
        <v>198</v>
      </c>
      <c r="H105" s="60" t="s">
        <v>393</v>
      </c>
      <c r="I105" s="60" t="b">
        <f t="shared" si="1"/>
        <v>1</v>
      </c>
    </row>
    <row r="106" spans="1:10" x14ac:dyDescent="0.3">
      <c r="A106" s="58" t="s">
        <v>199</v>
      </c>
      <c r="B106" s="58" t="s">
        <v>370</v>
      </c>
      <c r="C106" s="58" t="s">
        <v>361</v>
      </c>
      <c r="D106" s="58" t="s">
        <v>362</v>
      </c>
      <c r="G106" s="25" t="s">
        <v>199</v>
      </c>
      <c r="H106" s="60" t="s">
        <v>393</v>
      </c>
      <c r="I106" s="60" t="b">
        <f t="shared" si="1"/>
        <v>1</v>
      </c>
      <c r="J106" s="60"/>
    </row>
    <row r="107" spans="1:10" x14ac:dyDescent="0.3">
      <c r="A107" s="58" t="s">
        <v>200</v>
      </c>
      <c r="B107" s="58" t="s">
        <v>370</v>
      </c>
      <c r="C107" s="58" t="s">
        <v>361</v>
      </c>
      <c r="D107" s="58" t="s">
        <v>362</v>
      </c>
      <c r="G107" s="25" t="s">
        <v>200</v>
      </c>
      <c r="H107" s="60" t="s">
        <v>393</v>
      </c>
      <c r="I107" s="60" t="b">
        <f t="shared" si="1"/>
        <v>1</v>
      </c>
    </row>
    <row r="108" spans="1:10" x14ac:dyDescent="0.3">
      <c r="A108" s="58" t="s">
        <v>372</v>
      </c>
      <c r="B108" s="58" t="s">
        <v>370</v>
      </c>
      <c r="C108" s="58" t="s">
        <v>361</v>
      </c>
      <c r="D108" s="58" t="s">
        <v>362</v>
      </c>
      <c r="G108" s="61" t="s">
        <v>372</v>
      </c>
      <c r="H108" s="60" t="s">
        <v>393</v>
      </c>
      <c r="I108" s="60" t="b">
        <f t="shared" si="1"/>
        <v>1</v>
      </c>
    </row>
    <row r="109" spans="1:10" x14ac:dyDescent="0.3">
      <c r="A109" s="58" t="s">
        <v>201</v>
      </c>
      <c r="B109" s="58" t="s">
        <v>370</v>
      </c>
      <c r="C109" s="58" t="s">
        <v>371</v>
      </c>
      <c r="D109" s="58" t="s">
        <v>362</v>
      </c>
      <c r="G109" s="25" t="s">
        <v>201</v>
      </c>
      <c r="H109" s="60" t="s">
        <v>393</v>
      </c>
      <c r="I109" s="60" t="b">
        <f t="shared" si="1"/>
        <v>1</v>
      </c>
    </row>
    <row r="110" spans="1:10" x14ac:dyDescent="0.3">
      <c r="A110" s="58" t="s">
        <v>202</v>
      </c>
      <c r="B110" s="58" t="s">
        <v>370</v>
      </c>
      <c r="C110" s="58" t="s">
        <v>371</v>
      </c>
      <c r="D110" s="58" t="s">
        <v>362</v>
      </c>
      <c r="G110" s="25" t="s">
        <v>202</v>
      </c>
      <c r="H110" s="60" t="s">
        <v>393</v>
      </c>
      <c r="I110" s="60" t="b">
        <f t="shared" si="1"/>
        <v>1</v>
      </c>
    </row>
    <row r="111" spans="1:10" x14ac:dyDescent="0.3">
      <c r="A111" s="58" t="s">
        <v>203</v>
      </c>
      <c r="B111" s="58" t="s">
        <v>370</v>
      </c>
      <c r="C111" s="58" t="s">
        <v>371</v>
      </c>
      <c r="D111" s="58" t="s">
        <v>362</v>
      </c>
      <c r="G111" s="25" t="s">
        <v>203</v>
      </c>
      <c r="H111" s="60" t="s">
        <v>393</v>
      </c>
      <c r="I111" s="60" t="b">
        <f t="shared" si="1"/>
        <v>1</v>
      </c>
    </row>
    <row r="112" spans="1:10" x14ac:dyDescent="0.3">
      <c r="A112" s="58" t="s">
        <v>204</v>
      </c>
      <c r="B112" s="58" t="s">
        <v>370</v>
      </c>
      <c r="C112" s="58" t="s">
        <v>371</v>
      </c>
      <c r="D112" s="58" t="s">
        <v>362</v>
      </c>
      <c r="G112" s="25" t="s">
        <v>204</v>
      </c>
      <c r="H112" s="60" t="s">
        <v>393</v>
      </c>
      <c r="I112" s="60" t="b">
        <f t="shared" si="1"/>
        <v>1</v>
      </c>
    </row>
    <row r="113" spans="1:10" x14ac:dyDescent="0.3">
      <c r="A113" s="58" t="s">
        <v>205</v>
      </c>
      <c r="B113" s="58" t="s">
        <v>370</v>
      </c>
      <c r="C113" s="58" t="s">
        <v>371</v>
      </c>
      <c r="D113" s="58" t="s">
        <v>362</v>
      </c>
      <c r="G113" s="25" t="s">
        <v>205</v>
      </c>
      <c r="H113" s="60" t="s">
        <v>393</v>
      </c>
      <c r="I113" s="60" t="b">
        <f t="shared" si="1"/>
        <v>1</v>
      </c>
    </row>
    <row r="114" spans="1:10" x14ac:dyDescent="0.3">
      <c r="A114" s="58" t="s">
        <v>206</v>
      </c>
      <c r="B114" s="58" t="s">
        <v>370</v>
      </c>
      <c r="C114" s="58" t="s">
        <v>371</v>
      </c>
      <c r="D114" s="58" t="s">
        <v>362</v>
      </c>
      <c r="G114" s="25" t="s">
        <v>206</v>
      </c>
      <c r="H114" s="60" t="s">
        <v>393</v>
      </c>
      <c r="I114" s="60" t="b">
        <f t="shared" si="1"/>
        <v>1</v>
      </c>
    </row>
    <row r="115" spans="1:10" x14ac:dyDescent="0.3">
      <c r="A115" s="58" t="s">
        <v>207</v>
      </c>
      <c r="B115" s="58" t="s">
        <v>370</v>
      </c>
      <c r="C115" s="58" t="s">
        <v>371</v>
      </c>
      <c r="D115" s="58" t="s">
        <v>362</v>
      </c>
      <c r="G115" s="25" t="s">
        <v>207</v>
      </c>
      <c r="H115" s="60" t="s">
        <v>393</v>
      </c>
      <c r="I115" s="60" t="b">
        <f t="shared" si="1"/>
        <v>1</v>
      </c>
    </row>
    <row r="116" spans="1:10" x14ac:dyDescent="0.3">
      <c r="A116" s="58" t="s">
        <v>208</v>
      </c>
      <c r="B116" s="58" t="s">
        <v>370</v>
      </c>
      <c r="C116" s="58" t="s">
        <v>361</v>
      </c>
      <c r="D116" s="58" t="s">
        <v>362</v>
      </c>
      <c r="G116" s="25" t="s">
        <v>208</v>
      </c>
      <c r="H116" s="60" t="s">
        <v>393</v>
      </c>
      <c r="I116" s="60" t="b">
        <f t="shared" si="1"/>
        <v>1</v>
      </c>
    </row>
    <row r="117" spans="1:10" x14ac:dyDescent="0.3">
      <c r="A117" s="58" t="s">
        <v>209</v>
      </c>
      <c r="B117" s="58" t="s">
        <v>370</v>
      </c>
      <c r="C117" s="58" t="s">
        <v>361</v>
      </c>
      <c r="D117" s="58" t="s">
        <v>362</v>
      </c>
      <c r="G117" s="25" t="s">
        <v>209</v>
      </c>
      <c r="H117" s="60" t="s">
        <v>393</v>
      </c>
      <c r="I117" s="60" t="b">
        <f t="shared" si="1"/>
        <v>1</v>
      </c>
    </row>
    <row r="118" spans="1:10" x14ac:dyDescent="0.3">
      <c r="A118" s="58" t="s">
        <v>210</v>
      </c>
      <c r="B118" s="58" t="s">
        <v>370</v>
      </c>
      <c r="C118" s="58" t="s">
        <v>371</v>
      </c>
      <c r="D118" s="58" t="s">
        <v>362</v>
      </c>
      <c r="G118" s="25" t="s">
        <v>210</v>
      </c>
      <c r="H118" s="60" t="s">
        <v>393</v>
      </c>
      <c r="I118" s="60" t="b">
        <f t="shared" si="1"/>
        <v>1</v>
      </c>
    </row>
    <row r="119" spans="1:10" x14ac:dyDescent="0.3">
      <c r="A119" s="58" t="s">
        <v>211</v>
      </c>
      <c r="B119" s="58" t="s">
        <v>370</v>
      </c>
      <c r="C119" s="58" t="s">
        <v>371</v>
      </c>
      <c r="D119" s="58" t="s">
        <v>362</v>
      </c>
      <c r="G119" s="25" t="s">
        <v>211</v>
      </c>
      <c r="H119" s="60" t="s">
        <v>393</v>
      </c>
      <c r="I119" s="60" t="b">
        <f t="shared" si="1"/>
        <v>1</v>
      </c>
    </row>
    <row r="120" spans="1:10" x14ac:dyDescent="0.3">
      <c r="A120" s="58" t="s">
        <v>212</v>
      </c>
      <c r="B120" s="58" t="s">
        <v>370</v>
      </c>
      <c r="C120" s="58" t="s">
        <v>371</v>
      </c>
      <c r="D120" s="58" t="s">
        <v>362</v>
      </c>
      <c r="G120" s="25" t="s">
        <v>212</v>
      </c>
      <c r="H120" s="60" t="s">
        <v>393</v>
      </c>
      <c r="I120" s="60" t="b">
        <f t="shared" si="1"/>
        <v>1</v>
      </c>
    </row>
    <row r="121" spans="1:10" x14ac:dyDescent="0.3">
      <c r="A121" s="58" t="s">
        <v>213</v>
      </c>
      <c r="B121" s="58" t="s">
        <v>370</v>
      </c>
      <c r="C121" s="58" t="s">
        <v>371</v>
      </c>
      <c r="D121" s="58" t="s">
        <v>362</v>
      </c>
      <c r="G121" s="25" t="s">
        <v>213</v>
      </c>
      <c r="H121" s="60" t="s">
        <v>393</v>
      </c>
      <c r="I121" s="60" t="b">
        <f t="shared" si="1"/>
        <v>1</v>
      </c>
    </row>
    <row r="122" spans="1:10" x14ac:dyDescent="0.3">
      <c r="A122" s="58" t="s">
        <v>214</v>
      </c>
      <c r="B122" s="58" t="s">
        <v>370</v>
      </c>
      <c r="C122" s="58" t="s">
        <v>371</v>
      </c>
      <c r="D122" s="58" t="s">
        <v>362</v>
      </c>
      <c r="G122" s="25" t="s">
        <v>214</v>
      </c>
      <c r="H122" s="60" t="s">
        <v>393</v>
      </c>
      <c r="I122" s="60" t="b">
        <f t="shared" si="1"/>
        <v>1</v>
      </c>
    </row>
    <row r="123" spans="1:10" x14ac:dyDescent="0.3">
      <c r="A123" s="58" t="s">
        <v>215</v>
      </c>
      <c r="B123" s="58" t="s">
        <v>370</v>
      </c>
      <c r="C123" s="58" t="s">
        <v>371</v>
      </c>
      <c r="D123" s="58" t="s">
        <v>362</v>
      </c>
      <c r="G123" s="25" t="s">
        <v>215</v>
      </c>
      <c r="H123" s="60" t="s">
        <v>393</v>
      </c>
      <c r="I123" s="60" t="b">
        <f t="shared" si="1"/>
        <v>1</v>
      </c>
    </row>
    <row r="124" spans="1:10" x14ac:dyDescent="0.3">
      <c r="A124" s="58" t="s">
        <v>216</v>
      </c>
      <c r="B124" s="58" t="s">
        <v>370</v>
      </c>
      <c r="C124" s="58" t="s">
        <v>371</v>
      </c>
      <c r="D124" s="58" t="s">
        <v>362</v>
      </c>
      <c r="G124" s="25" t="s">
        <v>216</v>
      </c>
      <c r="H124" s="60" t="s">
        <v>393</v>
      </c>
      <c r="I124" s="60" t="b">
        <f t="shared" si="1"/>
        <v>1</v>
      </c>
      <c r="J124" s="60"/>
    </row>
    <row r="125" spans="1:10" x14ac:dyDescent="0.3">
      <c r="A125" s="58" t="s">
        <v>217</v>
      </c>
      <c r="B125" s="58" t="s">
        <v>370</v>
      </c>
      <c r="C125" s="58" t="s">
        <v>371</v>
      </c>
      <c r="D125" s="58" t="s">
        <v>362</v>
      </c>
      <c r="G125" s="25" t="s">
        <v>217</v>
      </c>
      <c r="H125" s="60" t="s">
        <v>393</v>
      </c>
      <c r="I125" s="60" t="b">
        <f t="shared" si="1"/>
        <v>1</v>
      </c>
      <c r="J125" s="60"/>
    </row>
    <row r="126" spans="1:10" x14ac:dyDescent="0.3">
      <c r="A126" s="58" t="s">
        <v>373</v>
      </c>
      <c r="B126" s="58" t="s">
        <v>370</v>
      </c>
      <c r="C126" s="58" t="s">
        <v>371</v>
      </c>
      <c r="D126" s="58" t="s">
        <v>362</v>
      </c>
      <c r="G126" s="25" t="s">
        <v>373</v>
      </c>
      <c r="H126" s="60" t="s">
        <v>393</v>
      </c>
      <c r="I126" s="60" t="b">
        <f t="shared" si="1"/>
        <v>1</v>
      </c>
    </row>
    <row r="127" spans="1:10" x14ac:dyDescent="0.3">
      <c r="A127" s="58" t="s">
        <v>374</v>
      </c>
      <c r="B127" s="58" t="s">
        <v>370</v>
      </c>
      <c r="C127" s="58" t="s">
        <v>371</v>
      </c>
      <c r="D127" s="58" t="s">
        <v>362</v>
      </c>
      <c r="G127" s="25" t="s">
        <v>374</v>
      </c>
      <c r="H127" s="60" t="s">
        <v>393</v>
      </c>
      <c r="I127" s="60" t="b">
        <f t="shared" si="1"/>
        <v>1</v>
      </c>
    </row>
    <row r="128" spans="1:10" x14ac:dyDescent="0.3">
      <c r="A128" s="58" t="s">
        <v>218</v>
      </c>
      <c r="B128" s="58" t="s">
        <v>370</v>
      </c>
      <c r="C128" s="58" t="s">
        <v>361</v>
      </c>
      <c r="D128" s="58" t="s">
        <v>362</v>
      </c>
      <c r="G128" s="25" t="s">
        <v>218</v>
      </c>
      <c r="H128" s="60" t="s">
        <v>393</v>
      </c>
      <c r="I128" s="60" t="b">
        <f t="shared" si="1"/>
        <v>1</v>
      </c>
    </row>
    <row r="129" spans="1:9" x14ac:dyDescent="0.3">
      <c r="A129" s="58" t="s">
        <v>219</v>
      </c>
      <c r="B129" s="58" t="s">
        <v>370</v>
      </c>
      <c r="C129" s="58" t="s">
        <v>361</v>
      </c>
      <c r="D129" s="58" t="s">
        <v>362</v>
      </c>
      <c r="G129" s="25" t="s">
        <v>219</v>
      </c>
      <c r="H129" s="60" t="s">
        <v>393</v>
      </c>
      <c r="I129" s="60" t="b">
        <f t="shared" si="1"/>
        <v>1</v>
      </c>
    </row>
    <row r="130" spans="1:9" x14ac:dyDescent="0.3">
      <c r="A130" s="58" t="s">
        <v>220</v>
      </c>
      <c r="B130" s="58" t="s">
        <v>370</v>
      </c>
      <c r="C130" s="58" t="s">
        <v>361</v>
      </c>
      <c r="D130" s="58" t="s">
        <v>362</v>
      </c>
      <c r="G130" s="25" t="s">
        <v>220</v>
      </c>
      <c r="H130" s="60" t="s">
        <v>393</v>
      </c>
      <c r="I130" s="60" t="b">
        <f t="shared" si="1"/>
        <v>1</v>
      </c>
    </row>
    <row r="131" spans="1:9" x14ac:dyDescent="0.3">
      <c r="A131" s="58" t="s">
        <v>221</v>
      </c>
      <c r="B131" s="58" t="s">
        <v>370</v>
      </c>
      <c r="C131" s="58" t="s">
        <v>371</v>
      </c>
      <c r="D131" s="58" t="s">
        <v>362</v>
      </c>
      <c r="G131" s="25" t="s">
        <v>221</v>
      </c>
      <c r="H131" s="60" t="s">
        <v>393</v>
      </c>
      <c r="I131" s="60" t="b">
        <f t="shared" ref="I131:I194" si="2">EXACT(G131,A131)</f>
        <v>1</v>
      </c>
    </row>
    <row r="132" spans="1:9" x14ac:dyDescent="0.3">
      <c r="A132" s="58" t="s">
        <v>222</v>
      </c>
      <c r="B132" s="58" t="s">
        <v>370</v>
      </c>
      <c r="C132" s="58" t="s">
        <v>371</v>
      </c>
      <c r="D132" s="58" t="s">
        <v>362</v>
      </c>
      <c r="G132" s="25" t="s">
        <v>222</v>
      </c>
      <c r="H132" s="60" t="s">
        <v>393</v>
      </c>
      <c r="I132" s="60" t="b">
        <f t="shared" si="2"/>
        <v>1</v>
      </c>
    </row>
    <row r="133" spans="1:9" x14ac:dyDescent="0.3">
      <c r="A133" s="58" t="s">
        <v>223</v>
      </c>
      <c r="B133" s="58" t="s">
        <v>370</v>
      </c>
      <c r="C133" s="58" t="s">
        <v>371</v>
      </c>
      <c r="D133" s="58" t="s">
        <v>362</v>
      </c>
      <c r="G133" s="25" t="s">
        <v>223</v>
      </c>
      <c r="H133" s="60" t="s">
        <v>393</v>
      </c>
      <c r="I133" s="60" t="b">
        <f t="shared" si="2"/>
        <v>1</v>
      </c>
    </row>
    <row r="134" spans="1:9" x14ac:dyDescent="0.3">
      <c r="A134" s="58" t="s">
        <v>224</v>
      </c>
      <c r="B134" s="58" t="s">
        <v>370</v>
      </c>
      <c r="C134" s="58" t="s">
        <v>371</v>
      </c>
      <c r="D134" s="58" t="s">
        <v>362</v>
      </c>
      <c r="G134" s="25" t="s">
        <v>224</v>
      </c>
      <c r="H134" s="60" t="s">
        <v>393</v>
      </c>
      <c r="I134" s="60" t="b">
        <f t="shared" si="2"/>
        <v>1</v>
      </c>
    </row>
    <row r="135" spans="1:9" x14ac:dyDescent="0.3">
      <c r="A135" s="58" t="s">
        <v>225</v>
      </c>
      <c r="B135" s="58" t="s">
        <v>370</v>
      </c>
      <c r="C135" s="58" t="s">
        <v>371</v>
      </c>
      <c r="D135" s="58" t="s">
        <v>362</v>
      </c>
      <c r="G135" s="25" t="s">
        <v>225</v>
      </c>
      <c r="H135" s="60" t="s">
        <v>393</v>
      </c>
      <c r="I135" s="60" t="b">
        <f t="shared" si="2"/>
        <v>1</v>
      </c>
    </row>
    <row r="136" spans="1:9" x14ac:dyDescent="0.3">
      <c r="A136" s="58" t="s">
        <v>226</v>
      </c>
      <c r="B136" s="58" t="s">
        <v>370</v>
      </c>
      <c r="C136" s="58" t="s">
        <v>361</v>
      </c>
      <c r="D136" s="58" t="s">
        <v>362</v>
      </c>
      <c r="G136" s="25" t="s">
        <v>226</v>
      </c>
      <c r="H136" s="60" t="s">
        <v>393</v>
      </c>
      <c r="I136" s="60" t="b">
        <f t="shared" si="2"/>
        <v>1</v>
      </c>
    </row>
    <row r="137" spans="1:9" x14ac:dyDescent="0.3">
      <c r="A137" s="58" t="s">
        <v>266</v>
      </c>
      <c r="B137" s="58" t="s">
        <v>370</v>
      </c>
      <c r="C137" s="58" t="s">
        <v>361</v>
      </c>
      <c r="D137" s="58" t="s">
        <v>366</v>
      </c>
      <c r="G137" s="10" t="s">
        <v>266</v>
      </c>
      <c r="H137" t="s">
        <v>392</v>
      </c>
      <c r="I137" s="60" t="b">
        <f t="shared" si="2"/>
        <v>1</v>
      </c>
    </row>
    <row r="138" spans="1:9" x14ac:dyDescent="0.3">
      <c r="A138" s="58" t="s">
        <v>267</v>
      </c>
      <c r="B138" s="58" t="s">
        <v>370</v>
      </c>
      <c r="C138" s="58" t="s">
        <v>361</v>
      </c>
      <c r="D138" s="58" t="s">
        <v>366</v>
      </c>
      <c r="G138" s="10" t="s">
        <v>267</v>
      </c>
      <c r="H138" s="60" t="s">
        <v>392</v>
      </c>
      <c r="I138" s="60" t="b">
        <f t="shared" si="2"/>
        <v>1</v>
      </c>
    </row>
    <row r="139" spans="1:9" x14ac:dyDescent="0.3">
      <c r="A139" s="58" t="s">
        <v>268</v>
      </c>
      <c r="B139" s="58" t="s">
        <v>370</v>
      </c>
      <c r="C139" s="58" t="s">
        <v>361</v>
      </c>
      <c r="D139" s="58" t="s">
        <v>366</v>
      </c>
      <c r="G139" s="10" t="s">
        <v>268</v>
      </c>
      <c r="H139" s="60" t="s">
        <v>392</v>
      </c>
      <c r="I139" s="60" t="b">
        <f t="shared" si="2"/>
        <v>1</v>
      </c>
    </row>
    <row r="140" spans="1:9" x14ac:dyDescent="0.3">
      <c r="A140" s="58" t="s">
        <v>269</v>
      </c>
      <c r="B140" s="58" t="s">
        <v>370</v>
      </c>
      <c r="C140" s="58" t="s">
        <v>361</v>
      </c>
      <c r="D140" s="58" t="s">
        <v>366</v>
      </c>
      <c r="G140" s="10" t="s">
        <v>269</v>
      </c>
      <c r="H140" s="60" t="s">
        <v>392</v>
      </c>
      <c r="I140" s="60" t="b">
        <f t="shared" si="2"/>
        <v>1</v>
      </c>
    </row>
    <row r="141" spans="1:9" x14ac:dyDescent="0.3">
      <c r="A141" s="58" t="s">
        <v>270</v>
      </c>
      <c r="B141" s="58" t="s">
        <v>370</v>
      </c>
      <c r="C141" s="58" t="s">
        <v>361</v>
      </c>
      <c r="D141" s="58" t="s">
        <v>366</v>
      </c>
      <c r="G141" s="10" t="s">
        <v>270</v>
      </c>
      <c r="H141" s="60" t="s">
        <v>392</v>
      </c>
      <c r="I141" s="60" t="b">
        <f t="shared" si="2"/>
        <v>1</v>
      </c>
    </row>
    <row r="142" spans="1:9" x14ac:dyDescent="0.3">
      <c r="A142" s="58" t="s">
        <v>271</v>
      </c>
      <c r="B142" s="58" t="s">
        <v>370</v>
      </c>
      <c r="C142" s="58" t="s">
        <v>371</v>
      </c>
      <c r="D142" s="58" t="s">
        <v>366</v>
      </c>
      <c r="G142" s="10" t="s">
        <v>271</v>
      </c>
      <c r="H142" s="60" t="s">
        <v>392</v>
      </c>
      <c r="I142" s="60" t="b">
        <f t="shared" si="2"/>
        <v>1</v>
      </c>
    </row>
    <row r="143" spans="1:9" x14ac:dyDescent="0.3">
      <c r="A143" s="58" t="s">
        <v>272</v>
      </c>
      <c r="B143" s="58" t="s">
        <v>370</v>
      </c>
      <c r="C143" s="58" t="s">
        <v>371</v>
      </c>
      <c r="D143" s="58" t="s">
        <v>366</v>
      </c>
      <c r="G143" s="10" t="s">
        <v>272</v>
      </c>
      <c r="H143" s="60" t="s">
        <v>392</v>
      </c>
      <c r="I143" s="60" t="b">
        <f t="shared" si="2"/>
        <v>1</v>
      </c>
    </row>
    <row r="144" spans="1:9" x14ac:dyDescent="0.3">
      <c r="A144" s="58" t="s">
        <v>273</v>
      </c>
      <c r="B144" s="58" t="s">
        <v>370</v>
      </c>
      <c r="C144" s="58" t="s">
        <v>361</v>
      </c>
      <c r="D144" s="58" t="s">
        <v>366</v>
      </c>
      <c r="G144" s="10" t="s">
        <v>273</v>
      </c>
      <c r="H144" s="60" t="s">
        <v>392</v>
      </c>
      <c r="I144" s="60" t="b">
        <f t="shared" si="2"/>
        <v>1</v>
      </c>
    </row>
    <row r="145" spans="1:9" x14ac:dyDescent="0.3">
      <c r="A145" s="58" t="s">
        <v>274</v>
      </c>
      <c r="B145" s="58" t="s">
        <v>370</v>
      </c>
      <c r="C145" s="58" t="s">
        <v>361</v>
      </c>
      <c r="D145" s="58" t="s">
        <v>366</v>
      </c>
      <c r="G145" s="10" t="s">
        <v>274</v>
      </c>
      <c r="H145" s="60" t="s">
        <v>392</v>
      </c>
      <c r="I145" s="60" t="b">
        <f t="shared" si="2"/>
        <v>1</v>
      </c>
    </row>
    <row r="146" spans="1:9" x14ac:dyDescent="0.3">
      <c r="A146" s="58" t="s">
        <v>275</v>
      </c>
      <c r="B146" s="58" t="s">
        <v>370</v>
      </c>
      <c r="C146" s="58" t="s">
        <v>361</v>
      </c>
      <c r="D146" s="58" t="s">
        <v>366</v>
      </c>
      <c r="G146" s="10" t="s">
        <v>275</v>
      </c>
      <c r="H146" s="60" t="s">
        <v>392</v>
      </c>
      <c r="I146" s="60" t="b">
        <f t="shared" si="2"/>
        <v>1</v>
      </c>
    </row>
    <row r="147" spans="1:9" x14ac:dyDescent="0.3">
      <c r="A147" s="58" t="s">
        <v>276</v>
      </c>
      <c r="B147" s="58" t="s">
        <v>370</v>
      </c>
      <c r="C147" s="58" t="s">
        <v>361</v>
      </c>
      <c r="D147" s="58" t="s">
        <v>366</v>
      </c>
      <c r="G147" s="10" t="s">
        <v>276</v>
      </c>
      <c r="H147" s="60" t="s">
        <v>392</v>
      </c>
      <c r="I147" s="60" t="b">
        <f t="shared" si="2"/>
        <v>1</v>
      </c>
    </row>
    <row r="148" spans="1:9" x14ac:dyDescent="0.3">
      <c r="A148" s="58" t="s">
        <v>277</v>
      </c>
      <c r="B148" s="58" t="s">
        <v>370</v>
      </c>
      <c r="C148" s="58" t="s">
        <v>361</v>
      </c>
      <c r="D148" s="58" t="s">
        <v>366</v>
      </c>
      <c r="G148" s="10" t="s">
        <v>277</v>
      </c>
      <c r="H148" s="60" t="s">
        <v>392</v>
      </c>
      <c r="I148" s="60" t="b">
        <f t="shared" si="2"/>
        <v>1</v>
      </c>
    </row>
    <row r="149" spans="1:9" x14ac:dyDescent="0.3">
      <c r="A149" s="58" t="s">
        <v>278</v>
      </c>
      <c r="B149" s="58" t="s">
        <v>370</v>
      </c>
      <c r="C149" s="58" t="s">
        <v>361</v>
      </c>
      <c r="D149" s="58" t="s">
        <v>366</v>
      </c>
      <c r="G149" s="10" t="s">
        <v>278</v>
      </c>
      <c r="H149" s="60" t="s">
        <v>392</v>
      </c>
      <c r="I149" s="60" t="b">
        <f t="shared" si="2"/>
        <v>1</v>
      </c>
    </row>
    <row r="150" spans="1:9" x14ac:dyDescent="0.3">
      <c r="A150" s="58" t="s">
        <v>279</v>
      </c>
      <c r="B150" s="58" t="s">
        <v>370</v>
      </c>
      <c r="C150" s="58" t="s">
        <v>361</v>
      </c>
      <c r="D150" s="58" t="s">
        <v>366</v>
      </c>
      <c r="G150" s="10" t="s">
        <v>279</v>
      </c>
      <c r="H150" s="60" t="s">
        <v>392</v>
      </c>
      <c r="I150" s="60" t="b">
        <f t="shared" si="2"/>
        <v>1</v>
      </c>
    </row>
    <row r="151" spans="1:9" x14ac:dyDescent="0.3">
      <c r="A151" s="58" t="s">
        <v>280</v>
      </c>
      <c r="B151" s="58" t="s">
        <v>370</v>
      </c>
      <c r="C151" s="58" t="s">
        <v>361</v>
      </c>
      <c r="D151" s="58" t="s">
        <v>366</v>
      </c>
      <c r="G151" s="10" t="s">
        <v>280</v>
      </c>
      <c r="H151" s="60" t="s">
        <v>392</v>
      </c>
      <c r="I151" s="60" t="b">
        <f t="shared" si="2"/>
        <v>1</v>
      </c>
    </row>
    <row r="152" spans="1:9" x14ac:dyDescent="0.3">
      <c r="A152" s="58" t="s">
        <v>281</v>
      </c>
      <c r="B152" s="58" t="s">
        <v>370</v>
      </c>
      <c r="C152" s="58" t="s">
        <v>361</v>
      </c>
      <c r="D152" s="58" t="s">
        <v>366</v>
      </c>
      <c r="G152" s="10" t="s">
        <v>281</v>
      </c>
      <c r="H152" s="60" t="s">
        <v>392</v>
      </c>
      <c r="I152" s="60" t="b">
        <f t="shared" si="2"/>
        <v>1</v>
      </c>
    </row>
    <row r="153" spans="1:9" x14ac:dyDescent="0.3">
      <c r="A153" s="58" t="s">
        <v>282</v>
      </c>
      <c r="B153" s="58" t="s">
        <v>370</v>
      </c>
      <c r="C153" s="58" t="s">
        <v>361</v>
      </c>
      <c r="D153" s="58" t="s">
        <v>366</v>
      </c>
      <c r="G153" s="10" t="s">
        <v>282</v>
      </c>
      <c r="H153" s="60" t="s">
        <v>392</v>
      </c>
      <c r="I153" s="60" t="b">
        <f t="shared" si="2"/>
        <v>1</v>
      </c>
    </row>
    <row r="154" spans="1:9" x14ac:dyDescent="0.3">
      <c r="A154" s="58" t="s">
        <v>283</v>
      </c>
      <c r="B154" s="58" t="s">
        <v>370</v>
      </c>
      <c r="C154" s="58" t="s">
        <v>371</v>
      </c>
      <c r="D154" s="58" t="s">
        <v>366</v>
      </c>
      <c r="G154" s="10" t="s">
        <v>283</v>
      </c>
      <c r="H154" s="60" t="s">
        <v>392</v>
      </c>
      <c r="I154" s="60" t="b">
        <f t="shared" si="2"/>
        <v>1</v>
      </c>
    </row>
    <row r="155" spans="1:9" x14ac:dyDescent="0.3">
      <c r="A155" s="58" t="s">
        <v>284</v>
      </c>
      <c r="B155" s="58" t="s">
        <v>370</v>
      </c>
      <c r="C155" s="58" t="s">
        <v>361</v>
      </c>
      <c r="D155" s="58" t="s">
        <v>366</v>
      </c>
      <c r="G155" s="10" t="s">
        <v>284</v>
      </c>
      <c r="H155" s="60" t="s">
        <v>392</v>
      </c>
      <c r="I155" s="60" t="b">
        <f t="shared" si="2"/>
        <v>1</v>
      </c>
    </row>
    <row r="156" spans="1:9" x14ac:dyDescent="0.3">
      <c r="A156" s="58" t="s">
        <v>285</v>
      </c>
      <c r="B156" s="58" t="s">
        <v>370</v>
      </c>
      <c r="C156" s="58" t="s">
        <v>361</v>
      </c>
      <c r="D156" s="58" t="s">
        <v>366</v>
      </c>
      <c r="G156" s="10" t="s">
        <v>285</v>
      </c>
      <c r="H156" s="60" t="s">
        <v>392</v>
      </c>
      <c r="I156" s="60" t="b">
        <f t="shared" si="2"/>
        <v>1</v>
      </c>
    </row>
    <row r="157" spans="1:9" x14ac:dyDescent="0.3">
      <c r="A157" s="58" t="s">
        <v>286</v>
      </c>
      <c r="B157" s="58" t="s">
        <v>370</v>
      </c>
      <c r="C157" s="58" t="s">
        <v>361</v>
      </c>
      <c r="D157" s="58" t="s">
        <v>366</v>
      </c>
      <c r="G157" s="10" t="s">
        <v>286</v>
      </c>
      <c r="H157" s="60" t="s">
        <v>392</v>
      </c>
      <c r="I157" s="60" t="b">
        <f t="shared" si="2"/>
        <v>1</v>
      </c>
    </row>
    <row r="158" spans="1:9" x14ac:dyDescent="0.3">
      <c r="A158" s="58" t="s">
        <v>287</v>
      </c>
      <c r="B158" s="58" t="s">
        <v>370</v>
      </c>
      <c r="C158" s="58" t="s">
        <v>361</v>
      </c>
      <c r="D158" s="58" t="s">
        <v>366</v>
      </c>
      <c r="G158" s="10" t="s">
        <v>287</v>
      </c>
      <c r="H158" s="60" t="s">
        <v>392</v>
      </c>
      <c r="I158" s="60" t="b">
        <f t="shared" si="2"/>
        <v>1</v>
      </c>
    </row>
    <row r="159" spans="1:9" x14ac:dyDescent="0.3">
      <c r="A159" s="58" t="s">
        <v>288</v>
      </c>
      <c r="B159" s="58" t="s">
        <v>370</v>
      </c>
      <c r="C159" s="58" t="s">
        <v>361</v>
      </c>
      <c r="D159" s="58" t="s">
        <v>366</v>
      </c>
      <c r="G159" s="10" t="s">
        <v>288</v>
      </c>
      <c r="H159" s="60" t="s">
        <v>392</v>
      </c>
      <c r="I159" s="60" t="b">
        <f t="shared" si="2"/>
        <v>1</v>
      </c>
    </row>
    <row r="160" spans="1:9" x14ac:dyDescent="0.3">
      <c r="A160" s="58" t="s">
        <v>289</v>
      </c>
      <c r="B160" s="58" t="s">
        <v>370</v>
      </c>
      <c r="C160" s="58" t="s">
        <v>361</v>
      </c>
      <c r="D160" s="58" t="s">
        <v>366</v>
      </c>
      <c r="G160" s="10" t="s">
        <v>289</v>
      </c>
      <c r="H160" s="60" t="s">
        <v>392</v>
      </c>
      <c r="I160" s="60" t="b">
        <f t="shared" si="2"/>
        <v>1</v>
      </c>
    </row>
    <row r="161" spans="1:9" x14ac:dyDescent="0.3">
      <c r="A161" s="58" t="s">
        <v>290</v>
      </c>
      <c r="B161" s="58" t="s">
        <v>370</v>
      </c>
      <c r="C161" s="58" t="s">
        <v>361</v>
      </c>
      <c r="D161" s="58" t="s">
        <v>366</v>
      </c>
      <c r="G161" s="10" t="s">
        <v>290</v>
      </c>
      <c r="H161" s="60" t="s">
        <v>392</v>
      </c>
      <c r="I161" s="60" t="b">
        <f t="shared" si="2"/>
        <v>1</v>
      </c>
    </row>
    <row r="162" spans="1:9" x14ac:dyDescent="0.3">
      <c r="A162" s="58" t="s">
        <v>291</v>
      </c>
      <c r="B162" s="58" t="s">
        <v>370</v>
      </c>
      <c r="C162" s="58" t="s">
        <v>361</v>
      </c>
      <c r="D162" s="58" t="s">
        <v>366</v>
      </c>
      <c r="G162" s="10" t="s">
        <v>291</v>
      </c>
      <c r="H162" s="60" t="s">
        <v>392</v>
      </c>
      <c r="I162" s="60" t="b">
        <f t="shared" si="2"/>
        <v>1</v>
      </c>
    </row>
    <row r="163" spans="1:9" x14ac:dyDescent="0.3">
      <c r="A163" s="58" t="s">
        <v>292</v>
      </c>
      <c r="B163" s="58" t="s">
        <v>370</v>
      </c>
      <c r="C163" s="58" t="s">
        <v>361</v>
      </c>
      <c r="D163" s="58" t="s">
        <v>366</v>
      </c>
      <c r="G163" s="10" t="s">
        <v>292</v>
      </c>
      <c r="H163" s="60" t="s">
        <v>392</v>
      </c>
      <c r="I163" s="60" t="b">
        <f t="shared" si="2"/>
        <v>1</v>
      </c>
    </row>
    <row r="164" spans="1:9" x14ac:dyDescent="0.3">
      <c r="A164" s="58" t="s">
        <v>293</v>
      </c>
      <c r="B164" s="58" t="s">
        <v>370</v>
      </c>
      <c r="C164" s="58" t="s">
        <v>361</v>
      </c>
      <c r="D164" s="58" t="s">
        <v>366</v>
      </c>
      <c r="G164" s="10" t="s">
        <v>293</v>
      </c>
      <c r="H164" s="60" t="s">
        <v>392</v>
      </c>
      <c r="I164" s="60" t="b">
        <f t="shared" si="2"/>
        <v>1</v>
      </c>
    </row>
    <row r="165" spans="1:9" x14ac:dyDescent="0.3">
      <c r="A165" s="58" t="s">
        <v>294</v>
      </c>
      <c r="B165" s="58" t="s">
        <v>370</v>
      </c>
      <c r="C165" s="58" t="s">
        <v>361</v>
      </c>
      <c r="D165" s="58" t="s">
        <v>366</v>
      </c>
      <c r="G165" s="10" t="s">
        <v>294</v>
      </c>
      <c r="H165" s="60" t="s">
        <v>392</v>
      </c>
      <c r="I165" s="60" t="b">
        <f t="shared" si="2"/>
        <v>1</v>
      </c>
    </row>
    <row r="166" spans="1:9" x14ac:dyDescent="0.3">
      <c r="A166" s="58" t="s">
        <v>295</v>
      </c>
      <c r="B166" s="58" t="s">
        <v>370</v>
      </c>
      <c r="C166" s="58" t="s">
        <v>361</v>
      </c>
      <c r="D166" s="58" t="s">
        <v>366</v>
      </c>
      <c r="G166" s="10" t="s">
        <v>295</v>
      </c>
      <c r="H166" s="60" t="s">
        <v>392</v>
      </c>
      <c r="I166" s="60" t="b">
        <f t="shared" si="2"/>
        <v>1</v>
      </c>
    </row>
    <row r="167" spans="1:9" x14ac:dyDescent="0.3">
      <c r="A167" s="58" t="s">
        <v>296</v>
      </c>
      <c r="B167" s="58" t="s">
        <v>370</v>
      </c>
      <c r="C167" s="58" t="s">
        <v>361</v>
      </c>
      <c r="D167" s="58" t="s">
        <v>366</v>
      </c>
      <c r="G167" s="10" t="s">
        <v>296</v>
      </c>
      <c r="H167" s="60" t="s">
        <v>392</v>
      </c>
      <c r="I167" s="60" t="b">
        <f t="shared" si="2"/>
        <v>1</v>
      </c>
    </row>
    <row r="168" spans="1:9" x14ac:dyDescent="0.3">
      <c r="A168" s="58" t="s">
        <v>297</v>
      </c>
      <c r="B168" s="58" t="s">
        <v>370</v>
      </c>
      <c r="C168" s="58" t="s">
        <v>361</v>
      </c>
      <c r="D168" s="58" t="s">
        <v>366</v>
      </c>
      <c r="G168" s="10" t="s">
        <v>297</v>
      </c>
      <c r="H168" s="60" t="s">
        <v>392</v>
      </c>
      <c r="I168" s="60" t="b">
        <f t="shared" si="2"/>
        <v>1</v>
      </c>
    </row>
    <row r="169" spans="1:9" x14ac:dyDescent="0.3">
      <c r="A169" s="58" t="s">
        <v>298</v>
      </c>
      <c r="B169" s="58" t="s">
        <v>370</v>
      </c>
      <c r="C169" s="58" t="s">
        <v>361</v>
      </c>
      <c r="D169" s="58" t="s">
        <v>366</v>
      </c>
      <c r="G169" s="10" t="s">
        <v>298</v>
      </c>
      <c r="H169" s="60" t="s">
        <v>392</v>
      </c>
      <c r="I169" s="60" t="b">
        <f t="shared" si="2"/>
        <v>1</v>
      </c>
    </row>
    <row r="170" spans="1:9" x14ac:dyDescent="0.3">
      <c r="A170" s="58" t="s">
        <v>299</v>
      </c>
      <c r="B170" s="58" t="s">
        <v>370</v>
      </c>
      <c r="C170" s="58" t="s">
        <v>361</v>
      </c>
      <c r="D170" s="58" t="s">
        <v>366</v>
      </c>
      <c r="G170" s="10" t="s">
        <v>299</v>
      </c>
      <c r="H170" s="60" t="s">
        <v>392</v>
      </c>
      <c r="I170" s="60" t="b">
        <f t="shared" si="2"/>
        <v>1</v>
      </c>
    </row>
    <row r="171" spans="1:9" x14ac:dyDescent="0.3">
      <c r="A171" s="58" t="s">
        <v>300</v>
      </c>
      <c r="B171" s="58" t="s">
        <v>370</v>
      </c>
      <c r="C171" s="58" t="s">
        <v>361</v>
      </c>
      <c r="D171" s="58" t="s">
        <v>366</v>
      </c>
      <c r="G171" s="10" t="s">
        <v>300</v>
      </c>
      <c r="H171" s="60" t="s">
        <v>392</v>
      </c>
      <c r="I171" s="60" t="b">
        <f t="shared" si="2"/>
        <v>1</v>
      </c>
    </row>
    <row r="172" spans="1:9" x14ac:dyDescent="0.3">
      <c r="A172" s="58" t="s">
        <v>301</v>
      </c>
      <c r="B172" s="58" t="s">
        <v>370</v>
      </c>
      <c r="C172" s="58" t="s">
        <v>361</v>
      </c>
      <c r="D172" s="58" t="s">
        <v>366</v>
      </c>
      <c r="G172" s="10" t="s">
        <v>301</v>
      </c>
      <c r="H172" s="60" t="s">
        <v>392</v>
      </c>
      <c r="I172" s="60" t="b">
        <f t="shared" si="2"/>
        <v>1</v>
      </c>
    </row>
    <row r="173" spans="1:9" x14ac:dyDescent="0.3">
      <c r="A173" s="58" t="s">
        <v>302</v>
      </c>
      <c r="B173" s="58" t="s">
        <v>370</v>
      </c>
      <c r="C173" s="58" t="s">
        <v>361</v>
      </c>
      <c r="D173" s="58" t="s">
        <v>366</v>
      </c>
      <c r="G173" s="10" t="s">
        <v>302</v>
      </c>
      <c r="H173" s="60" t="s">
        <v>392</v>
      </c>
      <c r="I173" s="60" t="b">
        <f t="shared" si="2"/>
        <v>1</v>
      </c>
    </row>
    <row r="174" spans="1:9" x14ac:dyDescent="0.3">
      <c r="A174" s="58" t="s">
        <v>303</v>
      </c>
      <c r="B174" s="58" t="s">
        <v>370</v>
      </c>
      <c r="C174" s="58" t="s">
        <v>361</v>
      </c>
      <c r="D174" s="58" t="s">
        <v>366</v>
      </c>
      <c r="G174" s="10" t="s">
        <v>303</v>
      </c>
      <c r="H174" s="60" t="s">
        <v>392</v>
      </c>
      <c r="I174" s="60" t="b">
        <f t="shared" si="2"/>
        <v>1</v>
      </c>
    </row>
    <row r="175" spans="1:9" x14ac:dyDescent="0.3">
      <c r="A175" s="58" t="s">
        <v>375</v>
      </c>
      <c r="B175" s="58" t="s">
        <v>370</v>
      </c>
      <c r="C175" s="58" t="s">
        <v>361</v>
      </c>
      <c r="D175" s="58" t="s">
        <v>366</v>
      </c>
      <c r="G175" s="61" t="s">
        <v>375</v>
      </c>
      <c r="H175" s="60" t="s">
        <v>392</v>
      </c>
      <c r="I175" s="60" t="b">
        <f t="shared" si="2"/>
        <v>1</v>
      </c>
    </row>
    <row r="176" spans="1:9" x14ac:dyDescent="0.3">
      <c r="A176" s="58" t="s">
        <v>304</v>
      </c>
      <c r="B176" s="58" t="s">
        <v>370</v>
      </c>
      <c r="C176" s="58" t="s">
        <v>371</v>
      </c>
      <c r="D176" s="58" t="s">
        <v>366</v>
      </c>
      <c r="G176" s="10" t="s">
        <v>304</v>
      </c>
      <c r="H176" s="60" t="s">
        <v>392</v>
      </c>
      <c r="I176" s="60" t="b">
        <f t="shared" si="2"/>
        <v>1</v>
      </c>
    </row>
    <row r="177" spans="1:9" x14ac:dyDescent="0.3">
      <c r="A177" s="58" t="s">
        <v>305</v>
      </c>
      <c r="B177" s="58" t="s">
        <v>370</v>
      </c>
      <c r="C177" s="58" t="s">
        <v>371</v>
      </c>
      <c r="D177" s="58" t="s">
        <v>366</v>
      </c>
      <c r="G177" s="10" t="s">
        <v>305</v>
      </c>
      <c r="H177" s="60" t="s">
        <v>392</v>
      </c>
      <c r="I177" s="60" t="b">
        <f t="shared" si="2"/>
        <v>1</v>
      </c>
    </row>
    <row r="178" spans="1:9" x14ac:dyDescent="0.3">
      <c r="A178" s="58" t="s">
        <v>306</v>
      </c>
      <c r="B178" s="58" t="s">
        <v>370</v>
      </c>
      <c r="C178" s="58" t="s">
        <v>371</v>
      </c>
      <c r="D178" s="58" t="s">
        <v>366</v>
      </c>
      <c r="G178" s="10" t="s">
        <v>306</v>
      </c>
      <c r="H178" s="60" t="s">
        <v>392</v>
      </c>
      <c r="I178" s="60" t="b">
        <f t="shared" si="2"/>
        <v>1</v>
      </c>
    </row>
    <row r="179" spans="1:9" x14ac:dyDescent="0.3">
      <c r="A179" s="58" t="s">
        <v>307</v>
      </c>
      <c r="B179" s="58" t="s">
        <v>370</v>
      </c>
      <c r="C179" s="58" t="s">
        <v>371</v>
      </c>
      <c r="D179" s="58" t="s">
        <v>366</v>
      </c>
      <c r="G179" s="10" t="s">
        <v>307</v>
      </c>
      <c r="H179" s="60" t="s">
        <v>392</v>
      </c>
      <c r="I179" s="60" t="b">
        <f t="shared" si="2"/>
        <v>1</v>
      </c>
    </row>
    <row r="180" spans="1:9" x14ac:dyDescent="0.3">
      <c r="A180" s="58" t="s">
        <v>308</v>
      </c>
      <c r="B180" s="58" t="s">
        <v>370</v>
      </c>
      <c r="C180" s="58" t="s">
        <v>371</v>
      </c>
      <c r="D180" s="58" t="s">
        <v>366</v>
      </c>
      <c r="G180" s="10" t="s">
        <v>308</v>
      </c>
      <c r="H180" s="60" t="s">
        <v>392</v>
      </c>
      <c r="I180" s="60" t="b">
        <f t="shared" si="2"/>
        <v>1</v>
      </c>
    </row>
    <row r="181" spans="1:9" x14ac:dyDescent="0.3">
      <c r="A181" s="58" t="s">
        <v>309</v>
      </c>
      <c r="B181" s="58" t="s">
        <v>370</v>
      </c>
      <c r="C181" s="58" t="s">
        <v>371</v>
      </c>
      <c r="D181" s="58" t="s">
        <v>366</v>
      </c>
      <c r="G181" s="10" t="s">
        <v>309</v>
      </c>
      <c r="H181" s="60" t="s">
        <v>392</v>
      </c>
      <c r="I181" s="60" t="b">
        <f t="shared" si="2"/>
        <v>1</v>
      </c>
    </row>
    <row r="182" spans="1:9" x14ac:dyDescent="0.3">
      <c r="A182" s="58" t="s">
        <v>310</v>
      </c>
      <c r="B182" s="58" t="s">
        <v>370</v>
      </c>
      <c r="C182" s="58" t="s">
        <v>371</v>
      </c>
      <c r="D182" s="58" t="s">
        <v>366</v>
      </c>
      <c r="G182" s="10" t="s">
        <v>310</v>
      </c>
      <c r="H182" s="60" t="s">
        <v>392</v>
      </c>
      <c r="I182" s="60" t="b">
        <f t="shared" si="2"/>
        <v>1</v>
      </c>
    </row>
    <row r="183" spans="1:9" x14ac:dyDescent="0.3">
      <c r="A183" s="58" t="s">
        <v>311</v>
      </c>
      <c r="B183" s="58" t="s">
        <v>370</v>
      </c>
      <c r="C183" s="58" t="s">
        <v>371</v>
      </c>
      <c r="D183" s="58" t="s">
        <v>366</v>
      </c>
      <c r="G183" s="10" t="s">
        <v>311</v>
      </c>
      <c r="H183" s="60" t="s">
        <v>392</v>
      </c>
      <c r="I183" s="60" t="b">
        <f t="shared" si="2"/>
        <v>1</v>
      </c>
    </row>
    <row r="184" spans="1:9" x14ac:dyDescent="0.3">
      <c r="A184" s="58" t="s">
        <v>312</v>
      </c>
      <c r="B184" s="58" t="s">
        <v>370</v>
      </c>
      <c r="C184" s="58" t="s">
        <v>361</v>
      </c>
      <c r="D184" s="58" t="s">
        <v>366</v>
      </c>
      <c r="G184" s="10" t="s">
        <v>312</v>
      </c>
      <c r="H184" s="60" t="s">
        <v>392</v>
      </c>
      <c r="I184" s="60" t="b">
        <f t="shared" si="2"/>
        <v>1</v>
      </c>
    </row>
    <row r="185" spans="1:9" x14ac:dyDescent="0.3">
      <c r="A185" s="58" t="s">
        <v>313</v>
      </c>
      <c r="B185" s="58" t="s">
        <v>370</v>
      </c>
      <c r="C185" s="58" t="s">
        <v>361</v>
      </c>
      <c r="D185" s="58" t="s">
        <v>366</v>
      </c>
      <c r="G185" s="10" t="s">
        <v>313</v>
      </c>
      <c r="H185" s="60" t="s">
        <v>392</v>
      </c>
      <c r="I185" s="60" t="b">
        <f t="shared" si="2"/>
        <v>1</v>
      </c>
    </row>
    <row r="186" spans="1:9" x14ac:dyDescent="0.3">
      <c r="A186" s="58" t="s">
        <v>314</v>
      </c>
      <c r="B186" s="58" t="s">
        <v>370</v>
      </c>
      <c r="C186" s="58" t="s">
        <v>371</v>
      </c>
      <c r="D186" s="58" t="s">
        <v>366</v>
      </c>
      <c r="G186" s="10" t="s">
        <v>314</v>
      </c>
      <c r="H186" s="60" t="s">
        <v>392</v>
      </c>
      <c r="I186" s="60" t="b">
        <f t="shared" si="2"/>
        <v>1</v>
      </c>
    </row>
    <row r="187" spans="1:9" x14ac:dyDescent="0.3">
      <c r="A187" s="58" t="s">
        <v>315</v>
      </c>
      <c r="B187" s="58" t="s">
        <v>370</v>
      </c>
      <c r="C187" s="58" t="s">
        <v>371</v>
      </c>
      <c r="D187" s="58" t="s">
        <v>366</v>
      </c>
      <c r="G187" s="10" t="s">
        <v>315</v>
      </c>
      <c r="H187" s="60" t="s">
        <v>392</v>
      </c>
      <c r="I187" s="60" t="b">
        <f t="shared" si="2"/>
        <v>1</v>
      </c>
    </row>
    <row r="188" spans="1:9" x14ac:dyDescent="0.3">
      <c r="A188" s="58" t="s">
        <v>316</v>
      </c>
      <c r="B188" s="58" t="s">
        <v>370</v>
      </c>
      <c r="C188" s="58" t="s">
        <v>371</v>
      </c>
      <c r="D188" s="58" t="s">
        <v>366</v>
      </c>
      <c r="G188" s="10" t="s">
        <v>316</v>
      </c>
      <c r="H188" s="60" t="s">
        <v>392</v>
      </c>
      <c r="I188" s="60" t="b">
        <f t="shared" si="2"/>
        <v>1</v>
      </c>
    </row>
    <row r="189" spans="1:9" x14ac:dyDescent="0.3">
      <c r="A189" s="58" t="s">
        <v>317</v>
      </c>
      <c r="B189" s="58" t="s">
        <v>370</v>
      </c>
      <c r="C189" s="58" t="s">
        <v>371</v>
      </c>
      <c r="D189" s="58" t="s">
        <v>366</v>
      </c>
      <c r="G189" s="10" t="s">
        <v>317</v>
      </c>
      <c r="H189" s="60" t="s">
        <v>392</v>
      </c>
      <c r="I189" s="60" t="b">
        <f t="shared" si="2"/>
        <v>1</v>
      </c>
    </row>
    <row r="190" spans="1:9" x14ac:dyDescent="0.3">
      <c r="A190" s="58" t="s">
        <v>318</v>
      </c>
      <c r="B190" s="58" t="s">
        <v>370</v>
      </c>
      <c r="C190" s="58" t="s">
        <v>371</v>
      </c>
      <c r="D190" s="58" t="s">
        <v>366</v>
      </c>
      <c r="G190" s="10" t="s">
        <v>318</v>
      </c>
      <c r="H190" s="60" t="s">
        <v>392</v>
      </c>
      <c r="I190" s="60" t="b">
        <f t="shared" si="2"/>
        <v>1</v>
      </c>
    </row>
    <row r="191" spans="1:9" x14ac:dyDescent="0.3">
      <c r="A191" s="58" t="s">
        <v>319</v>
      </c>
      <c r="B191" s="58" t="s">
        <v>370</v>
      </c>
      <c r="C191" s="58" t="s">
        <v>371</v>
      </c>
      <c r="D191" s="58" t="s">
        <v>366</v>
      </c>
      <c r="G191" s="10" t="s">
        <v>319</v>
      </c>
      <c r="H191" s="60" t="s">
        <v>392</v>
      </c>
      <c r="I191" s="60" t="b">
        <f t="shared" si="2"/>
        <v>1</v>
      </c>
    </row>
    <row r="192" spans="1:9" x14ac:dyDescent="0.3">
      <c r="A192" s="58" t="s">
        <v>320</v>
      </c>
      <c r="B192" s="58" t="s">
        <v>370</v>
      </c>
      <c r="C192" s="58" t="s">
        <v>371</v>
      </c>
      <c r="D192" s="58" t="s">
        <v>366</v>
      </c>
      <c r="G192" s="10" t="s">
        <v>320</v>
      </c>
      <c r="H192" s="60" t="s">
        <v>392</v>
      </c>
      <c r="I192" s="60" t="b">
        <f t="shared" si="2"/>
        <v>1</v>
      </c>
    </row>
    <row r="193" spans="1:9" x14ac:dyDescent="0.3">
      <c r="A193" s="58" t="s">
        <v>321</v>
      </c>
      <c r="B193" s="58" t="s">
        <v>370</v>
      </c>
      <c r="C193" s="58" t="s">
        <v>371</v>
      </c>
      <c r="D193" s="58" t="s">
        <v>366</v>
      </c>
      <c r="G193" s="10" t="s">
        <v>321</v>
      </c>
      <c r="H193" s="60" t="s">
        <v>392</v>
      </c>
      <c r="I193" s="60" t="b">
        <f t="shared" si="2"/>
        <v>1</v>
      </c>
    </row>
    <row r="194" spans="1:9" x14ac:dyDescent="0.3">
      <c r="A194" s="58" t="s">
        <v>376</v>
      </c>
      <c r="B194" s="58" t="s">
        <v>370</v>
      </c>
      <c r="C194" s="58" t="s">
        <v>371</v>
      </c>
      <c r="D194" s="58" t="s">
        <v>366</v>
      </c>
      <c r="G194" s="61" t="s">
        <v>376</v>
      </c>
      <c r="H194" s="60" t="s">
        <v>392</v>
      </c>
      <c r="I194" s="60" t="b">
        <f t="shared" si="2"/>
        <v>1</v>
      </c>
    </row>
    <row r="195" spans="1:9" x14ac:dyDescent="0.3">
      <c r="A195" s="58" t="s">
        <v>377</v>
      </c>
      <c r="B195" s="58" t="s">
        <v>370</v>
      </c>
      <c r="C195" s="58" t="s">
        <v>371</v>
      </c>
      <c r="D195" s="58" t="s">
        <v>366</v>
      </c>
      <c r="G195" s="61" t="s">
        <v>377</v>
      </c>
      <c r="H195" s="60" t="s">
        <v>392</v>
      </c>
      <c r="I195" s="60" t="b">
        <f t="shared" ref="I195:I258" si="3">EXACT(G195,A195)</f>
        <v>1</v>
      </c>
    </row>
    <row r="196" spans="1:9" x14ac:dyDescent="0.3">
      <c r="A196" s="58" t="s">
        <v>322</v>
      </c>
      <c r="B196" s="58" t="s">
        <v>370</v>
      </c>
      <c r="C196" s="58" t="s">
        <v>361</v>
      </c>
      <c r="D196" s="58" t="s">
        <v>366</v>
      </c>
      <c r="G196" s="10" t="s">
        <v>322</v>
      </c>
      <c r="H196" s="60" t="s">
        <v>392</v>
      </c>
      <c r="I196" s="60" t="b">
        <f t="shared" si="3"/>
        <v>1</v>
      </c>
    </row>
    <row r="197" spans="1:9" x14ac:dyDescent="0.3">
      <c r="A197" s="58" t="s">
        <v>323</v>
      </c>
      <c r="B197" s="58" t="s">
        <v>370</v>
      </c>
      <c r="C197" s="58" t="s">
        <v>361</v>
      </c>
      <c r="D197" s="58" t="s">
        <v>366</v>
      </c>
      <c r="G197" s="10" t="s">
        <v>323</v>
      </c>
      <c r="H197" s="60" t="s">
        <v>392</v>
      </c>
      <c r="I197" s="60" t="b">
        <f t="shared" si="3"/>
        <v>1</v>
      </c>
    </row>
    <row r="198" spans="1:9" x14ac:dyDescent="0.3">
      <c r="A198" s="58" t="s">
        <v>324</v>
      </c>
      <c r="B198" s="58" t="s">
        <v>370</v>
      </c>
      <c r="C198" s="58" t="s">
        <v>361</v>
      </c>
      <c r="D198" s="58" t="s">
        <v>366</v>
      </c>
      <c r="G198" s="10" t="s">
        <v>324</v>
      </c>
      <c r="H198" s="60" t="s">
        <v>392</v>
      </c>
      <c r="I198" s="60" t="b">
        <f t="shared" si="3"/>
        <v>1</v>
      </c>
    </row>
    <row r="199" spans="1:9" x14ac:dyDescent="0.3">
      <c r="A199" s="58" t="s">
        <v>325</v>
      </c>
      <c r="B199" s="58" t="s">
        <v>370</v>
      </c>
      <c r="C199" s="58" t="s">
        <v>371</v>
      </c>
      <c r="D199" s="58" t="s">
        <v>366</v>
      </c>
      <c r="G199" s="10" t="s">
        <v>325</v>
      </c>
      <c r="H199" s="60" t="s">
        <v>392</v>
      </c>
      <c r="I199" s="60" t="b">
        <f t="shared" si="3"/>
        <v>1</v>
      </c>
    </row>
    <row r="200" spans="1:9" x14ac:dyDescent="0.3">
      <c r="A200" s="58" t="s">
        <v>326</v>
      </c>
      <c r="B200" s="58" t="s">
        <v>370</v>
      </c>
      <c r="C200" s="58" t="s">
        <v>371</v>
      </c>
      <c r="D200" s="58" t="s">
        <v>366</v>
      </c>
      <c r="G200" s="10" t="s">
        <v>326</v>
      </c>
      <c r="H200" s="60" t="s">
        <v>392</v>
      </c>
      <c r="I200" s="60" t="b">
        <f t="shared" si="3"/>
        <v>1</v>
      </c>
    </row>
    <row r="201" spans="1:9" x14ac:dyDescent="0.3">
      <c r="A201" s="58" t="s">
        <v>327</v>
      </c>
      <c r="B201" s="58" t="s">
        <v>370</v>
      </c>
      <c r="C201" s="58" t="s">
        <v>371</v>
      </c>
      <c r="D201" s="58" t="s">
        <v>366</v>
      </c>
      <c r="G201" s="10" t="s">
        <v>327</v>
      </c>
      <c r="H201" s="60" t="s">
        <v>392</v>
      </c>
      <c r="I201" s="60" t="b">
        <f t="shared" si="3"/>
        <v>1</v>
      </c>
    </row>
    <row r="202" spans="1:9" x14ac:dyDescent="0.3">
      <c r="A202" s="58" t="s">
        <v>328</v>
      </c>
      <c r="B202" s="58" t="s">
        <v>370</v>
      </c>
      <c r="C202" s="58" t="s">
        <v>371</v>
      </c>
      <c r="D202" s="58" t="s">
        <v>366</v>
      </c>
      <c r="G202" s="10" t="s">
        <v>328</v>
      </c>
      <c r="H202" s="60" t="s">
        <v>392</v>
      </c>
      <c r="I202" s="60" t="b">
        <f t="shared" si="3"/>
        <v>1</v>
      </c>
    </row>
    <row r="203" spans="1:9" x14ac:dyDescent="0.3">
      <c r="A203" s="58" t="s">
        <v>329</v>
      </c>
      <c r="B203" s="58" t="s">
        <v>370</v>
      </c>
      <c r="C203" s="58" t="s">
        <v>371</v>
      </c>
      <c r="D203" s="58" t="s">
        <v>366</v>
      </c>
      <c r="G203" s="10" t="s">
        <v>329</v>
      </c>
      <c r="H203" s="60" t="s">
        <v>392</v>
      </c>
      <c r="I203" s="60" t="b">
        <f t="shared" si="3"/>
        <v>1</v>
      </c>
    </row>
    <row r="204" spans="1:9" x14ac:dyDescent="0.3">
      <c r="A204" s="58" t="s">
        <v>330</v>
      </c>
      <c r="B204" s="58" t="s">
        <v>370</v>
      </c>
      <c r="C204" s="58" t="s">
        <v>361</v>
      </c>
      <c r="D204" s="58" t="s">
        <v>366</v>
      </c>
      <c r="G204" s="10" t="s">
        <v>330</v>
      </c>
      <c r="H204" s="60" t="s">
        <v>392</v>
      </c>
      <c r="I204" s="60" t="b">
        <f t="shared" si="3"/>
        <v>1</v>
      </c>
    </row>
    <row r="205" spans="1:9" x14ac:dyDescent="0.3">
      <c r="A205" s="58" t="s">
        <v>331</v>
      </c>
      <c r="B205" s="58" t="s">
        <v>370</v>
      </c>
      <c r="C205" s="58" t="s">
        <v>371</v>
      </c>
      <c r="D205" s="58" t="s">
        <v>366</v>
      </c>
      <c r="G205" s="10" t="s">
        <v>331</v>
      </c>
      <c r="H205" s="60" t="s">
        <v>392</v>
      </c>
      <c r="I205" s="60" t="b">
        <f t="shared" si="3"/>
        <v>1</v>
      </c>
    </row>
    <row r="206" spans="1:9" x14ac:dyDescent="0.3">
      <c r="A206" s="58" t="s">
        <v>118</v>
      </c>
      <c r="B206" s="58" t="s">
        <v>378</v>
      </c>
      <c r="C206" s="58" t="s">
        <v>361</v>
      </c>
      <c r="D206" s="58" t="s">
        <v>362</v>
      </c>
      <c r="G206" s="10" t="s">
        <v>118</v>
      </c>
      <c r="H206" s="60" t="s">
        <v>398</v>
      </c>
      <c r="I206" s="60" t="b">
        <f t="shared" si="3"/>
        <v>1</v>
      </c>
    </row>
    <row r="207" spans="1:9" x14ac:dyDescent="0.3">
      <c r="A207" s="58" t="s">
        <v>119</v>
      </c>
      <c r="B207" s="58" t="s">
        <v>378</v>
      </c>
      <c r="C207" s="58" t="s">
        <v>361</v>
      </c>
      <c r="D207" s="58" t="s">
        <v>362</v>
      </c>
      <c r="G207" s="10" t="s">
        <v>119</v>
      </c>
      <c r="H207" s="60" t="s">
        <v>398</v>
      </c>
      <c r="I207" s="60" t="b">
        <f t="shared" si="3"/>
        <v>1</v>
      </c>
    </row>
    <row r="208" spans="1:9" x14ac:dyDescent="0.3">
      <c r="A208" s="58" t="s">
        <v>120</v>
      </c>
      <c r="B208" s="58" t="s">
        <v>378</v>
      </c>
      <c r="C208" s="58" t="s">
        <v>361</v>
      </c>
      <c r="D208" s="58" t="s">
        <v>362</v>
      </c>
      <c r="G208" s="10" t="s">
        <v>120</v>
      </c>
      <c r="H208" s="60" t="s">
        <v>398</v>
      </c>
      <c r="I208" s="60" t="b">
        <f t="shared" si="3"/>
        <v>1</v>
      </c>
    </row>
    <row r="209" spans="1:9" x14ac:dyDescent="0.3">
      <c r="A209" s="58" t="s">
        <v>121</v>
      </c>
      <c r="B209" s="58" t="s">
        <v>378</v>
      </c>
      <c r="C209" s="58" t="s">
        <v>361</v>
      </c>
      <c r="D209" s="58" t="s">
        <v>362</v>
      </c>
      <c r="G209" s="10" t="s">
        <v>121</v>
      </c>
      <c r="H209" s="60" t="s">
        <v>398</v>
      </c>
      <c r="I209" s="60" t="b">
        <f t="shared" si="3"/>
        <v>1</v>
      </c>
    </row>
    <row r="210" spans="1:9" x14ac:dyDescent="0.3">
      <c r="A210" s="58" t="s">
        <v>122</v>
      </c>
      <c r="B210" s="58" t="s">
        <v>378</v>
      </c>
      <c r="C210" s="58" t="s">
        <v>361</v>
      </c>
      <c r="D210" s="58" t="s">
        <v>362</v>
      </c>
      <c r="G210" s="10" t="s">
        <v>122</v>
      </c>
      <c r="H210" s="60" t="s">
        <v>398</v>
      </c>
      <c r="I210" s="60" t="b">
        <f t="shared" si="3"/>
        <v>1</v>
      </c>
    </row>
    <row r="211" spans="1:9" x14ac:dyDescent="0.3">
      <c r="A211" s="58" t="s">
        <v>123</v>
      </c>
      <c r="B211" s="58" t="s">
        <v>378</v>
      </c>
      <c r="C211" s="58" t="s">
        <v>361</v>
      </c>
      <c r="D211" s="58" t="s">
        <v>362</v>
      </c>
      <c r="G211" s="10" t="s">
        <v>123</v>
      </c>
      <c r="H211" s="60" t="s">
        <v>398</v>
      </c>
      <c r="I211" s="60" t="b">
        <f t="shared" si="3"/>
        <v>1</v>
      </c>
    </row>
    <row r="212" spans="1:9" x14ac:dyDescent="0.3">
      <c r="A212" s="58" t="s">
        <v>124</v>
      </c>
      <c r="B212" s="58" t="s">
        <v>378</v>
      </c>
      <c r="C212" s="58" t="s">
        <v>361</v>
      </c>
      <c r="D212" s="58" t="s">
        <v>362</v>
      </c>
      <c r="G212" s="10" t="s">
        <v>124</v>
      </c>
      <c r="H212" s="60" t="s">
        <v>398</v>
      </c>
      <c r="I212" s="60" t="b">
        <f t="shared" si="3"/>
        <v>1</v>
      </c>
    </row>
    <row r="213" spans="1:9" x14ac:dyDescent="0.3">
      <c r="A213" s="58" t="s">
        <v>125</v>
      </c>
      <c r="B213" s="58" t="s">
        <v>378</v>
      </c>
      <c r="C213" s="58" t="s">
        <v>361</v>
      </c>
      <c r="D213" s="58" t="s">
        <v>362</v>
      </c>
      <c r="G213" s="10" t="s">
        <v>125</v>
      </c>
      <c r="H213" s="60" t="s">
        <v>398</v>
      </c>
      <c r="I213" s="60" t="b">
        <f t="shared" si="3"/>
        <v>1</v>
      </c>
    </row>
    <row r="214" spans="1:9" x14ac:dyDescent="0.3">
      <c r="A214" s="58" t="s">
        <v>126</v>
      </c>
      <c r="B214" s="58" t="s">
        <v>378</v>
      </c>
      <c r="C214" s="58" t="s">
        <v>361</v>
      </c>
      <c r="D214" s="58" t="s">
        <v>362</v>
      </c>
      <c r="G214" s="10" t="s">
        <v>126</v>
      </c>
      <c r="H214" s="60" t="s">
        <v>398</v>
      </c>
      <c r="I214" s="60" t="b">
        <f t="shared" si="3"/>
        <v>1</v>
      </c>
    </row>
    <row r="215" spans="1:9" x14ac:dyDescent="0.3">
      <c r="A215" s="58" t="s">
        <v>127</v>
      </c>
      <c r="B215" s="58" t="s">
        <v>378</v>
      </c>
      <c r="C215" s="58" t="s">
        <v>361</v>
      </c>
      <c r="D215" s="58" t="s">
        <v>362</v>
      </c>
      <c r="G215" s="10" t="s">
        <v>127</v>
      </c>
      <c r="H215" s="60" t="s">
        <v>398</v>
      </c>
      <c r="I215" s="60" t="b">
        <f t="shared" si="3"/>
        <v>1</v>
      </c>
    </row>
    <row r="216" spans="1:9" x14ac:dyDescent="0.3">
      <c r="A216" s="58" t="s">
        <v>128</v>
      </c>
      <c r="B216" s="58" t="s">
        <v>378</v>
      </c>
      <c r="C216" s="58" t="s">
        <v>361</v>
      </c>
      <c r="D216" s="58" t="s">
        <v>362</v>
      </c>
      <c r="G216" s="10" t="s">
        <v>128</v>
      </c>
      <c r="H216" s="60" t="s">
        <v>398</v>
      </c>
      <c r="I216" s="60" t="b">
        <f t="shared" si="3"/>
        <v>1</v>
      </c>
    </row>
    <row r="217" spans="1:9" x14ac:dyDescent="0.3">
      <c r="A217" s="58" t="s">
        <v>129</v>
      </c>
      <c r="B217" s="58" t="s">
        <v>378</v>
      </c>
      <c r="C217" s="58" t="s">
        <v>361</v>
      </c>
      <c r="D217" s="58" t="s">
        <v>362</v>
      </c>
      <c r="G217" s="10" t="s">
        <v>129</v>
      </c>
      <c r="H217" s="60" t="s">
        <v>398</v>
      </c>
      <c r="I217" s="60" t="b">
        <f t="shared" si="3"/>
        <v>1</v>
      </c>
    </row>
    <row r="218" spans="1:9" x14ac:dyDescent="0.3">
      <c r="A218" s="58" t="s">
        <v>130</v>
      </c>
      <c r="B218" s="58" t="s">
        <v>378</v>
      </c>
      <c r="C218" s="58" t="s">
        <v>361</v>
      </c>
      <c r="D218" s="58" t="s">
        <v>362</v>
      </c>
      <c r="G218" s="10" t="s">
        <v>130</v>
      </c>
      <c r="H218" s="60" t="s">
        <v>398</v>
      </c>
      <c r="I218" s="60" t="b">
        <f t="shared" si="3"/>
        <v>1</v>
      </c>
    </row>
    <row r="219" spans="1:9" x14ac:dyDescent="0.3">
      <c r="A219" s="58" t="s">
        <v>131</v>
      </c>
      <c r="B219" s="58" t="s">
        <v>378</v>
      </c>
      <c r="C219" s="58" t="s">
        <v>361</v>
      </c>
      <c r="D219" s="58" t="s">
        <v>362</v>
      </c>
      <c r="G219" s="10" t="s">
        <v>131</v>
      </c>
      <c r="H219" s="60" t="s">
        <v>398</v>
      </c>
      <c r="I219" s="60" t="b">
        <f t="shared" si="3"/>
        <v>1</v>
      </c>
    </row>
    <row r="220" spans="1:9" x14ac:dyDescent="0.3">
      <c r="A220" s="58" t="s">
        <v>132</v>
      </c>
      <c r="B220" s="58" t="s">
        <v>378</v>
      </c>
      <c r="C220" s="58" t="s">
        <v>361</v>
      </c>
      <c r="D220" s="58" t="s">
        <v>362</v>
      </c>
      <c r="G220" s="10" t="s">
        <v>132</v>
      </c>
      <c r="H220" s="60" t="s">
        <v>398</v>
      </c>
      <c r="I220" s="60" t="b">
        <f t="shared" si="3"/>
        <v>1</v>
      </c>
    </row>
    <row r="221" spans="1:9" x14ac:dyDescent="0.3">
      <c r="A221" s="58" t="s">
        <v>133</v>
      </c>
      <c r="B221" s="58" t="s">
        <v>378</v>
      </c>
      <c r="C221" s="58" t="s">
        <v>361</v>
      </c>
      <c r="D221" s="58" t="s">
        <v>362</v>
      </c>
      <c r="G221" s="10" t="s">
        <v>133</v>
      </c>
      <c r="H221" s="60" t="s">
        <v>398</v>
      </c>
      <c r="I221" s="60" t="b">
        <f t="shared" si="3"/>
        <v>1</v>
      </c>
    </row>
    <row r="222" spans="1:9" x14ac:dyDescent="0.3">
      <c r="A222" s="58" t="s">
        <v>134</v>
      </c>
      <c r="B222" s="58" t="s">
        <v>378</v>
      </c>
      <c r="C222" s="58" t="s">
        <v>361</v>
      </c>
      <c r="D222" s="58" t="s">
        <v>362</v>
      </c>
      <c r="G222" s="10" t="s">
        <v>134</v>
      </c>
      <c r="H222" s="60" t="s">
        <v>398</v>
      </c>
      <c r="I222" s="60" t="b">
        <f t="shared" si="3"/>
        <v>1</v>
      </c>
    </row>
    <row r="223" spans="1:9" x14ac:dyDescent="0.3">
      <c r="A223" s="58" t="s">
        <v>135</v>
      </c>
      <c r="B223" s="58" t="s">
        <v>378</v>
      </c>
      <c r="C223" s="58" t="s">
        <v>361</v>
      </c>
      <c r="D223" s="58" t="s">
        <v>362</v>
      </c>
      <c r="G223" s="10" t="s">
        <v>135</v>
      </c>
      <c r="H223" s="60" t="s">
        <v>398</v>
      </c>
      <c r="I223" s="60" t="b">
        <f t="shared" si="3"/>
        <v>1</v>
      </c>
    </row>
    <row r="224" spans="1:9" x14ac:dyDescent="0.3">
      <c r="A224" s="58" t="s">
        <v>136</v>
      </c>
      <c r="B224" s="58" t="s">
        <v>378</v>
      </c>
      <c r="C224" s="58" t="s">
        <v>361</v>
      </c>
      <c r="D224" s="58" t="s">
        <v>362</v>
      </c>
      <c r="G224" s="10" t="s">
        <v>136</v>
      </c>
      <c r="H224" s="60" t="s">
        <v>398</v>
      </c>
      <c r="I224" s="60" t="b">
        <f t="shared" si="3"/>
        <v>1</v>
      </c>
    </row>
    <row r="225" spans="1:9" x14ac:dyDescent="0.3">
      <c r="A225" s="58" t="s">
        <v>137</v>
      </c>
      <c r="B225" s="58" t="s">
        <v>378</v>
      </c>
      <c r="C225" s="58" t="s">
        <v>361</v>
      </c>
      <c r="D225" s="58" t="s">
        <v>362</v>
      </c>
      <c r="G225" s="10" t="s">
        <v>137</v>
      </c>
      <c r="H225" s="60" t="s">
        <v>398</v>
      </c>
      <c r="I225" s="60" t="b">
        <f t="shared" si="3"/>
        <v>1</v>
      </c>
    </row>
    <row r="226" spans="1:9" x14ac:dyDescent="0.3">
      <c r="A226" s="58" t="s">
        <v>138</v>
      </c>
      <c r="B226" s="58" t="s">
        <v>378</v>
      </c>
      <c r="C226" s="58" t="s">
        <v>361</v>
      </c>
      <c r="D226" s="58" t="s">
        <v>362</v>
      </c>
      <c r="G226" s="10" t="s">
        <v>138</v>
      </c>
      <c r="H226" s="60" t="s">
        <v>398</v>
      </c>
      <c r="I226" s="60" t="b">
        <f t="shared" si="3"/>
        <v>1</v>
      </c>
    </row>
    <row r="227" spans="1:9" x14ac:dyDescent="0.3">
      <c r="A227" s="58" t="s">
        <v>139</v>
      </c>
      <c r="B227" s="58" t="s">
        <v>378</v>
      </c>
      <c r="C227" s="58" t="s">
        <v>361</v>
      </c>
      <c r="D227" s="58" t="s">
        <v>362</v>
      </c>
      <c r="G227" s="10" t="s">
        <v>139</v>
      </c>
      <c r="H227" s="60" t="s">
        <v>398</v>
      </c>
      <c r="I227" s="60" t="b">
        <f t="shared" si="3"/>
        <v>1</v>
      </c>
    </row>
    <row r="228" spans="1:9" x14ac:dyDescent="0.3">
      <c r="A228" s="58" t="s">
        <v>140</v>
      </c>
      <c r="B228" s="58" t="s">
        <v>378</v>
      </c>
      <c r="C228" s="58" t="s">
        <v>361</v>
      </c>
      <c r="D228" s="58" t="s">
        <v>362</v>
      </c>
      <c r="G228" s="10" t="s">
        <v>140</v>
      </c>
      <c r="H228" s="60" t="s">
        <v>398</v>
      </c>
      <c r="I228" s="60" t="b">
        <f t="shared" si="3"/>
        <v>1</v>
      </c>
    </row>
    <row r="229" spans="1:9" x14ac:dyDescent="0.3">
      <c r="A229" s="58" t="s">
        <v>141</v>
      </c>
      <c r="B229" s="58" t="s">
        <v>378</v>
      </c>
      <c r="C229" s="58" t="s">
        <v>361</v>
      </c>
      <c r="D229" s="58" t="s">
        <v>362</v>
      </c>
      <c r="G229" s="10" t="s">
        <v>141</v>
      </c>
      <c r="H229" s="60" t="s">
        <v>398</v>
      </c>
      <c r="I229" s="60" t="b">
        <f t="shared" si="3"/>
        <v>1</v>
      </c>
    </row>
    <row r="230" spans="1:9" x14ac:dyDescent="0.3">
      <c r="A230" s="58" t="s">
        <v>142</v>
      </c>
      <c r="B230" s="58" t="s">
        <v>378</v>
      </c>
      <c r="C230" s="58" t="s">
        <v>361</v>
      </c>
      <c r="D230" s="58" t="s">
        <v>362</v>
      </c>
      <c r="G230" s="10" t="s">
        <v>142</v>
      </c>
      <c r="H230" s="60" t="s">
        <v>398</v>
      </c>
      <c r="I230" s="60" t="b">
        <f t="shared" si="3"/>
        <v>1</v>
      </c>
    </row>
    <row r="231" spans="1:9" x14ac:dyDescent="0.3">
      <c r="A231" s="58" t="s">
        <v>143</v>
      </c>
      <c r="B231" s="58" t="s">
        <v>378</v>
      </c>
      <c r="C231" s="58" t="s">
        <v>361</v>
      </c>
      <c r="D231" s="58" t="s">
        <v>362</v>
      </c>
      <c r="G231" s="10" t="s">
        <v>143</v>
      </c>
      <c r="H231" s="60" t="s">
        <v>398</v>
      </c>
      <c r="I231" s="60" t="b">
        <f t="shared" si="3"/>
        <v>1</v>
      </c>
    </row>
    <row r="232" spans="1:9" x14ac:dyDescent="0.3">
      <c r="A232" s="58" t="s">
        <v>144</v>
      </c>
      <c r="B232" s="58" t="s">
        <v>378</v>
      </c>
      <c r="C232" s="58" t="s">
        <v>361</v>
      </c>
      <c r="D232" s="58" t="s">
        <v>362</v>
      </c>
      <c r="G232" s="10" t="s">
        <v>144</v>
      </c>
      <c r="H232" s="60" t="s">
        <v>398</v>
      </c>
      <c r="I232" s="60" t="b">
        <f t="shared" si="3"/>
        <v>1</v>
      </c>
    </row>
    <row r="233" spans="1:9" x14ac:dyDescent="0.3">
      <c r="A233" s="58" t="s">
        <v>145</v>
      </c>
      <c r="B233" s="58" t="s">
        <v>378</v>
      </c>
      <c r="C233" s="58" t="s">
        <v>361</v>
      </c>
      <c r="D233" s="58" t="s">
        <v>362</v>
      </c>
      <c r="G233" s="10" t="s">
        <v>145</v>
      </c>
      <c r="H233" s="60" t="s">
        <v>398</v>
      </c>
      <c r="I233" s="60" t="b">
        <f t="shared" si="3"/>
        <v>1</v>
      </c>
    </row>
    <row r="234" spans="1:9" x14ac:dyDescent="0.3">
      <c r="A234" s="58" t="s">
        <v>146</v>
      </c>
      <c r="B234" s="58" t="s">
        <v>378</v>
      </c>
      <c r="C234" s="58" t="s">
        <v>361</v>
      </c>
      <c r="D234" s="58" t="s">
        <v>362</v>
      </c>
      <c r="G234" s="10" t="s">
        <v>146</v>
      </c>
      <c r="H234" s="60" t="s">
        <v>398</v>
      </c>
      <c r="I234" s="60" t="b">
        <f t="shared" si="3"/>
        <v>1</v>
      </c>
    </row>
    <row r="235" spans="1:9" x14ac:dyDescent="0.3">
      <c r="A235" s="58" t="s">
        <v>147</v>
      </c>
      <c r="B235" s="58" t="s">
        <v>378</v>
      </c>
      <c r="C235" s="58" t="s">
        <v>361</v>
      </c>
      <c r="D235" s="58" t="s">
        <v>362</v>
      </c>
      <c r="G235" s="10" t="s">
        <v>147</v>
      </c>
      <c r="H235" s="60" t="s">
        <v>398</v>
      </c>
      <c r="I235" s="60" t="b">
        <f t="shared" si="3"/>
        <v>1</v>
      </c>
    </row>
    <row r="236" spans="1:9" x14ac:dyDescent="0.3">
      <c r="A236" s="58" t="s">
        <v>148</v>
      </c>
      <c r="B236" s="58" t="s">
        <v>378</v>
      </c>
      <c r="C236" s="58" t="s">
        <v>361</v>
      </c>
      <c r="D236" s="58" t="s">
        <v>362</v>
      </c>
      <c r="G236" s="10" t="s">
        <v>148</v>
      </c>
      <c r="H236" s="60" t="s">
        <v>398</v>
      </c>
      <c r="I236" s="60" t="b">
        <f t="shared" si="3"/>
        <v>1</v>
      </c>
    </row>
    <row r="237" spans="1:9" x14ac:dyDescent="0.3">
      <c r="A237" s="58" t="s">
        <v>149</v>
      </c>
      <c r="B237" s="58" t="s">
        <v>378</v>
      </c>
      <c r="C237" s="58" t="s">
        <v>361</v>
      </c>
      <c r="D237" s="58" t="s">
        <v>362</v>
      </c>
      <c r="G237" s="10" t="s">
        <v>149</v>
      </c>
      <c r="H237" s="60" t="s">
        <v>398</v>
      </c>
      <c r="I237" s="60" t="b">
        <f t="shared" si="3"/>
        <v>1</v>
      </c>
    </row>
    <row r="238" spans="1:9" x14ac:dyDescent="0.3">
      <c r="A238" s="58" t="s">
        <v>150</v>
      </c>
      <c r="B238" s="58" t="s">
        <v>378</v>
      </c>
      <c r="C238" s="58" t="s">
        <v>361</v>
      </c>
      <c r="D238" s="58" t="s">
        <v>362</v>
      </c>
      <c r="G238" s="10" t="s">
        <v>150</v>
      </c>
      <c r="H238" s="60" t="s">
        <v>398</v>
      </c>
      <c r="I238" s="60" t="b">
        <f t="shared" si="3"/>
        <v>1</v>
      </c>
    </row>
    <row r="239" spans="1:9" x14ac:dyDescent="0.3">
      <c r="A239" s="58" t="s">
        <v>151</v>
      </c>
      <c r="B239" s="58" t="s">
        <v>378</v>
      </c>
      <c r="C239" s="58" t="s">
        <v>361</v>
      </c>
      <c r="D239" s="58" t="s">
        <v>362</v>
      </c>
      <c r="G239" s="10" t="s">
        <v>151</v>
      </c>
      <c r="H239" s="60" t="s">
        <v>398</v>
      </c>
      <c r="I239" s="60" t="b">
        <f t="shared" si="3"/>
        <v>1</v>
      </c>
    </row>
    <row r="240" spans="1:9" x14ac:dyDescent="0.3">
      <c r="A240" s="58" t="s">
        <v>152</v>
      </c>
      <c r="B240" s="58" t="s">
        <v>378</v>
      </c>
      <c r="C240" s="58" t="s">
        <v>361</v>
      </c>
      <c r="D240" s="58" t="s">
        <v>362</v>
      </c>
      <c r="G240" s="10" t="s">
        <v>152</v>
      </c>
      <c r="H240" s="60" t="s">
        <v>398</v>
      </c>
      <c r="I240" s="60" t="b">
        <f t="shared" si="3"/>
        <v>1</v>
      </c>
    </row>
    <row r="241" spans="1:9" x14ac:dyDescent="0.3">
      <c r="A241" s="58" t="s">
        <v>153</v>
      </c>
      <c r="B241" s="58" t="s">
        <v>378</v>
      </c>
      <c r="C241" s="58" t="s">
        <v>361</v>
      </c>
      <c r="D241" s="58" t="s">
        <v>362</v>
      </c>
      <c r="G241" s="10" t="s">
        <v>153</v>
      </c>
      <c r="H241" s="60" t="s">
        <v>398</v>
      </c>
      <c r="I241" s="60" t="b">
        <f t="shared" si="3"/>
        <v>1</v>
      </c>
    </row>
    <row r="242" spans="1:9" x14ac:dyDescent="0.3">
      <c r="A242" s="58" t="s">
        <v>154</v>
      </c>
      <c r="B242" s="58" t="s">
        <v>378</v>
      </c>
      <c r="C242" s="58" t="s">
        <v>361</v>
      </c>
      <c r="D242" s="58" t="s">
        <v>362</v>
      </c>
      <c r="G242" s="10" t="s">
        <v>154</v>
      </c>
      <c r="H242" s="60" t="s">
        <v>398</v>
      </c>
      <c r="I242" s="60" t="b">
        <f t="shared" si="3"/>
        <v>1</v>
      </c>
    </row>
    <row r="243" spans="1:9" x14ac:dyDescent="0.3">
      <c r="A243" s="58" t="s">
        <v>155</v>
      </c>
      <c r="B243" s="58" t="s">
        <v>378</v>
      </c>
      <c r="C243" s="58" t="s">
        <v>361</v>
      </c>
      <c r="D243" s="58" t="s">
        <v>362</v>
      </c>
      <c r="G243" s="10" t="s">
        <v>155</v>
      </c>
      <c r="H243" s="60" t="s">
        <v>398</v>
      </c>
      <c r="I243" s="60" t="b">
        <f t="shared" si="3"/>
        <v>1</v>
      </c>
    </row>
    <row r="244" spans="1:9" x14ac:dyDescent="0.3">
      <c r="A244" s="58" t="s">
        <v>156</v>
      </c>
      <c r="B244" s="58" t="s">
        <v>378</v>
      </c>
      <c r="C244" s="58" t="s">
        <v>361</v>
      </c>
      <c r="D244" s="58" t="s">
        <v>362</v>
      </c>
      <c r="G244" s="10" t="s">
        <v>156</v>
      </c>
      <c r="H244" s="60" t="s">
        <v>398</v>
      </c>
      <c r="I244" s="60" t="b">
        <f t="shared" si="3"/>
        <v>1</v>
      </c>
    </row>
    <row r="245" spans="1:9" x14ac:dyDescent="0.3">
      <c r="A245" s="58" t="s">
        <v>157</v>
      </c>
      <c r="B245" s="58" t="s">
        <v>378</v>
      </c>
      <c r="C245" s="58" t="s">
        <v>361</v>
      </c>
      <c r="D245" s="58" t="s">
        <v>362</v>
      </c>
      <c r="G245" s="10" t="s">
        <v>157</v>
      </c>
      <c r="H245" s="60" t="s">
        <v>398</v>
      </c>
      <c r="I245" s="60" t="b">
        <f t="shared" si="3"/>
        <v>1</v>
      </c>
    </row>
    <row r="246" spans="1:9" x14ac:dyDescent="0.3">
      <c r="A246" s="58" t="s">
        <v>158</v>
      </c>
      <c r="B246" s="58" t="s">
        <v>378</v>
      </c>
      <c r="C246" s="58" t="s">
        <v>361</v>
      </c>
      <c r="D246" s="58" t="s">
        <v>362</v>
      </c>
      <c r="G246" s="10" t="s">
        <v>158</v>
      </c>
      <c r="H246" s="60" t="s">
        <v>398</v>
      </c>
      <c r="I246" s="60" t="b">
        <f t="shared" si="3"/>
        <v>1</v>
      </c>
    </row>
    <row r="247" spans="1:9" x14ac:dyDescent="0.3">
      <c r="A247" s="58" t="s">
        <v>159</v>
      </c>
      <c r="B247" s="58" t="s">
        <v>378</v>
      </c>
      <c r="C247" s="58" t="s">
        <v>361</v>
      </c>
      <c r="D247" s="58" t="s">
        <v>362</v>
      </c>
      <c r="G247" s="10" t="s">
        <v>159</v>
      </c>
      <c r="H247" s="60" t="s">
        <v>398</v>
      </c>
      <c r="I247" s="60" t="b">
        <f t="shared" si="3"/>
        <v>1</v>
      </c>
    </row>
    <row r="248" spans="1:9" x14ac:dyDescent="0.3">
      <c r="A248" s="58" t="s">
        <v>160</v>
      </c>
      <c r="B248" s="58" t="s">
        <v>378</v>
      </c>
      <c r="C248" s="58" t="s">
        <v>361</v>
      </c>
      <c r="D248" s="58" t="s">
        <v>362</v>
      </c>
      <c r="G248" s="10" t="s">
        <v>160</v>
      </c>
      <c r="H248" s="60" t="s">
        <v>398</v>
      </c>
      <c r="I248" s="60" t="b">
        <f t="shared" si="3"/>
        <v>1</v>
      </c>
    </row>
    <row r="249" spans="1:9" x14ac:dyDescent="0.3">
      <c r="A249" s="58" t="s">
        <v>161</v>
      </c>
      <c r="B249" s="58" t="s">
        <v>378</v>
      </c>
      <c r="C249" s="58" t="s">
        <v>361</v>
      </c>
      <c r="D249" s="58" t="s">
        <v>362</v>
      </c>
      <c r="G249" s="10" t="s">
        <v>161</v>
      </c>
      <c r="H249" s="60" t="s">
        <v>398</v>
      </c>
      <c r="I249" s="60" t="b">
        <f t="shared" si="3"/>
        <v>1</v>
      </c>
    </row>
    <row r="250" spans="1:9" x14ac:dyDescent="0.3">
      <c r="A250" s="58" t="s">
        <v>162</v>
      </c>
      <c r="B250" s="58" t="s">
        <v>378</v>
      </c>
      <c r="C250" s="58" t="s">
        <v>361</v>
      </c>
      <c r="D250" s="58" t="s">
        <v>362</v>
      </c>
      <c r="G250" s="10" t="s">
        <v>162</v>
      </c>
      <c r="H250" s="60" t="s">
        <v>398</v>
      </c>
      <c r="I250" s="60" t="b">
        <f t="shared" si="3"/>
        <v>1</v>
      </c>
    </row>
    <row r="251" spans="1:9" x14ac:dyDescent="0.3">
      <c r="A251" s="58" t="s">
        <v>227</v>
      </c>
      <c r="B251" s="58" t="s">
        <v>378</v>
      </c>
      <c r="C251" s="58" t="s">
        <v>361</v>
      </c>
      <c r="D251" s="58" t="s">
        <v>366</v>
      </c>
      <c r="G251" s="25" t="s">
        <v>227</v>
      </c>
      <c r="H251" s="60" t="s">
        <v>399</v>
      </c>
      <c r="I251" s="60" t="b">
        <f t="shared" si="3"/>
        <v>1</v>
      </c>
    </row>
    <row r="252" spans="1:9" x14ac:dyDescent="0.3">
      <c r="A252" s="58" t="s">
        <v>228</v>
      </c>
      <c r="B252" s="58" t="s">
        <v>378</v>
      </c>
      <c r="C252" s="58" t="s">
        <v>361</v>
      </c>
      <c r="D252" s="58" t="s">
        <v>366</v>
      </c>
      <c r="G252" s="25" t="s">
        <v>228</v>
      </c>
      <c r="H252" s="60" t="s">
        <v>399</v>
      </c>
      <c r="I252" s="60" t="b">
        <f t="shared" si="3"/>
        <v>1</v>
      </c>
    </row>
    <row r="253" spans="1:9" x14ac:dyDescent="0.3">
      <c r="A253" s="58" t="s">
        <v>229</v>
      </c>
      <c r="B253" s="58" t="s">
        <v>378</v>
      </c>
      <c r="C253" s="58" t="s">
        <v>361</v>
      </c>
      <c r="D253" s="58" t="s">
        <v>366</v>
      </c>
      <c r="G253" s="25" t="s">
        <v>229</v>
      </c>
      <c r="H253" s="60" t="s">
        <v>399</v>
      </c>
      <c r="I253" s="60" t="b">
        <f t="shared" si="3"/>
        <v>1</v>
      </c>
    </row>
    <row r="254" spans="1:9" x14ac:dyDescent="0.3">
      <c r="A254" s="58" t="s">
        <v>230</v>
      </c>
      <c r="B254" s="58" t="s">
        <v>378</v>
      </c>
      <c r="C254" s="58" t="s">
        <v>361</v>
      </c>
      <c r="D254" s="58" t="s">
        <v>366</v>
      </c>
      <c r="G254" s="25" t="s">
        <v>230</v>
      </c>
      <c r="H254" s="60" t="s">
        <v>399</v>
      </c>
      <c r="I254" s="60" t="b">
        <f t="shared" si="3"/>
        <v>1</v>
      </c>
    </row>
    <row r="255" spans="1:9" x14ac:dyDescent="0.3">
      <c r="A255" s="58" t="s">
        <v>231</v>
      </c>
      <c r="B255" s="58" t="s">
        <v>378</v>
      </c>
      <c r="C255" s="58" t="s">
        <v>361</v>
      </c>
      <c r="D255" s="58" t="s">
        <v>366</v>
      </c>
      <c r="G255" s="25" t="s">
        <v>231</v>
      </c>
      <c r="H255" s="60" t="s">
        <v>399</v>
      </c>
      <c r="I255" s="60" t="b">
        <f t="shared" si="3"/>
        <v>1</v>
      </c>
    </row>
    <row r="256" spans="1:9" x14ac:dyDescent="0.3">
      <c r="A256" s="58" t="s">
        <v>232</v>
      </c>
      <c r="B256" s="58" t="s">
        <v>378</v>
      </c>
      <c r="C256" s="58" t="s">
        <v>361</v>
      </c>
      <c r="D256" s="58" t="s">
        <v>366</v>
      </c>
      <c r="G256" s="25" t="s">
        <v>232</v>
      </c>
      <c r="H256" s="60" t="s">
        <v>399</v>
      </c>
      <c r="I256" s="60" t="b">
        <f t="shared" si="3"/>
        <v>1</v>
      </c>
    </row>
    <row r="257" spans="1:9" x14ac:dyDescent="0.3">
      <c r="A257" s="58" t="s">
        <v>233</v>
      </c>
      <c r="B257" s="58" t="s">
        <v>378</v>
      </c>
      <c r="C257" s="58" t="s">
        <v>361</v>
      </c>
      <c r="D257" s="58" t="s">
        <v>366</v>
      </c>
      <c r="G257" s="25" t="s">
        <v>233</v>
      </c>
      <c r="H257" s="60" t="s">
        <v>399</v>
      </c>
      <c r="I257" s="60" t="b">
        <f t="shared" si="3"/>
        <v>1</v>
      </c>
    </row>
    <row r="258" spans="1:9" x14ac:dyDescent="0.3">
      <c r="A258" s="58" t="s">
        <v>234</v>
      </c>
      <c r="B258" s="58" t="s">
        <v>378</v>
      </c>
      <c r="C258" s="58" t="s">
        <v>361</v>
      </c>
      <c r="D258" s="58" t="s">
        <v>366</v>
      </c>
      <c r="G258" s="25" t="s">
        <v>234</v>
      </c>
      <c r="H258" s="60" t="s">
        <v>399</v>
      </c>
      <c r="I258" s="60" t="b">
        <f t="shared" si="3"/>
        <v>1</v>
      </c>
    </row>
    <row r="259" spans="1:9" x14ac:dyDescent="0.3">
      <c r="A259" s="58" t="s">
        <v>235</v>
      </c>
      <c r="B259" s="58" t="s">
        <v>378</v>
      </c>
      <c r="C259" s="58" t="s">
        <v>361</v>
      </c>
      <c r="D259" s="58" t="s">
        <v>366</v>
      </c>
      <c r="G259" s="25" t="s">
        <v>235</v>
      </c>
      <c r="H259" s="60" t="s">
        <v>399</v>
      </c>
      <c r="I259" s="60" t="b">
        <f t="shared" ref="I259:I290" si="4">EXACT(G259,A259)</f>
        <v>1</v>
      </c>
    </row>
    <row r="260" spans="1:9" x14ac:dyDescent="0.3">
      <c r="A260" s="58" t="s">
        <v>236</v>
      </c>
      <c r="B260" s="58" t="s">
        <v>378</v>
      </c>
      <c r="C260" s="58" t="s">
        <v>361</v>
      </c>
      <c r="D260" s="58" t="s">
        <v>366</v>
      </c>
      <c r="G260" s="25" t="s">
        <v>236</v>
      </c>
      <c r="H260" s="60" t="s">
        <v>399</v>
      </c>
      <c r="I260" s="60" t="b">
        <f t="shared" si="4"/>
        <v>1</v>
      </c>
    </row>
    <row r="261" spans="1:9" x14ac:dyDescent="0.3">
      <c r="A261" s="58" t="s">
        <v>237</v>
      </c>
      <c r="B261" s="58" t="s">
        <v>378</v>
      </c>
      <c r="C261" s="58" t="s">
        <v>361</v>
      </c>
      <c r="D261" s="58" t="s">
        <v>366</v>
      </c>
      <c r="G261" s="25" t="s">
        <v>237</v>
      </c>
      <c r="H261" s="60" t="s">
        <v>399</v>
      </c>
      <c r="I261" s="60" t="b">
        <f t="shared" si="4"/>
        <v>1</v>
      </c>
    </row>
    <row r="262" spans="1:9" x14ac:dyDescent="0.3">
      <c r="A262" s="58" t="s">
        <v>238</v>
      </c>
      <c r="B262" s="58" t="s">
        <v>378</v>
      </c>
      <c r="C262" s="58" t="s">
        <v>361</v>
      </c>
      <c r="D262" s="58" t="s">
        <v>366</v>
      </c>
      <c r="G262" s="25" t="s">
        <v>238</v>
      </c>
      <c r="H262" s="60" t="s">
        <v>399</v>
      </c>
      <c r="I262" s="60" t="b">
        <f t="shared" si="4"/>
        <v>1</v>
      </c>
    </row>
    <row r="263" spans="1:9" x14ac:dyDescent="0.3">
      <c r="A263" s="58" t="s">
        <v>239</v>
      </c>
      <c r="B263" s="58" t="s">
        <v>378</v>
      </c>
      <c r="C263" s="58" t="s">
        <v>361</v>
      </c>
      <c r="D263" s="58" t="s">
        <v>366</v>
      </c>
      <c r="G263" s="25" t="s">
        <v>239</v>
      </c>
      <c r="H263" s="60" t="s">
        <v>399</v>
      </c>
      <c r="I263" s="60" t="b">
        <f t="shared" si="4"/>
        <v>1</v>
      </c>
    </row>
    <row r="264" spans="1:9" x14ac:dyDescent="0.3">
      <c r="A264" s="58" t="s">
        <v>240</v>
      </c>
      <c r="B264" s="58" t="s">
        <v>378</v>
      </c>
      <c r="C264" s="58" t="s">
        <v>361</v>
      </c>
      <c r="D264" s="58" t="s">
        <v>366</v>
      </c>
      <c r="G264" s="25" t="s">
        <v>240</v>
      </c>
      <c r="H264" s="60" t="s">
        <v>399</v>
      </c>
      <c r="I264" s="60" t="b">
        <f t="shared" si="4"/>
        <v>1</v>
      </c>
    </row>
    <row r="265" spans="1:9" x14ac:dyDescent="0.3">
      <c r="A265" s="58" t="s">
        <v>241</v>
      </c>
      <c r="B265" s="58" t="s">
        <v>378</v>
      </c>
      <c r="C265" s="58" t="s">
        <v>361</v>
      </c>
      <c r="D265" s="58" t="s">
        <v>366</v>
      </c>
      <c r="G265" s="25" t="s">
        <v>241</v>
      </c>
      <c r="H265" s="60" t="s">
        <v>399</v>
      </c>
      <c r="I265" s="60" t="b">
        <f t="shared" si="4"/>
        <v>1</v>
      </c>
    </row>
    <row r="266" spans="1:9" x14ac:dyDescent="0.3">
      <c r="A266" s="58" t="s">
        <v>242</v>
      </c>
      <c r="B266" s="58" t="s">
        <v>378</v>
      </c>
      <c r="C266" s="58" t="s">
        <v>361</v>
      </c>
      <c r="D266" s="58" t="s">
        <v>366</v>
      </c>
      <c r="G266" s="25" t="s">
        <v>242</v>
      </c>
      <c r="H266" s="60" t="s">
        <v>399</v>
      </c>
      <c r="I266" s="60" t="b">
        <f t="shared" si="4"/>
        <v>1</v>
      </c>
    </row>
    <row r="267" spans="1:9" x14ac:dyDescent="0.3">
      <c r="A267" s="58" t="s">
        <v>243</v>
      </c>
      <c r="B267" s="58" t="s">
        <v>378</v>
      </c>
      <c r="C267" s="58" t="s">
        <v>361</v>
      </c>
      <c r="D267" s="58" t="s">
        <v>366</v>
      </c>
      <c r="G267" s="25" t="s">
        <v>243</v>
      </c>
      <c r="H267" s="60" t="s">
        <v>399</v>
      </c>
      <c r="I267" s="60" t="b">
        <f t="shared" si="4"/>
        <v>1</v>
      </c>
    </row>
    <row r="268" spans="1:9" x14ac:dyDescent="0.3">
      <c r="A268" s="58" t="s">
        <v>244</v>
      </c>
      <c r="B268" s="58" t="s">
        <v>378</v>
      </c>
      <c r="C268" s="58" t="s">
        <v>361</v>
      </c>
      <c r="D268" s="58" t="s">
        <v>366</v>
      </c>
      <c r="G268" s="25" t="s">
        <v>244</v>
      </c>
      <c r="H268" s="60" t="s">
        <v>399</v>
      </c>
      <c r="I268" s="60" t="b">
        <f t="shared" si="4"/>
        <v>1</v>
      </c>
    </row>
    <row r="269" spans="1:9" x14ac:dyDescent="0.3">
      <c r="A269" s="58" t="s">
        <v>245</v>
      </c>
      <c r="B269" s="58" t="s">
        <v>378</v>
      </c>
      <c r="C269" s="58" t="s">
        <v>361</v>
      </c>
      <c r="D269" s="58" t="s">
        <v>366</v>
      </c>
      <c r="G269" s="25" t="s">
        <v>245</v>
      </c>
      <c r="H269" s="60" t="s">
        <v>399</v>
      </c>
      <c r="I269" s="60" t="b">
        <f t="shared" si="4"/>
        <v>1</v>
      </c>
    </row>
    <row r="270" spans="1:9" x14ac:dyDescent="0.3">
      <c r="A270" s="58" t="s">
        <v>246</v>
      </c>
      <c r="B270" s="58" t="s">
        <v>378</v>
      </c>
      <c r="C270" s="58" t="s">
        <v>361</v>
      </c>
      <c r="D270" s="58" t="s">
        <v>366</v>
      </c>
      <c r="G270" s="25" t="s">
        <v>246</v>
      </c>
      <c r="H270" s="60" t="s">
        <v>399</v>
      </c>
      <c r="I270" s="60" t="b">
        <f t="shared" si="4"/>
        <v>1</v>
      </c>
    </row>
    <row r="271" spans="1:9" x14ac:dyDescent="0.3">
      <c r="A271" s="58" t="s">
        <v>247</v>
      </c>
      <c r="B271" s="58" t="s">
        <v>378</v>
      </c>
      <c r="C271" s="58" t="s">
        <v>361</v>
      </c>
      <c r="D271" s="58" t="s">
        <v>366</v>
      </c>
      <c r="G271" s="25" t="s">
        <v>247</v>
      </c>
      <c r="H271" s="60" t="s">
        <v>399</v>
      </c>
      <c r="I271" s="60" t="b">
        <f t="shared" si="4"/>
        <v>1</v>
      </c>
    </row>
    <row r="272" spans="1:9" x14ac:dyDescent="0.3">
      <c r="A272" s="58" t="s">
        <v>248</v>
      </c>
      <c r="B272" s="58" t="s">
        <v>378</v>
      </c>
      <c r="C272" s="58" t="s">
        <v>361</v>
      </c>
      <c r="D272" s="58" t="s">
        <v>366</v>
      </c>
      <c r="G272" s="25" t="s">
        <v>248</v>
      </c>
      <c r="H272" s="60" t="s">
        <v>399</v>
      </c>
      <c r="I272" s="60" t="b">
        <f t="shared" si="4"/>
        <v>1</v>
      </c>
    </row>
    <row r="273" spans="1:9" x14ac:dyDescent="0.3">
      <c r="A273" s="58" t="s">
        <v>249</v>
      </c>
      <c r="B273" s="58" t="s">
        <v>378</v>
      </c>
      <c r="C273" s="58" t="s">
        <v>361</v>
      </c>
      <c r="D273" s="58" t="s">
        <v>366</v>
      </c>
      <c r="G273" s="25" t="s">
        <v>249</v>
      </c>
      <c r="H273" s="60" t="s">
        <v>399</v>
      </c>
      <c r="I273" s="60" t="b">
        <f t="shared" si="4"/>
        <v>1</v>
      </c>
    </row>
    <row r="274" spans="1:9" x14ac:dyDescent="0.3">
      <c r="A274" s="58" t="s">
        <v>250</v>
      </c>
      <c r="B274" s="58" t="s">
        <v>378</v>
      </c>
      <c r="C274" s="58" t="s">
        <v>361</v>
      </c>
      <c r="D274" s="58" t="s">
        <v>366</v>
      </c>
      <c r="G274" s="25" t="s">
        <v>250</v>
      </c>
      <c r="H274" s="60" t="s">
        <v>399</v>
      </c>
      <c r="I274" s="60" t="b">
        <f t="shared" si="4"/>
        <v>1</v>
      </c>
    </row>
    <row r="275" spans="1:9" x14ac:dyDescent="0.3">
      <c r="A275" s="58" t="s">
        <v>251</v>
      </c>
      <c r="B275" s="58" t="s">
        <v>378</v>
      </c>
      <c r="C275" s="58" t="s">
        <v>361</v>
      </c>
      <c r="D275" s="58" t="s">
        <v>366</v>
      </c>
      <c r="G275" s="25" t="s">
        <v>251</v>
      </c>
      <c r="H275" s="60" t="s">
        <v>399</v>
      </c>
      <c r="I275" s="60" t="b">
        <f t="shared" si="4"/>
        <v>1</v>
      </c>
    </row>
    <row r="276" spans="1:9" x14ac:dyDescent="0.3">
      <c r="A276" s="58" t="s">
        <v>252</v>
      </c>
      <c r="B276" s="58" t="s">
        <v>378</v>
      </c>
      <c r="C276" s="58" t="s">
        <v>361</v>
      </c>
      <c r="D276" s="58" t="s">
        <v>366</v>
      </c>
      <c r="G276" s="25" t="s">
        <v>252</v>
      </c>
      <c r="H276" s="60" t="s">
        <v>399</v>
      </c>
      <c r="I276" s="60" t="b">
        <f t="shared" si="4"/>
        <v>1</v>
      </c>
    </row>
    <row r="277" spans="1:9" x14ac:dyDescent="0.3">
      <c r="A277" s="58" t="s">
        <v>253</v>
      </c>
      <c r="B277" s="58" t="s">
        <v>378</v>
      </c>
      <c r="C277" s="58" t="s">
        <v>361</v>
      </c>
      <c r="D277" s="58" t="s">
        <v>366</v>
      </c>
      <c r="G277" s="25" t="s">
        <v>253</v>
      </c>
      <c r="H277" s="60" t="s">
        <v>399</v>
      </c>
      <c r="I277" s="60" t="b">
        <f t="shared" si="4"/>
        <v>1</v>
      </c>
    </row>
    <row r="278" spans="1:9" x14ac:dyDescent="0.3">
      <c r="A278" s="58" t="s">
        <v>254</v>
      </c>
      <c r="B278" s="58" t="s">
        <v>378</v>
      </c>
      <c r="C278" s="58" t="s">
        <v>361</v>
      </c>
      <c r="D278" s="58" t="s">
        <v>366</v>
      </c>
      <c r="G278" s="25" t="s">
        <v>254</v>
      </c>
      <c r="H278" s="60" t="s">
        <v>399</v>
      </c>
      <c r="I278" s="60" t="b">
        <f t="shared" si="4"/>
        <v>1</v>
      </c>
    </row>
    <row r="279" spans="1:9" x14ac:dyDescent="0.3">
      <c r="A279" s="58" t="s">
        <v>255</v>
      </c>
      <c r="B279" s="58" t="s">
        <v>378</v>
      </c>
      <c r="C279" s="58" t="s">
        <v>361</v>
      </c>
      <c r="D279" s="58" t="s">
        <v>366</v>
      </c>
      <c r="G279" s="25" t="s">
        <v>255</v>
      </c>
      <c r="H279" s="60" t="s">
        <v>399</v>
      </c>
      <c r="I279" s="60" t="b">
        <f t="shared" si="4"/>
        <v>1</v>
      </c>
    </row>
    <row r="280" spans="1:9" x14ac:dyDescent="0.3">
      <c r="A280" s="58" t="s">
        <v>256</v>
      </c>
      <c r="B280" s="58" t="s">
        <v>378</v>
      </c>
      <c r="C280" s="58" t="s">
        <v>361</v>
      </c>
      <c r="D280" s="58" t="s">
        <v>366</v>
      </c>
      <c r="G280" s="25" t="s">
        <v>256</v>
      </c>
      <c r="H280" s="60" t="s">
        <v>399</v>
      </c>
      <c r="I280" s="60" t="b">
        <f t="shared" si="4"/>
        <v>1</v>
      </c>
    </row>
    <row r="281" spans="1:9" x14ac:dyDescent="0.3">
      <c r="A281" s="58" t="s">
        <v>257</v>
      </c>
      <c r="B281" s="58" t="s">
        <v>378</v>
      </c>
      <c r="C281" s="58" t="s">
        <v>361</v>
      </c>
      <c r="D281" s="58" t="s">
        <v>366</v>
      </c>
      <c r="G281" s="25" t="s">
        <v>257</v>
      </c>
      <c r="H281" s="60" t="s">
        <v>399</v>
      </c>
      <c r="I281" s="60" t="b">
        <f t="shared" si="4"/>
        <v>1</v>
      </c>
    </row>
    <row r="282" spans="1:9" x14ac:dyDescent="0.3">
      <c r="A282" s="58" t="s">
        <v>258</v>
      </c>
      <c r="B282" s="58" t="s">
        <v>378</v>
      </c>
      <c r="C282" s="58" t="s">
        <v>361</v>
      </c>
      <c r="D282" s="58" t="s">
        <v>366</v>
      </c>
      <c r="G282" s="25" t="s">
        <v>258</v>
      </c>
      <c r="H282" s="60" t="s">
        <v>399</v>
      </c>
      <c r="I282" s="60" t="b">
        <f t="shared" si="4"/>
        <v>1</v>
      </c>
    </row>
    <row r="283" spans="1:9" x14ac:dyDescent="0.3">
      <c r="A283" s="58" t="s">
        <v>259</v>
      </c>
      <c r="B283" s="58" t="s">
        <v>378</v>
      </c>
      <c r="C283" s="58" t="s">
        <v>361</v>
      </c>
      <c r="D283" s="58" t="s">
        <v>366</v>
      </c>
      <c r="G283" s="25" t="s">
        <v>259</v>
      </c>
      <c r="H283" s="60" t="s">
        <v>399</v>
      </c>
      <c r="I283" s="60" t="b">
        <f t="shared" si="4"/>
        <v>1</v>
      </c>
    </row>
    <row r="284" spans="1:9" x14ac:dyDescent="0.3">
      <c r="A284" s="58" t="s">
        <v>260</v>
      </c>
      <c r="B284" s="58" t="s">
        <v>378</v>
      </c>
      <c r="C284" s="58" t="s">
        <v>361</v>
      </c>
      <c r="D284" s="58" t="s">
        <v>366</v>
      </c>
      <c r="G284" s="25" t="s">
        <v>260</v>
      </c>
      <c r="H284" s="60" t="s">
        <v>399</v>
      </c>
      <c r="I284" s="60" t="b">
        <f t="shared" si="4"/>
        <v>1</v>
      </c>
    </row>
    <row r="285" spans="1:9" x14ac:dyDescent="0.3">
      <c r="A285" s="58" t="s">
        <v>261</v>
      </c>
      <c r="B285" s="58" t="s">
        <v>378</v>
      </c>
      <c r="C285" s="58" t="s">
        <v>361</v>
      </c>
      <c r="D285" s="58" t="s">
        <v>366</v>
      </c>
      <c r="G285" s="25" t="s">
        <v>261</v>
      </c>
      <c r="H285" s="60" t="s">
        <v>399</v>
      </c>
      <c r="I285" s="60" t="b">
        <f t="shared" si="4"/>
        <v>1</v>
      </c>
    </row>
    <row r="286" spans="1:9" x14ac:dyDescent="0.3">
      <c r="A286" s="58" t="s">
        <v>262</v>
      </c>
      <c r="B286" s="58" t="s">
        <v>378</v>
      </c>
      <c r="C286" s="58" t="s">
        <v>361</v>
      </c>
      <c r="D286" s="58" t="s">
        <v>366</v>
      </c>
      <c r="G286" s="25" t="s">
        <v>262</v>
      </c>
      <c r="H286" s="60" t="s">
        <v>399</v>
      </c>
      <c r="I286" s="60" t="b">
        <f t="shared" si="4"/>
        <v>1</v>
      </c>
    </row>
    <row r="287" spans="1:9" x14ac:dyDescent="0.3">
      <c r="A287" s="58" t="s">
        <v>263</v>
      </c>
      <c r="B287" s="58" t="s">
        <v>378</v>
      </c>
      <c r="C287" s="58" t="s">
        <v>361</v>
      </c>
      <c r="D287" s="58" t="s">
        <v>366</v>
      </c>
      <c r="G287" s="25" t="s">
        <v>263</v>
      </c>
      <c r="H287" s="60" t="s">
        <v>399</v>
      </c>
      <c r="I287" s="60" t="b">
        <f t="shared" si="4"/>
        <v>1</v>
      </c>
    </row>
    <row r="288" spans="1:9" x14ac:dyDescent="0.3">
      <c r="A288" s="58" t="s">
        <v>264</v>
      </c>
      <c r="B288" s="58" t="s">
        <v>378</v>
      </c>
      <c r="C288" s="58" t="s">
        <v>361</v>
      </c>
      <c r="D288" s="58" t="s">
        <v>366</v>
      </c>
      <c r="G288" s="25" t="s">
        <v>264</v>
      </c>
      <c r="H288" s="60" t="s">
        <v>399</v>
      </c>
      <c r="I288" s="60" t="b">
        <f t="shared" si="4"/>
        <v>1</v>
      </c>
    </row>
    <row r="289" spans="1:9" x14ac:dyDescent="0.3">
      <c r="A289" s="58" t="s">
        <v>265</v>
      </c>
      <c r="B289" s="58" t="s">
        <v>378</v>
      </c>
      <c r="C289" s="58" t="s">
        <v>361</v>
      </c>
      <c r="D289" s="58" t="s">
        <v>366</v>
      </c>
      <c r="G289" s="25" t="s">
        <v>265</v>
      </c>
      <c r="H289" s="60" t="s">
        <v>399</v>
      </c>
      <c r="I289" s="60" t="b">
        <f t="shared" si="4"/>
        <v>1</v>
      </c>
    </row>
    <row r="290" spans="1:9" x14ac:dyDescent="0.3">
      <c r="A290" s="58" t="s">
        <v>379</v>
      </c>
      <c r="B290" s="58" t="s">
        <v>380</v>
      </c>
      <c r="C290" s="58" t="s">
        <v>361</v>
      </c>
      <c r="D290" s="58" t="s">
        <v>362</v>
      </c>
      <c r="G290" s="62" t="s">
        <v>379</v>
      </c>
      <c r="H290" t="s">
        <v>394</v>
      </c>
      <c r="I290" s="60" t="b">
        <f t="shared" si="4"/>
        <v>1</v>
      </c>
    </row>
    <row r="291" spans="1:9" x14ac:dyDescent="0.3">
      <c r="A291" s="58" t="s">
        <v>49</v>
      </c>
      <c r="B291" s="58" t="s">
        <v>380</v>
      </c>
      <c r="C291" s="58" t="s">
        <v>361</v>
      </c>
      <c r="D291" s="58" t="s">
        <v>362</v>
      </c>
      <c r="G291" s="25" t="s">
        <v>49</v>
      </c>
      <c r="H291" s="60" t="s">
        <v>394</v>
      </c>
      <c r="I291" s="60" t="b">
        <f t="shared" ref="I291:I327" si="5">EXACT(G291,A291)</f>
        <v>1</v>
      </c>
    </row>
    <row r="292" spans="1:9" x14ac:dyDescent="0.3">
      <c r="A292" s="58" t="s">
        <v>50</v>
      </c>
      <c r="B292" s="58" t="s">
        <v>380</v>
      </c>
      <c r="C292" s="58" t="s">
        <v>361</v>
      </c>
      <c r="D292" s="58" t="s">
        <v>362</v>
      </c>
      <c r="G292" s="25" t="s">
        <v>50</v>
      </c>
      <c r="H292" s="60" t="s">
        <v>394</v>
      </c>
      <c r="I292" s="60" t="b">
        <f t="shared" si="5"/>
        <v>1</v>
      </c>
    </row>
    <row r="293" spans="1:9" x14ac:dyDescent="0.3">
      <c r="A293" s="58" t="s">
        <v>381</v>
      </c>
      <c r="B293" s="58" t="s">
        <v>380</v>
      </c>
      <c r="C293" s="58" t="s">
        <v>361</v>
      </c>
      <c r="D293" s="58" t="s">
        <v>366</v>
      </c>
      <c r="G293" s="62" t="s">
        <v>381</v>
      </c>
      <c r="H293" s="60" t="s">
        <v>395</v>
      </c>
      <c r="I293" s="60" t="b">
        <f t="shared" si="5"/>
        <v>1</v>
      </c>
    </row>
    <row r="294" spans="1:9" x14ac:dyDescent="0.3">
      <c r="A294" s="58" t="s">
        <v>51</v>
      </c>
      <c r="B294" s="58" t="s">
        <v>380</v>
      </c>
      <c r="C294" s="58" t="s">
        <v>361</v>
      </c>
      <c r="D294" s="58" t="s">
        <v>366</v>
      </c>
      <c r="G294" s="25" t="s">
        <v>51</v>
      </c>
      <c r="H294" s="60" t="s">
        <v>395</v>
      </c>
      <c r="I294" s="60" t="b">
        <f t="shared" si="5"/>
        <v>1</v>
      </c>
    </row>
    <row r="295" spans="1:9" x14ac:dyDescent="0.3">
      <c r="A295" s="58" t="s">
        <v>52</v>
      </c>
      <c r="B295" s="58" t="s">
        <v>380</v>
      </c>
      <c r="C295" s="58" t="s">
        <v>361</v>
      </c>
      <c r="D295" s="58" t="s">
        <v>366</v>
      </c>
      <c r="G295" s="25" t="s">
        <v>52</v>
      </c>
      <c r="H295" s="60" t="s">
        <v>395</v>
      </c>
      <c r="I295" s="60" t="b">
        <f t="shared" si="5"/>
        <v>1</v>
      </c>
    </row>
    <row r="296" spans="1:9" x14ac:dyDescent="0.3">
      <c r="A296" s="58" t="s">
        <v>11</v>
      </c>
      <c r="B296" s="58" t="s">
        <v>382</v>
      </c>
      <c r="C296" s="58" t="s">
        <v>361</v>
      </c>
      <c r="D296" s="58" t="s">
        <v>362</v>
      </c>
      <c r="G296" s="25" t="s">
        <v>11</v>
      </c>
      <c r="H296" t="s">
        <v>390</v>
      </c>
      <c r="I296" s="60" t="b">
        <f t="shared" si="5"/>
        <v>1</v>
      </c>
    </row>
    <row r="297" spans="1:9" x14ac:dyDescent="0.3">
      <c r="A297" s="58" t="s">
        <v>12</v>
      </c>
      <c r="B297" s="58" t="s">
        <v>382</v>
      </c>
      <c r="C297" s="58" t="s">
        <v>361</v>
      </c>
      <c r="D297" s="58" t="s">
        <v>362</v>
      </c>
      <c r="G297" s="25" t="s">
        <v>12</v>
      </c>
      <c r="H297" s="60" t="s">
        <v>390</v>
      </c>
      <c r="I297" s="60" t="b">
        <f t="shared" si="5"/>
        <v>1</v>
      </c>
    </row>
    <row r="298" spans="1:9" x14ac:dyDescent="0.3">
      <c r="A298" s="58" t="s">
        <v>13</v>
      </c>
      <c r="B298" s="58" t="s">
        <v>382</v>
      </c>
      <c r="C298" s="58" t="s">
        <v>361</v>
      </c>
      <c r="D298" s="58" t="s">
        <v>362</v>
      </c>
      <c r="G298" s="25" t="s">
        <v>13</v>
      </c>
      <c r="H298" s="60" t="s">
        <v>390</v>
      </c>
      <c r="I298" s="60" t="b">
        <f t="shared" si="5"/>
        <v>1</v>
      </c>
    </row>
    <row r="299" spans="1:9" x14ac:dyDescent="0.3">
      <c r="A299" s="58" t="s">
        <v>14</v>
      </c>
      <c r="B299" s="58" t="s">
        <v>382</v>
      </c>
      <c r="C299" s="58" t="s">
        <v>361</v>
      </c>
      <c r="D299" s="58" t="s">
        <v>362</v>
      </c>
      <c r="G299" s="25" t="s">
        <v>14</v>
      </c>
      <c r="H299" s="60" t="s">
        <v>390</v>
      </c>
      <c r="I299" s="60" t="b">
        <f t="shared" si="5"/>
        <v>1</v>
      </c>
    </row>
    <row r="300" spans="1:9" x14ac:dyDescent="0.3">
      <c r="A300" s="58" t="s">
        <v>15</v>
      </c>
      <c r="B300" s="58" t="s">
        <v>382</v>
      </c>
      <c r="C300" s="58" t="s">
        <v>361</v>
      </c>
      <c r="D300" s="58" t="s">
        <v>362</v>
      </c>
      <c r="G300" s="25" t="s">
        <v>15</v>
      </c>
      <c r="H300" s="60" t="s">
        <v>390</v>
      </c>
      <c r="I300" s="60" t="b">
        <f t="shared" si="5"/>
        <v>1</v>
      </c>
    </row>
    <row r="301" spans="1:9" x14ac:dyDescent="0.3">
      <c r="A301" s="58" t="s">
        <v>16</v>
      </c>
      <c r="B301" s="58" t="s">
        <v>382</v>
      </c>
      <c r="C301" s="58" t="s">
        <v>361</v>
      </c>
      <c r="D301" s="58" t="s">
        <v>362</v>
      </c>
      <c r="G301" s="25" t="s">
        <v>16</v>
      </c>
      <c r="H301" s="60" t="s">
        <v>390</v>
      </c>
      <c r="I301" s="60" t="b">
        <f t="shared" si="5"/>
        <v>1</v>
      </c>
    </row>
    <row r="302" spans="1:9" x14ac:dyDescent="0.3">
      <c r="A302" s="58" t="s">
        <v>17</v>
      </c>
      <c r="B302" s="58" t="s">
        <v>382</v>
      </c>
      <c r="C302" s="58" t="s">
        <v>361</v>
      </c>
      <c r="D302" s="58" t="s">
        <v>362</v>
      </c>
      <c r="G302" s="25" t="s">
        <v>17</v>
      </c>
      <c r="H302" s="60" t="s">
        <v>390</v>
      </c>
      <c r="I302" s="60" t="b">
        <f t="shared" si="5"/>
        <v>1</v>
      </c>
    </row>
    <row r="303" spans="1:9" x14ac:dyDescent="0.3">
      <c r="A303" s="58" t="s">
        <v>18</v>
      </c>
      <c r="B303" s="58" t="s">
        <v>382</v>
      </c>
      <c r="C303" s="58" t="s">
        <v>361</v>
      </c>
      <c r="D303" s="58" t="s">
        <v>362</v>
      </c>
      <c r="G303" s="25" t="s">
        <v>18</v>
      </c>
      <c r="H303" s="60" t="s">
        <v>390</v>
      </c>
      <c r="I303" s="60" t="b">
        <f t="shared" si="5"/>
        <v>1</v>
      </c>
    </row>
    <row r="304" spans="1:9" x14ac:dyDescent="0.3">
      <c r="A304" s="58" t="s">
        <v>19</v>
      </c>
      <c r="B304" s="58" t="s">
        <v>382</v>
      </c>
      <c r="C304" s="58" t="s">
        <v>361</v>
      </c>
      <c r="D304" s="58" t="s">
        <v>362</v>
      </c>
      <c r="G304" s="25" t="s">
        <v>19</v>
      </c>
      <c r="H304" s="60" t="s">
        <v>390</v>
      </c>
      <c r="I304" s="60" t="b">
        <f t="shared" si="5"/>
        <v>1</v>
      </c>
    </row>
    <row r="305" spans="1:9" x14ac:dyDescent="0.3">
      <c r="A305" s="58" t="s">
        <v>20</v>
      </c>
      <c r="B305" s="58" t="s">
        <v>382</v>
      </c>
      <c r="C305" s="58" t="s">
        <v>361</v>
      </c>
      <c r="D305" s="58" t="s">
        <v>362</v>
      </c>
      <c r="G305" s="25" t="s">
        <v>20</v>
      </c>
      <c r="H305" s="60" t="s">
        <v>390</v>
      </c>
      <c r="I305" s="60" t="b">
        <f t="shared" si="5"/>
        <v>1</v>
      </c>
    </row>
    <row r="306" spans="1:9" x14ac:dyDescent="0.3">
      <c r="A306" s="58" t="s">
        <v>21</v>
      </c>
      <c r="B306" s="58" t="s">
        <v>382</v>
      </c>
      <c r="C306" s="58" t="s">
        <v>361</v>
      </c>
      <c r="D306" s="58" t="s">
        <v>362</v>
      </c>
      <c r="G306" s="25" t="s">
        <v>21</v>
      </c>
      <c r="H306" s="60" t="s">
        <v>390</v>
      </c>
      <c r="I306" s="60" t="b">
        <f t="shared" si="5"/>
        <v>1</v>
      </c>
    </row>
    <row r="307" spans="1:9" x14ac:dyDescent="0.3">
      <c r="A307" s="58" t="s">
        <v>22</v>
      </c>
      <c r="B307" s="58" t="s">
        <v>382</v>
      </c>
      <c r="C307" s="58" t="s">
        <v>371</v>
      </c>
      <c r="D307" s="58" t="s">
        <v>362</v>
      </c>
      <c r="G307" s="25" t="s">
        <v>22</v>
      </c>
      <c r="H307" s="60" t="s">
        <v>390</v>
      </c>
      <c r="I307" s="60" t="b">
        <f t="shared" si="5"/>
        <v>1</v>
      </c>
    </row>
    <row r="308" spans="1:9" x14ac:dyDescent="0.3">
      <c r="A308" s="58" t="s">
        <v>23</v>
      </c>
      <c r="B308" s="58" t="s">
        <v>382</v>
      </c>
      <c r="C308" s="58" t="s">
        <v>371</v>
      </c>
      <c r="D308" s="58" t="s">
        <v>362</v>
      </c>
      <c r="G308" s="25" t="s">
        <v>23</v>
      </c>
      <c r="H308" s="60" t="s">
        <v>390</v>
      </c>
      <c r="I308" s="60" t="b">
        <f t="shared" si="5"/>
        <v>1</v>
      </c>
    </row>
    <row r="309" spans="1:9" x14ac:dyDescent="0.3">
      <c r="A309" s="58" t="s">
        <v>24</v>
      </c>
      <c r="B309" s="58" t="s">
        <v>382</v>
      </c>
      <c r="C309" s="58" t="s">
        <v>361</v>
      </c>
      <c r="D309" s="58" t="s">
        <v>362</v>
      </c>
      <c r="G309" s="25" t="s">
        <v>24</v>
      </c>
      <c r="H309" s="60" t="s">
        <v>390</v>
      </c>
      <c r="I309" s="60" t="b">
        <f t="shared" si="5"/>
        <v>1</v>
      </c>
    </row>
    <row r="310" spans="1:9" x14ac:dyDescent="0.3">
      <c r="A310" s="58" t="s">
        <v>25</v>
      </c>
      <c r="B310" s="58" t="s">
        <v>382</v>
      </c>
      <c r="C310" s="58" t="s">
        <v>361</v>
      </c>
      <c r="D310" s="58" t="s">
        <v>362</v>
      </c>
      <c r="G310" s="25" t="s">
        <v>25</v>
      </c>
      <c r="H310" s="60" t="s">
        <v>390</v>
      </c>
      <c r="I310" s="60" t="b">
        <f t="shared" si="5"/>
        <v>1</v>
      </c>
    </row>
    <row r="311" spans="1:9" x14ac:dyDescent="0.3">
      <c r="A311" s="58" t="s">
        <v>26</v>
      </c>
      <c r="B311" s="58" t="s">
        <v>382</v>
      </c>
      <c r="C311" s="58" t="s">
        <v>361</v>
      </c>
      <c r="D311" s="58" t="s">
        <v>362</v>
      </c>
      <c r="G311" s="25" t="s">
        <v>26</v>
      </c>
      <c r="H311" s="60" t="s">
        <v>390</v>
      </c>
      <c r="I311" s="60" t="b">
        <f t="shared" si="5"/>
        <v>1</v>
      </c>
    </row>
    <row r="312" spans="1:9" x14ac:dyDescent="0.3">
      <c r="A312" s="58" t="s">
        <v>30</v>
      </c>
      <c r="B312" s="58" t="s">
        <v>382</v>
      </c>
      <c r="C312" s="58" t="s">
        <v>361</v>
      </c>
      <c r="D312" s="58" t="s">
        <v>366</v>
      </c>
      <c r="G312" s="25" t="s">
        <v>30</v>
      </c>
      <c r="H312" t="s">
        <v>391</v>
      </c>
      <c r="I312" s="60" t="b">
        <f t="shared" si="5"/>
        <v>1</v>
      </c>
    </row>
    <row r="313" spans="1:9" x14ac:dyDescent="0.3">
      <c r="A313" s="58" t="s">
        <v>31</v>
      </c>
      <c r="B313" s="58" t="s">
        <v>382</v>
      </c>
      <c r="C313" s="58" t="s">
        <v>361</v>
      </c>
      <c r="D313" s="58" t="s">
        <v>366</v>
      </c>
      <c r="G313" s="25" t="s">
        <v>31</v>
      </c>
      <c r="H313" s="60" t="s">
        <v>391</v>
      </c>
      <c r="I313" s="60" t="b">
        <f t="shared" si="5"/>
        <v>1</v>
      </c>
    </row>
    <row r="314" spans="1:9" x14ac:dyDescent="0.3">
      <c r="A314" s="58" t="s">
        <v>32</v>
      </c>
      <c r="B314" s="58" t="s">
        <v>382</v>
      </c>
      <c r="C314" s="58" t="s">
        <v>361</v>
      </c>
      <c r="D314" s="58" t="s">
        <v>366</v>
      </c>
      <c r="G314" s="25" t="s">
        <v>32</v>
      </c>
      <c r="H314" s="60" t="s">
        <v>391</v>
      </c>
      <c r="I314" s="60" t="b">
        <f t="shared" si="5"/>
        <v>1</v>
      </c>
    </row>
    <row r="315" spans="1:9" x14ac:dyDescent="0.3">
      <c r="A315" s="58" t="s">
        <v>33</v>
      </c>
      <c r="B315" s="58" t="s">
        <v>382</v>
      </c>
      <c r="C315" s="58" t="s">
        <v>361</v>
      </c>
      <c r="D315" s="58" t="s">
        <v>366</v>
      </c>
      <c r="G315" s="25" t="s">
        <v>33</v>
      </c>
      <c r="H315" s="60" t="s">
        <v>391</v>
      </c>
      <c r="I315" s="60" t="b">
        <f t="shared" si="5"/>
        <v>1</v>
      </c>
    </row>
    <row r="316" spans="1:9" x14ac:dyDescent="0.3">
      <c r="A316" s="58" t="s">
        <v>34</v>
      </c>
      <c r="B316" s="58" t="s">
        <v>382</v>
      </c>
      <c r="C316" s="58" t="s">
        <v>361</v>
      </c>
      <c r="D316" s="58" t="s">
        <v>366</v>
      </c>
      <c r="G316" s="25" t="s">
        <v>34</v>
      </c>
      <c r="H316" s="60" t="s">
        <v>391</v>
      </c>
      <c r="I316" s="60" t="b">
        <f t="shared" si="5"/>
        <v>1</v>
      </c>
    </row>
    <row r="317" spans="1:9" x14ac:dyDescent="0.3">
      <c r="A317" s="58" t="s">
        <v>35</v>
      </c>
      <c r="B317" s="58" t="s">
        <v>382</v>
      </c>
      <c r="C317" s="58" t="s">
        <v>361</v>
      </c>
      <c r="D317" s="58" t="s">
        <v>366</v>
      </c>
      <c r="G317" s="25" t="s">
        <v>35</v>
      </c>
      <c r="H317" s="60" t="s">
        <v>391</v>
      </c>
      <c r="I317" s="60" t="b">
        <f t="shared" si="5"/>
        <v>1</v>
      </c>
    </row>
    <row r="318" spans="1:9" x14ac:dyDescent="0.3">
      <c r="A318" s="58" t="s">
        <v>36</v>
      </c>
      <c r="B318" s="58" t="s">
        <v>382</v>
      </c>
      <c r="C318" s="58" t="s">
        <v>361</v>
      </c>
      <c r="D318" s="58" t="s">
        <v>366</v>
      </c>
      <c r="G318" s="25" t="s">
        <v>36</v>
      </c>
      <c r="H318" s="60" t="s">
        <v>391</v>
      </c>
      <c r="I318" s="60" t="b">
        <f t="shared" si="5"/>
        <v>1</v>
      </c>
    </row>
    <row r="319" spans="1:9" x14ac:dyDescent="0.3">
      <c r="A319" s="58" t="s">
        <v>37</v>
      </c>
      <c r="B319" s="58" t="s">
        <v>382</v>
      </c>
      <c r="C319" s="58" t="s">
        <v>361</v>
      </c>
      <c r="D319" s="58" t="s">
        <v>366</v>
      </c>
      <c r="G319" s="25" t="s">
        <v>37</v>
      </c>
      <c r="H319" s="60" t="s">
        <v>391</v>
      </c>
      <c r="I319" s="60" t="b">
        <f t="shared" si="5"/>
        <v>1</v>
      </c>
    </row>
    <row r="320" spans="1:9" x14ac:dyDescent="0.3">
      <c r="A320" s="58" t="s">
        <v>38</v>
      </c>
      <c r="B320" s="58" t="s">
        <v>382</v>
      </c>
      <c r="C320" s="58" t="s">
        <v>361</v>
      </c>
      <c r="D320" s="58" t="s">
        <v>366</v>
      </c>
      <c r="G320" s="25" t="s">
        <v>38</v>
      </c>
      <c r="H320" s="60" t="s">
        <v>391</v>
      </c>
      <c r="I320" s="60" t="b">
        <f t="shared" si="5"/>
        <v>1</v>
      </c>
    </row>
    <row r="321" spans="1:9" x14ac:dyDescent="0.3">
      <c r="A321" s="58" t="s">
        <v>39</v>
      </c>
      <c r="B321" s="58" t="s">
        <v>382</v>
      </c>
      <c r="C321" s="58" t="s">
        <v>361</v>
      </c>
      <c r="D321" s="58" t="s">
        <v>366</v>
      </c>
      <c r="G321" s="25" t="s">
        <v>39</v>
      </c>
      <c r="H321" s="60" t="s">
        <v>391</v>
      </c>
      <c r="I321" s="60" t="b">
        <f t="shared" si="5"/>
        <v>1</v>
      </c>
    </row>
    <row r="322" spans="1:9" x14ac:dyDescent="0.3">
      <c r="A322" s="58" t="s">
        <v>40</v>
      </c>
      <c r="B322" s="58" t="s">
        <v>382</v>
      </c>
      <c r="C322" s="58" t="s">
        <v>361</v>
      </c>
      <c r="D322" s="58" t="s">
        <v>366</v>
      </c>
      <c r="G322" s="25" t="s">
        <v>40</v>
      </c>
      <c r="H322" s="60" t="s">
        <v>391</v>
      </c>
      <c r="I322" s="60" t="b">
        <f t="shared" si="5"/>
        <v>1</v>
      </c>
    </row>
    <row r="323" spans="1:9" x14ac:dyDescent="0.3">
      <c r="A323" s="58" t="s">
        <v>41</v>
      </c>
      <c r="B323" s="58" t="s">
        <v>382</v>
      </c>
      <c r="C323" s="58" t="s">
        <v>371</v>
      </c>
      <c r="D323" s="58" t="s">
        <v>366</v>
      </c>
      <c r="G323" s="25" t="s">
        <v>41</v>
      </c>
      <c r="H323" s="60" t="s">
        <v>391</v>
      </c>
      <c r="I323" s="60" t="b">
        <f t="shared" si="5"/>
        <v>1</v>
      </c>
    </row>
    <row r="324" spans="1:9" x14ac:dyDescent="0.3">
      <c r="A324" s="58" t="s">
        <v>42</v>
      </c>
      <c r="B324" s="58" t="s">
        <v>382</v>
      </c>
      <c r="C324" s="58" t="s">
        <v>371</v>
      </c>
      <c r="D324" s="58" t="s">
        <v>366</v>
      </c>
      <c r="G324" s="25" t="s">
        <v>42</v>
      </c>
      <c r="H324" s="60" t="s">
        <v>391</v>
      </c>
      <c r="I324" s="60" t="b">
        <f t="shared" si="5"/>
        <v>1</v>
      </c>
    </row>
    <row r="325" spans="1:9" x14ac:dyDescent="0.3">
      <c r="A325" s="58" t="s">
        <v>43</v>
      </c>
      <c r="B325" s="58" t="s">
        <v>382</v>
      </c>
      <c r="C325" s="58" t="s">
        <v>361</v>
      </c>
      <c r="D325" s="58" t="s">
        <v>366</v>
      </c>
      <c r="G325" s="25" t="s">
        <v>43</v>
      </c>
      <c r="H325" s="60" t="s">
        <v>391</v>
      </c>
      <c r="I325" s="60" t="b">
        <f t="shared" si="5"/>
        <v>1</v>
      </c>
    </row>
    <row r="326" spans="1:9" x14ac:dyDescent="0.3">
      <c r="A326" s="58" t="s">
        <v>44</v>
      </c>
      <c r="B326" s="58" t="s">
        <v>382</v>
      </c>
      <c r="C326" s="58" t="s">
        <v>361</v>
      </c>
      <c r="D326" s="58" t="s">
        <v>366</v>
      </c>
      <c r="G326" s="25" t="s">
        <v>44</v>
      </c>
      <c r="H326" s="60" t="s">
        <v>391</v>
      </c>
      <c r="I326" s="60" t="b">
        <f t="shared" si="5"/>
        <v>1</v>
      </c>
    </row>
    <row r="327" spans="1:9" x14ac:dyDescent="0.3">
      <c r="A327" s="58" t="s">
        <v>45</v>
      </c>
      <c r="B327" s="58" t="s">
        <v>382</v>
      </c>
      <c r="C327" s="58" t="s">
        <v>361</v>
      </c>
      <c r="D327" s="58" t="s">
        <v>366</v>
      </c>
      <c r="G327" s="25" t="s">
        <v>45</v>
      </c>
      <c r="H327" s="60" t="s">
        <v>391</v>
      </c>
      <c r="I327" s="60" t="b">
        <f t="shared" si="5"/>
        <v>1</v>
      </c>
    </row>
  </sheetData>
  <sortState xmlns:xlrd2="http://schemas.microsoft.com/office/spreadsheetml/2017/richdata2"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37" t="s">
        <v>349</v>
      </c>
      <c r="C2" s="138"/>
      <c r="D2" s="138"/>
      <c r="E2" s="139"/>
    </row>
    <row r="3" spans="2:15" ht="15.75" customHeight="1" thickBot="1" x14ac:dyDescent="0.35">
      <c r="B3" s="140"/>
      <c r="C3" s="141"/>
      <c r="D3" s="141"/>
      <c r="E3" s="142"/>
    </row>
    <row r="5" spans="2:15" x14ac:dyDescent="0.3">
      <c r="B5" s="143" t="s">
        <v>400</v>
      </c>
      <c r="C5" s="143"/>
      <c r="D5" s="143"/>
      <c r="E5" s="143"/>
      <c r="F5" s="143"/>
      <c r="G5" s="143"/>
      <c r="H5" s="143"/>
      <c r="I5" s="143"/>
      <c r="J5" s="143"/>
      <c r="K5" s="143"/>
      <c r="L5" s="143"/>
      <c r="M5" s="143"/>
      <c r="N5" s="143"/>
    </row>
    <row r="7" spans="2:15" ht="15" customHeight="1" x14ac:dyDescent="0.3">
      <c r="B7" s="144" t="s">
        <v>401</v>
      </c>
      <c r="C7" s="144"/>
      <c r="D7" s="144"/>
      <c r="E7" s="144"/>
      <c r="F7" s="144"/>
      <c r="G7" s="144"/>
      <c r="H7" s="144"/>
      <c r="I7" s="144"/>
      <c r="J7" s="144"/>
      <c r="K7" s="144"/>
      <c r="L7" s="144"/>
      <c r="M7" s="144"/>
      <c r="N7" s="144"/>
      <c r="O7" s="144"/>
    </row>
    <row r="8" spans="2:15" x14ac:dyDescent="0.3">
      <c r="B8" s="144"/>
      <c r="C8" s="144"/>
      <c r="D8" s="144"/>
      <c r="E8" s="144"/>
      <c r="F8" s="144"/>
      <c r="G8" s="144"/>
      <c r="H8" s="144"/>
      <c r="I8" s="144"/>
      <c r="J8" s="144"/>
      <c r="K8" s="144"/>
      <c r="L8" s="144"/>
      <c r="M8" s="144"/>
      <c r="N8" s="144"/>
      <c r="O8" s="144"/>
    </row>
    <row r="9" spans="2:15" x14ac:dyDescent="0.3">
      <c r="B9" s="144"/>
      <c r="C9" s="144"/>
      <c r="D9" s="144"/>
      <c r="E9" s="144"/>
      <c r="F9" s="144"/>
      <c r="G9" s="144"/>
      <c r="H9" s="144"/>
      <c r="I9" s="144"/>
      <c r="J9" s="144"/>
      <c r="K9" s="144"/>
      <c r="L9" s="144"/>
      <c r="M9" s="144"/>
      <c r="N9" s="144"/>
      <c r="O9" s="144"/>
    </row>
    <row r="10" spans="2:15" x14ac:dyDescent="0.3">
      <c r="B10" s="144"/>
      <c r="C10" s="144"/>
      <c r="D10" s="144"/>
      <c r="E10" s="144"/>
      <c r="F10" s="144"/>
      <c r="G10" s="144"/>
      <c r="H10" s="144"/>
      <c r="I10" s="144"/>
      <c r="J10" s="144"/>
      <c r="K10" s="144"/>
      <c r="L10" s="144"/>
      <c r="M10" s="144"/>
      <c r="N10" s="144"/>
      <c r="O10" s="144"/>
    </row>
    <row r="11" spans="2:15" x14ac:dyDescent="0.3">
      <c r="B11" s="144"/>
      <c r="C11" s="144"/>
      <c r="D11" s="144"/>
      <c r="E11" s="144"/>
      <c r="F11" s="144"/>
      <c r="G11" s="144"/>
      <c r="H11" s="144"/>
      <c r="I11" s="144"/>
      <c r="J11" s="144"/>
      <c r="K11" s="144"/>
      <c r="L11" s="144"/>
      <c r="M11" s="144"/>
      <c r="N11" s="144"/>
      <c r="O11" s="144"/>
    </row>
    <row r="12" spans="2:15" x14ac:dyDescent="0.3">
      <c r="B12" s="144"/>
      <c r="C12" s="144"/>
      <c r="D12" s="144"/>
      <c r="E12" s="144"/>
      <c r="F12" s="144"/>
      <c r="G12" s="144"/>
      <c r="H12" s="144"/>
      <c r="I12" s="144"/>
      <c r="J12" s="144"/>
      <c r="K12" s="144"/>
      <c r="L12" s="144"/>
      <c r="M12" s="144"/>
      <c r="N12" s="144"/>
      <c r="O12" s="144"/>
    </row>
    <row r="13" spans="2:15" x14ac:dyDescent="0.3">
      <c r="B13" s="144"/>
      <c r="C13" s="144"/>
      <c r="D13" s="144"/>
      <c r="E13" s="144"/>
      <c r="F13" s="144"/>
      <c r="G13" s="144"/>
      <c r="H13" s="144"/>
      <c r="I13" s="144"/>
      <c r="J13" s="144"/>
      <c r="K13" s="144"/>
      <c r="L13" s="144"/>
      <c r="M13" s="144"/>
      <c r="N13" s="144"/>
      <c r="O13" s="144"/>
    </row>
    <row r="14" spans="2:15" x14ac:dyDescent="0.3">
      <c r="B14" s="144"/>
      <c r="C14" s="144"/>
      <c r="D14" s="144"/>
      <c r="E14" s="144"/>
      <c r="F14" s="144"/>
      <c r="G14" s="144"/>
      <c r="H14" s="144"/>
      <c r="I14" s="144"/>
      <c r="J14" s="144"/>
      <c r="K14" s="144"/>
      <c r="L14" s="144"/>
      <c r="M14" s="144"/>
      <c r="N14" s="144"/>
      <c r="O14" s="144"/>
    </row>
    <row r="15" spans="2:15" x14ac:dyDescent="0.3">
      <c r="B15" s="144"/>
      <c r="C15" s="144"/>
      <c r="D15" s="144"/>
      <c r="E15" s="144"/>
      <c r="F15" s="144"/>
      <c r="G15" s="144"/>
      <c r="H15" s="144"/>
      <c r="I15" s="144"/>
      <c r="J15" s="144"/>
      <c r="K15" s="144"/>
      <c r="L15" s="144"/>
      <c r="M15" s="144"/>
      <c r="N15" s="144"/>
      <c r="O15" s="144"/>
    </row>
    <row r="16" spans="2:15" x14ac:dyDescent="0.3">
      <c r="B16" s="144"/>
      <c r="C16" s="144"/>
      <c r="D16" s="144"/>
      <c r="E16" s="144"/>
      <c r="F16" s="144"/>
      <c r="G16" s="144"/>
      <c r="H16" s="144"/>
      <c r="I16" s="144"/>
      <c r="J16" s="144"/>
      <c r="K16" s="144"/>
      <c r="L16" s="144"/>
      <c r="M16" s="144"/>
      <c r="N16" s="144"/>
      <c r="O16" s="144"/>
    </row>
    <row r="17" spans="2:15" x14ac:dyDescent="0.3">
      <c r="B17" s="144"/>
      <c r="C17" s="144"/>
      <c r="D17" s="144"/>
      <c r="E17" s="144"/>
      <c r="F17" s="144"/>
      <c r="G17" s="144"/>
      <c r="H17" s="144"/>
      <c r="I17" s="144"/>
      <c r="J17" s="144"/>
      <c r="K17" s="144"/>
      <c r="L17" s="144"/>
      <c r="M17" s="144"/>
      <c r="N17" s="144"/>
      <c r="O17" s="144"/>
    </row>
    <row r="18" spans="2:15" x14ac:dyDescent="0.3">
      <c r="B18" s="144"/>
      <c r="C18" s="144"/>
      <c r="D18" s="144"/>
      <c r="E18" s="144"/>
      <c r="F18" s="144"/>
      <c r="G18" s="144"/>
      <c r="H18" s="144"/>
      <c r="I18" s="144"/>
      <c r="J18" s="144"/>
      <c r="K18" s="144"/>
      <c r="L18" s="144"/>
      <c r="M18" s="144"/>
      <c r="N18" s="144"/>
      <c r="O18" s="144"/>
    </row>
    <row r="19" spans="2:15" x14ac:dyDescent="0.3">
      <c r="B19" s="144"/>
      <c r="C19" s="144"/>
      <c r="D19" s="144"/>
      <c r="E19" s="144"/>
      <c r="F19" s="144"/>
      <c r="G19" s="144"/>
      <c r="H19" s="144"/>
      <c r="I19" s="144"/>
      <c r="J19" s="144"/>
      <c r="K19" s="144"/>
      <c r="L19" s="144"/>
      <c r="M19" s="144"/>
      <c r="N19" s="144"/>
      <c r="O19" s="144"/>
    </row>
    <row r="20" spans="2:15" x14ac:dyDescent="0.3">
      <c r="B20" s="144"/>
      <c r="C20" s="144"/>
      <c r="D20" s="144"/>
      <c r="E20" s="144"/>
      <c r="F20" s="144"/>
      <c r="G20" s="144"/>
      <c r="H20" s="144"/>
      <c r="I20" s="144"/>
      <c r="J20" s="144"/>
      <c r="K20" s="144"/>
      <c r="L20" s="144"/>
      <c r="M20" s="144"/>
      <c r="N20" s="144"/>
      <c r="O20" s="144"/>
    </row>
    <row r="21" spans="2:15" x14ac:dyDescent="0.3">
      <c r="B21" s="97"/>
      <c r="C21" s="97"/>
      <c r="D21" s="97"/>
      <c r="E21" s="97"/>
      <c r="F21" s="97"/>
      <c r="G21" s="97"/>
      <c r="H21" s="97"/>
      <c r="I21" s="97"/>
      <c r="J21" s="97"/>
      <c r="K21" s="97"/>
      <c r="L21" s="97"/>
      <c r="M21" s="97"/>
      <c r="N21" s="97"/>
      <c r="O21" s="97"/>
    </row>
    <row r="22" spans="2:15" ht="15" customHeight="1" x14ac:dyDescent="0.3">
      <c r="B22" s="145" t="s">
        <v>402</v>
      </c>
      <c r="C22" s="145"/>
      <c r="D22" s="145"/>
      <c r="E22" s="145"/>
      <c r="F22" s="145"/>
      <c r="G22" s="145"/>
      <c r="H22" s="145"/>
      <c r="I22" s="145"/>
      <c r="J22" s="145"/>
      <c r="K22" s="145"/>
      <c r="L22" s="145"/>
      <c r="M22" s="145"/>
      <c r="N22" s="145"/>
      <c r="O22" s="145"/>
    </row>
    <row r="23" spans="2:15" x14ac:dyDescent="0.3">
      <c r="B23" s="145"/>
      <c r="C23" s="145"/>
      <c r="D23" s="145"/>
      <c r="E23" s="145"/>
      <c r="F23" s="145"/>
      <c r="G23" s="145"/>
      <c r="H23" s="145"/>
      <c r="I23" s="145"/>
      <c r="J23" s="145"/>
      <c r="K23" s="145"/>
      <c r="L23" s="145"/>
      <c r="M23" s="145"/>
      <c r="N23" s="145"/>
      <c r="O23" s="145"/>
    </row>
    <row r="24" spans="2:15" x14ac:dyDescent="0.3">
      <c r="B24" s="145"/>
      <c r="C24" s="145"/>
      <c r="D24" s="145"/>
      <c r="E24" s="145"/>
      <c r="F24" s="145"/>
      <c r="G24" s="145"/>
      <c r="H24" s="145"/>
      <c r="I24" s="145"/>
      <c r="J24" s="145"/>
      <c r="K24" s="145"/>
      <c r="L24" s="145"/>
      <c r="M24" s="145"/>
      <c r="N24" s="145"/>
      <c r="O24" s="145"/>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27" t="s">
        <v>349</v>
      </c>
    </row>
    <row r="3" spans="1:19" ht="15" thickBot="1" x14ac:dyDescent="0.35">
      <c r="A3" s="128"/>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343</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row>
    <row r="6" spans="1:19" s="12" customFormat="1"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Data'!$B$7:$R$526,3,0)</f>
        <v>44004</v>
      </c>
      <c r="C8" s="65">
        <f>VLOOKUP($A8,'Return Data'!$B$7:$R$526,4,0)</f>
        <v>42.0246</v>
      </c>
      <c r="D8" s="65">
        <f>VLOOKUP($A8,'Return Data'!$B$7:$R$526,10,0)</f>
        <v>17.557600000000001</v>
      </c>
      <c r="E8" s="66">
        <f>RANK(D8,D$8:D$23,0)</f>
        <v>6</v>
      </c>
      <c r="F8" s="65">
        <f>VLOOKUP($A8,'Return Data'!$B$7:$R$526,11,0)</f>
        <v>-14.7112</v>
      </c>
      <c r="G8" s="66">
        <f>RANK(F8,F$8:F$23,0)</f>
        <v>11</v>
      </c>
      <c r="H8" s="65">
        <f>VLOOKUP($A8,'Return Data'!$B$7:$R$526,12,0)</f>
        <v>-14.158799999999999</v>
      </c>
      <c r="I8" s="66">
        <f>RANK(H8,H$8:H$23,0)</f>
        <v>13</v>
      </c>
      <c r="J8" s="65">
        <f>VLOOKUP($A8,'Return Data'!$B$7:$R$526,13,0)</f>
        <v>-20.6844</v>
      </c>
      <c r="K8" s="66">
        <f>RANK(J8,J$8:J$23,0)</f>
        <v>14</v>
      </c>
      <c r="L8" s="65">
        <f>VLOOKUP($A8,'Return Data'!$B$7:$R$526,17,0)</f>
        <v>-17.148099999999999</v>
      </c>
      <c r="M8" s="66">
        <f>RANK(L8,L$8:L$23,0)</f>
        <v>12</v>
      </c>
      <c r="N8" s="65">
        <f>VLOOKUP($A8,'Return Data'!$B$7:$R$526,14,0)</f>
        <v>-8.9141999999999992</v>
      </c>
      <c r="O8" s="66">
        <f>RANK(N8,N$8:N$23,0)</f>
        <v>12</v>
      </c>
      <c r="P8" s="65">
        <f>VLOOKUP($A8,'Return Data'!$B$7:$R$526,15,0)</f>
        <v>2.2907999999999999</v>
      </c>
      <c r="Q8" s="66">
        <f>RANK(P8,P$8:P$23,0)</f>
        <v>9</v>
      </c>
      <c r="R8" s="65">
        <f>VLOOKUP($A8,'Return Data'!$B$7:$R$526,16,0)</f>
        <v>11.648899999999999</v>
      </c>
      <c r="S8" s="67">
        <f>RANK(R8,R$8:R$23,0)</f>
        <v>4</v>
      </c>
    </row>
    <row r="9" spans="1:19" s="68" customFormat="1" x14ac:dyDescent="0.3">
      <c r="A9" s="63" t="s">
        <v>12</v>
      </c>
      <c r="B9" s="64">
        <f>VLOOKUP($A9,'Return Data'!$B$7:$R$526,3,0)</f>
        <v>44004</v>
      </c>
      <c r="C9" s="65">
        <f>VLOOKUP($A9,'Return Data'!$B$7:$R$526,4,0)</f>
        <v>252.79900000000001</v>
      </c>
      <c r="D9" s="65">
        <f>VLOOKUP($A9,'Return Data'!$B$7:$R$526,10,0)</f>
        <v>19.846299999999999</v>
      </c>
      <c r="E9" s="66">
        <f t="shared" ref="E9:E23" si="0">RANK(D9,D$8:D$23,0)</f>
        <v>4</v>
      </c>
      <c r="F9" s="65">
        <f>VLOOKUP($A9,'Return Data'!$B$7:$R$526,11,0)</f>
        <v>-16.579000000000001</v>
      </c>
      <c r="G9" s="66">
        <f t="shared" ref="G9:I9" si="1">RANK(F9,F$8:F$23,0)</f>
        <v>13</v>
      </c>
      <c r="H9" s="65">
        <f>VLOOKUP($A9,'Return Data'!$B$7:$R$526,12,0)</f>
        <v>-12.9879</v>
      </c>
      <c r="I9" s="66">
        <f t="shared" si="1"/>
        <v>12</v>
      </c>
      <c r="J9" s="65">
        <f>VLOOKUP($A9,'Return Data'!$B$7:$R$526,13,0)</f>
        <v>-17.376000000000001</v>
      </c>
      <c r="K9" s="66">
        <f t="shared" ref="K9" si="2">RANK(J9,J$8:J$23,0)</f>
        <v>12</v>
      </c>
      <c r="L9" s="65">
        <f>VLOOKUP($A9,'Return Data'!$B$7:$R$526,17,0)</f>
        <v>-8.9486000000000008</v>
      </c>
      <c r="M9" s="66">
        <f t="shared" ref="M9" si="3">RANK(L9,L$8:L$23,0)</f>
        <v>9</v>
      </c>
      <c r="N9" s="65">
        <f>VLOOKUP($A9,'Return Data'!$B$7:$R$526,14,0)</f>
        <v>-1.4258999999999999</v>
      </c>
      <c r="O9" s="66">
        <f>RANK(N9,N$8:N$23,0)</f>
        <v>6</v>
      </c>
      <c r="P9" s="65">
        <f>VLOOKUP($A9,'Return Data'!$B$7:$R$526,15,0)</f>
        <v>4.6269999999999998</v>
      </c>
      <c r="Q9" s="66">
        <f t="shared" ref="Q9:S23" si="4">RANK(P9,P$8:P$23,0)</f>
        <v>5</v>
      </c>
      <c r="R9" s="65">
        <f>VLOOKUP($A9,'Return Data'!$B$7:$R$526,16,0)</f>
        <v>10.877599999999999</v>
      </c>
      <c r="S9" s="67">
        <f t="shared" si="4"/>
        <v>6</v>
      </c>
    </row>
    <row r="10" spans="1:19" s="68" customFormat="1" x14ac:dyDescent="0.3">
      <c r="A10" s="63" t="s">
        <v>13</v>
      </c>
      <c r="B10" s="64">
        <f>VLOOKUP($A10,'Return Data'!$B$7:$R$526,3,0)</f>
        <v>44004</v>
      </c>
      <c r="C10" s="65">
        <f>VLOOKUP($A10,'Return Data'!$B$7:$R$526,4,0)</f>
        <v>142.49</v>
      </c>
      <c r="D10" s="65">
        <f>VLOOKUP($A10,'Return Data'!$B$7:$R$526,10,0)</f>
        <v>23.979800000000001</v>
      </c>
      <c r="E10" s="66">
        <f t="shared" si="0"/>
        <v>1</v>
      </c>
      <c r="F10" s="65">
        <f>VLOOKUP($A10,'Return Data'!$B$7:$R$526,11,0)</f>
        <v>-5.8726000000000003</v>
      </c>
      <c r="G10" s="66">
        <f t="shared" ref="G10:I10" si="5">RANK(F10,F$8:F$23,0)</f>
        <v>1</v>
      </c>
      <c r="H10" s="65">
        <f>VLOOKUP($A10,'Return Data'!$B$7:$R$526,12,0)</f>
        <v>-3.6514000000000002</v>
      </c>
      <c r="I10" s="66">
        <f t="shared" si="5"/>
        <v>2</v>
      </c>
      <c r="J10" s="65">
        <f>VLOOKUP($A10,'Return Data'!$B$7:$R$526,13,0)</f>
        <v>-7.3417000000000003</v>
      </c>
      <c r="K10" s="66">
        <f t="shared" ref="K10" si="6">RANK(J10,J$8:J$23,0)</f>
        <v>4</v>
      </c>
      <c r="L10" s="65">
        <f>VLOOKUP($A10,'Return Data'!$B$7:$R$526,17,0)</f>
        <v>-3.2635000000000001</v>
      </c>
      <c r="M10" s="66">
        <f t="shared" ref="M10" si="7">RANK(L10,L$8:L$23,0)</f>
        <v>2</v>
      </c>
      <c r="N10" s="65">
        <f>VLOOKUP($A10,'Return Data'!$B$7:$R$526,14,0)</f>
        <v>0.57450000000000001</v>
      </c>
      <c r="O10" s="66">
        <f>RANK(N10,N$8:N$23,0)</f>
        <v>2</v>
      </c>
      <c r="P10" s="65">
        <f>VLOOKUP($A10,'Return Data'!$B$7:$R$526,15,0)</f>
        <v>4.0054999999999996</v>
      </c>
      <c r="Q10" s="66">
        <f t="shared" si="4"/>
        <v>7</v>
      </c>
      <c r="R10" s="65">
        <f>VLOOKUP($A10,'Return Data'!$B$7:$R$526,16,0)</f>
        <v>12.7638</v>
      </c>
      <c r="S10" s="67">
        <f t="shared" si="4"/>
        <v>3</v>
      </c>
    </row>
    <row r="11" spans="1:19" s="68" customFormat="1" x14ac:dyDescent="0.3">
      <c r="A11" s="63" t="s">
        <v>14</v>
      </c>
      <c r="B11" s="64">
        <f>VLOOKUP($A11,'Return Data'!$B$7:$R$526,3,0)</f>
        <v>44004</v>
      </c>
      <c r="C11" s="65">
        <f>VLOOKUP($A11,'Return Data'!$B$7:$R$526,4,0)</f>
        <v>9.34</v>
      </c>
      <c r="D11" s="65">
        <f>VLOOKUP($A11,'Return Data'!$B$7:$R$526,10,0)</f>
        <v>13.7637</v>
      </c>
      <c r="E11" s="66">
        <f t="shared" si="0"/>
        <v>15</v>
      </c>
      <c r="F11" s="65">
        <f>VLOOKUP($A11,'Return Data'!$B$7:$R$526,11,0)</f>
        <v>-11.469200000000001</v>
      </c>
      <c r="G11" s="66">
        <f t="shared" ref="G11:I11" si="8">RANK(F11,F$8:F$23,0)</f>
        <v>4</v>
      </c>
      <c r="H11" s="65">
        <f>VLOOKUP($A11,'Return Data'!$B$7:$R$526,12,0)</f>
        <v>-9.4083000000000006</v>
      </c>
      <c r="I11" s="66">
        <f t="shared" si="8"/>
        <v>9</v>
      </c>
      <c r="J11" s="65">
        <f>VLOOKUP($A11,'Return Data'!$B$7:$R$526,13,0)</f>
        <v>-11.803599999999999</v>
      </c>
      <c r="K11" s="66">
        <f t="shared" ref="K11" si="9">RANK(J11,J$8:J$23,0)</f>
        <v>8</v>
      </c>
      <c r="L11" s="65"/>
      <c r="M11" s="66"/>
      <c r="N11" s="65"/>
      <c r="O11" s="66"/>
      <c r="P11" s="65"/>
      <c r="Q11" s="66"/>
      <c r="R11" s="65">
        <f>VLOOKUP($A11,'Return Data'!$B$7:$R$526,16,0)</f>
        <v>-3.6406999999999998</v>
      </c>
      <c r="S11" s="67">
        <f t="shared" si="4"/>
        <v>15</v>
      </c>
    </row>
    <row r="12" spans="1:19" s="68" customFormat="1" x14ac:dyDescent="0.3">
      <c r="A12" s="63" t="s">
        <v>15</v>
      </c>
      <c r="B12" s="64">
        <f>VLOOKUP($A12,'Return Data'!$B$7:$R$526,3,0)</f>
        <v>44004</v>
      </c>
      <c r="C12" s="65">
        <f>VLOOKUP($A12,'Return Data'!$B$7:$R$526,4,0)</f>
        <v>40.409999999999997</v>
      </c>
      <c r="D12" s="65">
        <f>VLOOKUP($A12,'Return Data'!$B$7:$R$526,10,0)</f>
        <v>14.6708</v>
      </c>
      <c r="E12" s="66">
        <f t="shared" si="0"/>
        <v>14</v>
      </c>
      <c r="F12" s="65">
        <f>VLOOKUP($A12,'Return Data'!$B$7:$R$526,11,0)</f>
        <v>-19.115300000000001</v>
      </c>
      <c r="G12" s="66">
        <f t="shared" ref="G12:I12" si="10">RANK(F12,F$8:F$23,0)</f>
        <v>16</v>
      </c>
      <c r="H12" s="65">
        <f>VLOOKUP($A12,'Return Data'!$B$7:$R$526,12,0)</f>
        <v>-17.782299999999999</v>
      </c>
      <c r="I12" s="66">
        <f t="shared" si="10"/>
        <v>16</v>
      </c>
      <c r="J12" s="65">
        <f>VLOOKUP($A12,'Return Data'!$B$7:$R$526,13,0)</f>
        <v>-24.1554</v>
      </c>
      <c r="K12" s="66">
        <f t="shared" ref="K12" si="11">RANK(J12,J$8:J$23,0)</f>
        <v>16</v>
      </c>
      <c r="L12" s="65">
        <f>VLOOKUP($A12,'Return Data'!$B$7:$R$526,17,0)</f>
        <v>-15.735799999999999</v>
      </c>
      <c r="M12" s="66">
        <f t="shared" ref="M12" si="12">RANK(L12,L$8:L$23,0)</f>
        <v>11</v>
      </c>
      <c r="N12" s="65">
        <f>VLOOKUP($A12,'Return Data'!$B$7:$R$526,14,0)</f>
        <v>-7.0164999999999997</v>
      </c>
      <c r="O12" s="66">
        <f t="shared" ref="O12:O18" si="13">RANK(N12,N$8:N$23,0)</f>
        <v>11</v>
      </c>
      <c r="P12" s="65">
        <f>VLOOKUP($A12,'Return Data'!$B$7:$R$526,15,0)</f>
        <v>1.7064999999999999</v>
      </c>
      <c r="Q12" s="66">
        <f t="shared" si="4"/>
        <v>11</v>
      </c>
      <c r="R12" s="65">
        <f>VLOOKUP($A12,'Return Data'!$B$7:$R$526,16,0)</f>
        <v>8.5442</v>
      </c>
      <c r="S12" s="67">
        <f t="shared" si="4"/>
        <v>10</v>
      </c>
    </row>
    <row r="13" spans="1:19" s="68" customFormat="1" x14ac:dyDescent="0.3">
      <c r="A13" s="63" t="s">
        <v>16</v>
      </c>
      <c r="B13" s="64">
        <f>VLOOKUP($A13,'Return Data'!$B$7:$R$526,3,0)</f>
        <v>44004</v>
      </c>
      <c r="C13" s="65">
        <f>VLOOKUP($A13,'Return Data'!$B$7:$R$526,4,0)</f>
        <v>11.152100000000001</v>
      </c>
      <c r="D13" s="65">
        <f>VLOOKUP($A13,'Return Data'!$B$7:$R$526,10,0)</f>
        <v>17.395499999999998</v>
      </c>
      <c r="E13" s="66">
        <f t="shared" si="0"/>
        <v>8</v>
      </c>
      <c r="F13" s="65">
        <f>VLOOKUP($A13,'Return Data'!$B$7:$R$526,11,0)</f>
        <v>-13.196999999999999</v>
      </c>
      <c r="G13" s="66">
        <f t="shared" ref="G13:I13" si="14">RANK(F13,F$8:F$23,0)</f>
        <v>8</v>
      </c>
      <c r="H13" s="65">
        <f>VLOOKUP($A13,'Return Data'!$B$7:$R$526,12,0)</f>
        <v>-6.3581000000000003</v>
      </c>
      <c r="I13" s="66">
        <f t="shared" si="14"/>
        <v>5</v>
      </c>
      <c r="J13" s="65">
        <f>VLOOKUP($A13,'Return Data'!$B$7:$R$526,13,0)</f>
        <v>-12.0032</v>
      </c>
      <c r="K13" s="66">
        <f t="shared" ref="K13" si="15">RANK(J13,J$8:J$23,0)</f>
        <v>9</v>
      </c>
      <c r="L13" s="65">
        <f>VLOOKUP($A13,'Return Data'!$B$7:$R$526,17,0)</f>
        <v>-8.5762</v>
      </c>
      <c r="M13" s="66">
        <f t="shared" ref="M13" si="16">RANK(L13,L$8:L$23,0)</f>
        <v>7</v>
      </c>
      <c r="N13" s="65">
        <f>VLOOKUP($A13,'Return Data'!$B$7:$R$526,14,0)</f>
        <v>-6.7808000000000002</v>
      </c>
      <c r="O13" s="66">
        <f t="shared" si="13"/>
        <v>10</v>
      </c>
      <c r="P13" s="65"/>
      <c r="Q13" s="66"/>
      <c r="R13" s="65">
        <f>VLOOKUP($A13,'Return Data'!$B$7:$R$526,16,0)</f>
        <v>2.3003999999999998</v>
      </c>
      <c r="S13" s="67">
        <f t="shared" si="4"/>
        <v>12</v>
      </c>
    </row>
    <row r="14" spans="1:19" s="68" customFormat="1" x14ac:dyDescent="0.3">
      <c r="A14" s="63" t="s">
        <v>17</v>
      </c>
      <c r="B14" s="64">
        <f>VLOOKUP($A14,'Return Data'!$B$7:$R$526,3,0)</f>
        <v>44004</v>
      </c>
      <c r="C14" s="65">
        <f>VLOOKUP($A14,'Return Data'!$B$7:$R$526,4,0)</f>
        <v>30.2761</v>
      </c>
      <c r="D14" s="65">
        <f>VLOOKUP($A14,'Return Data'!$B$7:$R$526,10,0)</f>
        <v>10.4826</v>
      </c>
      <c r="E14" s="66">
        <f t="shared" si="0"/>
        <v>16</v>
      </c>
      <c r="F14" s="65">
        <f>VLOOKUP($A14,'Return Data'!$B$7:$R$526,11,0)</f>
        <v>-16.0459</v>
      </c>
      <c r="G14" s="66">
        <f t="shared" ref="G14:I14" si="17">RANK(F14,F$8:F$23,0)</f>
        <v>12</v>
      </c>
      <c r="H14" s="65">
        <f>VLOOKUP($A14,'Return Data'!$B$7:$R$526,12,0)</f>
        <v>-10.196400000000001</v>
      </c>
      <c r="I14" s="66">
        <f t="shared" si="17"/>
        <v>11</v>
      </c>
      <c r="J14" s="65">
        <f>VLOOKUP($A14,'Return Data'!$B$7:$R$526,13,0)</f>
        <v>-11.2689</v>
      </c>
      <c r="K14" s="66">
        <f t="shared" ref="K14" si="18">RANK(J14,J$8:J$23,0)</f>
        <v>7</v>
      </c>
      <c r="L14" s="65">
        <f>VLOOKUP($A14,'Return Data'!$B$7:$R$526,17,0)</f>
        <v>-4.2816999999999998</v>
      </c>
      <c r="M14" s="66">
        <f t="shared" ref="M14" si="19">RANK(L14,L$8:L$23,0)</f>
        <v>3</v>
      </c>
      <c r="N14" s="65">
        <f>VLOOKUP($A14,'Return Data'!$B$7:$R$526,14,0)</f>
        <v>-0.66290000000000004</v>
      </c>
      <c r="O14" s="66">
        <f t="shared" si="13"/>
        <v>5</v>
      </c>
      <c r="P14" s="65">
        <f>VLOOKUP($A14,'Return Data'!$B$7:$R$526,15,0)</f>
        <v>6.5335999999999999</v>
      </c>
      <c r="Q14" s="66">
        <f t="shared" si="4"/>
        <v>2</v>
      </c>
      <c r="R14" s="65">
        <f>VLOOKUP($A14,'Return Data'!$B$7:$R$526,16,0)</f>
        <v>10.3629</v>
      </c>
      <c r="S14" s="67">
        <f t="shared" si="4"/>
        <v>7</v>
      </c>
    </row>
    <row r="15" spans="1:19" s="68" customFormat="1" x14ac:dyDescent="0.3">
      <c r="A15" s="63" t="s">
        <v>18</v>
      </c>
      <c r="B15" s="64">
        <f>VLOOKUP($A15,'Return Data'!$B$7:$R$526,3,0)</f>
        <v>44004</v>
      </c>
      <c r="C15" s="65">
        <f>VLOOKUP($A15,'Return Data'!$B$7:$R$526,4,0)</f>
        <v>32.701999999999998</v>
      </c>
      <c r="D15" s="65">
        <f>VLOOKUP($A15,'Return Data'!$B$7:$R$526,10,0)</f>
        <v>18.130299999999998</v>
      </c>
      <c r="E15" s="66">
        <f t="shared" si="0"/>
        <v>5</v>
      </c>
      <c r="F15" s="65">
        <f>VLOOKUP($A15,'Return Data'!$B$7:$R$526,11,0)</f>
        <v>-14.388199999999999</v>
      </c>
      <c r="G15" s="66">
        <f t="shared" ref="G15:I15" si="20">RANK(F15,F$8:F$23,0)</f>
        <v>10</v>
      </c>
      <c r="H15" s="65">
        <f>VLOOKUP($A15,'Return Data'!$B$7:$R$526,12,0)</f>
        <v>-9.3223000000000003</v>
      </c>
      <c r="I15" s="66">
        <f t="shared" si="20"/>
        <v>8</v>
      </c>
      <c r="J15" s="65">
        <f>VLOOKUP($A15,'Return Data'!$B$7:$R$526,13,0)</f>
        <v>-13.268800000000001</v>
      </c>
      <c r="K15" s="66">
        <f t="shared" ref="K15" si="21">RANK(J15,J$8:J$23,0)</f>
        <v>11</v>
      </c>
      <c r="L15" s="65">
        <f>VLOOKUP($A15,'Return Data'!$B$7:$R$526,17,0)</f>
        <v>-6.1805000000000003</v>
      </c>
      <c r="M15" s="66">
        <f t="shared" ref="M15" si="22">RANK(L15,L$8:L$23,0)</f>
        <v>6</v>
      </c>
      <c r="N15" s="65">
        <f>VLOOKUP($A15,'Return Data'!$B$7:$R$526,14,0)</f>
        <v>-2.7088999999999999</v>
      </c>
      <c r="O15" s="66">
        <f t="shared" si="13"/>
        <v>7</v>
      </c>
      <c r="P15" s="65">
        <f>VLOOKUP($A15,'Return Data'!$B$7:$R$526,15,0)</f>
        <v>5.9870000000000001</v>
      </c>
      <c r="Q15" s="66">
        <f t="shared" si="4"/>
        <v>3</v>
      </c>
      <c r="R15" s="65">
        <f>VLOOKUP($A15,'Return Data'!$B$7:$R$526,16,0)</f>
        <v>13.998200000000001</v>
      </c>
      <c r="S15" s="67">
        <f t="shared" si="4"/>
        <v>1</v>
      </c>
    </row>
    <row r="16" spans="1:19" s="68" customFormat="1" x14ac:dyDescent="0.3">
      <c r="A16" s="63" t="s">
        <v>19</v>
      </c>
      <c r="B16" s="64">
        <f>VLOOKUP($A16,'Return Data'!$B$7:$R$526,3,0)</f>
        <v>44004</v>
      </c>
      <c r="C16" s="65">
        <f>VLOOKUP($A16,'Return Data'!$B$7:$R$526,4,0)</f>
        <v>67.919200000000004</v>
      </c>
      <c r="D16" s="65">
        <f>VLOOKUP($A16,'Return Data'!$B$7:$R$526,10,0)</f>
        <v>16.333500000000001</v>
      </c>
      <c r="E16" s="66">
        <f t="shared" si="0"/>
        <v>10</v>
      </c>
      <c r="F16" s="65">
        <f>VLOOKUP($A16,'Return Data'!$B$7:$R$526,11,0)</f>
        <v>-13.970599999999999</v>
      </c>
      <c r="G16" s="66">
        <f t="shared" ref="G16:I16" si="23">RANK(F16,F$8:F$23,0)</f>
        <v>9</v>
      </c>
      <c r="H16" s="65">
        <f>VLOOKUP($A16,'Return Data'!$B$7:$R$526,12,0)</f>
        <v>-9.7010000000000005</v>
      </c>
      <c r="I16" s="66">
        <f t="shared" si="23"/>
        <v>10</v>
      </c>
      <c r="J16" s="65">
        <f>VLOOKUP($A16,'Return Data'!$B$7:$R$526,13,0)</f>
        <v>-12.854100000000001</v>
      </c>
      <c r="K16" s="66">
        <f t="shared" ref="K16" si="24">RANK(J16,J$8:J$23,0)</f>
        <v>10</v>
      </c>
      <c r="L16" s="65">
        <f>VLOOKUP($A16,'Return Data'!$B$7:$R$526,17,0)</f>
        <v>-4.6181000000000001</v>
      </c>
      <c r="M16" s="66">
        <f t="shared" ref="M16" si="25">RANK(L16,L$8:L$23,0)</f>
        <v>4</v>
      </c>
      <c r="N16" s="65">
        <f>VLOOKUP($A16,'Return Data'!$B$7:$R$526,14,0)</f>
        <v>0.1242</v>
      </c>
      <c r="O16" s="66">
        <f t="shared" si="13"/>
        <v>4</v>
      </c>
      <c r="P16" s="65">
        <f>VLOOKUP($A16,'Return Data'!$B$7:$R$526,15,0)</f>
        <v>4.9039000000000001</v>
      </c>
      <c r="Q16" s="66">
        <f t="shared" si="4"/>
        <v>4</v>
      </c>
      <c r="R16" s="65">
        <f>VLOOKUP($A16,'Return Data'!$B$7:$R$526,16,0)</f>
        <v>9.5561000000000007</v>
      </c>
      <c r="S16" s="67">
        <f t="shared" si="4"/>
        <v>8</v>
      </c>
    </row>
    <row r="17" spans="1:19" s="68" customFormat="1" x14ac:dyDescent="0.3">
      <c r="A17" s="63" t="s">
        <v>20</v>
      </c>
      <c r="B17" s="64">
        <f>VLOOKUP($A17,'Return Data'!$B$7:$R$526,3,0)</f>
        <v>44004</v>
      </c>
      <c r="C17" s="65">
        <f>VLOOKUP($A17,'Return Data'!$B$7:$R$526,4,0)</f>
        <v>44.29</v>
      </c>
      <c r="D17" s="65">
        <f>VLOOKUP($A17,'Return Data'!$B$7:$R$526,10,0)</f>
        <v>15.700100000000001</v>
      </c>
      <c r="E17" s="66">
        <f t="shared" si="0"/>
        <v>11</v>
      </c>
      <c r="F17" s="65">
        <f>VLOOKUP($A17,'Return Data'!$B$7:$R$526,11,0)</f>
        <v>-17.353999999999999</v>
      </c>
      <c r="G17" s="66">
        <f t="shared" ref="G17:I17" si="26">RANK(F17,F$8:F$23,0)</f>
        <v>14</v>
      </c>
      <c r="H17" s="65">
        <f>VLOOKUP($A17,'Return Data'!$B$7:$R$526,12,0)</f>
        <v>-15.894399999999999</v>
      </c>
      <c r="I17" s="66">
        <f t="shared" si="26"/>
        <v>15</v>
      </c>
      <c r="J17" s="65">
        <f>VLOOKUP($A17,'Return Data'!$B$7:$R$526,13,0)</f>
        <v>-19.895099999999999</v>
      </c>
      <c r="K17" s="66">
        <f t="shared" ref="K17" si="27">RANK(J17,J$8:J$23,0)</f>
        <v>13</v>
      </c>
      <c r="L17" s="65">
        <f>VLOOKUP($A17,'Return Data'!$B$7:$R$526,17,0)</f>
        <v>-8.5914999999999999</v>
      </c>
      <c r="M17" s="66">
        <f t="shared" ref="M17" si="28">RANK(L17,L$8:L$23,0)</f>
        <v>8</v>
      </c>
      <c r="N17" s="65">
        <f>VLOOKUP($A17,'Return Data'!$B$7:$R$526,14,0)</f>
        <v>-3.5775999999999999</v>
      </c>
      <c r="O17" s="66">
        <f t="shared" si="13"/>
        <v>8</v>
      </c>
      <c r="P17" s="65">
        <f>VLOOKUP($A17,'Return Data'!$B$7:$R$526,15,0)</f>
        <v>2.7321</v>
      </c>
      <c r="Q17" s="66">
        <f t="shared" si="4"/>
        <v>8</v>
      </c>
      <c r="R17" s="65">
        <f>VLOOKUP($A17,'Return Data'!$B$7:$R$526,16,0)</f>
        <v>10.977600000000001</v>
      </c>
      <c r="S17" s="67">
        <f t="shared" si="4"/>
        <v>5</v>
      </c>
    </row>
    <row r="18" spans="1:19" s="68" customFormat="1" x14ac:dyDescent="0.3">
      <c r="A18" s="63" t="s">
        <v>21</v>
      </c>
      <c r="B18" s="64">
        <f>VLOOKUP($A18,'Return Data'!$B$7:$R$526,3,0)</f>
        <v>44004</v>
      </c>
      <c r="C18" s="65">
        <f>VLOOKUP($A18,'Return Data'!$B$7:$R$526,4,0)</f>
        <v>128.99199999999999</v>
      </c>
      <c r="D18" s="65">
        <f>VLOOKUP($A18,'Return Data'!$B$7:$R$526,10,0)</f>
        <v>20.423500000000001</v>
      </c>
      <c r="E18" s="66">
        <f t="shared" si="0"/>
        <v>3</v>
      </c>
      <c r="F18" s="65">
        <f>VLOOKUP($A18,'Return Data'!$B$7:$R$526,11,0)</f>
        <v>-12.264699999999999</v>
      </c>
      <c r="G18" s="66">
        <f t="shared" ref="G18:I18" si="29">RANK(F18,F$8:F$23,0)</f>
        <v>6</v>
      </c>
      <c r="H18" s="65">
        <f>VLOOKUP($A18,'Return Data'!$B$7:$R$526,12,0)</f>
        <v>-6.5625999999999998</v>
      </c>
      <c r="I18" s="66">
        <f t="shared" si="29"/>
        <v>7</v>
      </c>
      <c r="J18" s="65">
        <f>VLOOKUP($A18,'Return Data'!$B$7:$R$526,13,0)</f>
        <v>-8.3381000000000007</v>
      </c>
      <c r="K18" s="66">
        <f t="shared" ref="K18" si="30">RANK(J18,J$8:J$23,0)</f>
        <v>6</v>
      </c>
      <c r="L18" s="65">
        <f>VLOOKUP($A18,'Return Data'!$B$7:$R$526,17,0)</f>
        <v>-5.0625999999999998</v>
      </c>
      <c r="M18" s="66">
        <f t="shared" ref="M18" si="31">RANK(L18,L$8:L$23,0)</f>
        <v>5</v>
      </c>
      <c r="N18" s="65">
        <f>VLOOKUP($A18,'Return Data'!$B$7:$R$526,14,0)</f>
        <v>0.53590000000000004</v>
      </c>
      <c r="O18" s="66">
        <f t="shared" si="13"/>
        <v>3</v>
      </c>
      <c r="P18" s="65">
        <f>VLOOKUP($A18,'Return Data'!$B$7:$R$526,15,0)</f>
        <v>7.7408000000000001</v>
      </c>
      <c r="Q18" s="66">
        <f t="shared" si="4"/>
        <v>1</v>
      </c>
      <c r="R18" s="65">
        <f>VLOOKUP($A18,'Return Data'!$B$7:$R$526,16,0)</f>
        <v>13.2941</v>
      </c>
      <c r="S18" s="67">
        <f t="shared" si="4"/>
        <v>2</v>
      </c>
    </row>
    <row r="19" spans="1:19" s="68" customFormat="1" x14ac:dyDescent="0.3">
      <c r="A19" s="63" t="s">
        <v>22</v>
      </c>
      <c r="B19" s="64">
        <f>VLOOKUP($A19,'Return Data'!$B$7:$R$526,3,0)</f>
        <v>44004</v>
      </c>
      <c r="C19" s="65">
        <f>VLOOKUP($A19,'Return Data'!$B$7:$R$526,4,0)</f>
        <v>9.3396000000000008</v>
      </c>
      <c r="D19" s="65">
        <f>VLOOKUP($A19,'Return Data'!$B$7:$R$526,10,0)</f>
        <v>15.2454</v>
      </c>
      <c r="E19" s="66">
        <f t="shared" si="0"/>
        <v>13</v>
      </c>
      <c r="F19" s="65">
        <f>VLOOKUP($A19,'Return Data'!$B$7:$R$526,11,0)</f>
        <v>-12.8866</v>
      </c>
      <c r="G19" s="66">
        <f t="shared" ref="G19:I19" si="32">RANK(F19,F$8:F$23,0)</f>
        <v>7</v>
      </c>
      <c r="H19" s="65">
        <f>VLOOKUP($A19,'Return Data'!$B$7:$R$526,12,0)</f>
        <v>-6.4225000000000003</v>
      </c>
      <c r="I19" s="66">
        <f t="shared" si="32"/>
        <v>6</v>
      </c>
      <c r="J19" s="65">
        <f>VLOOKUP($A19,'Return Data'!$B$7:$R$526,13,0)</f>
        <v>-6.5582000000000003</v>
      </c>
      <c r="K19" s="66">
        <f t="shared" ref="K19" si="33">RANK(J19,J$8:J$23,0)</f>
        <v>3</v>
      </c>
      <c r="L19" s="65"/>
      <c r="M19" s="66"/>
      <c r="N19" s="65"/>
      <c r="O19" s="66"/>
      <c r="P19" s="65"/>
      <c r="Q19" s="66"/>
      <c r="R19" s="65">
        <f>VLOOKUP($A19,'Return Data'!$B$7:$R$526,16,0)</f>
        <v>-3.4512999999999998</v>
      </c>
      <c r="S19" s="67">
        <f t="shared" si="4"/>
        <v>14</v>
      </c>
    </row>
    <row r="20" spans="1:19" s="68" customFormat="1" x14ac:dyDescent="0.3">
      <c r="A20" s="63" t="s">
        <v>23</v>
      </c>
      <c r="B20" s="64">
        <f>VLOOKUP($A20,'Return Data'!$B$7:$R$526,3,0)</f>
        <v>44004</v>
      </c>
      <c r="C20" s="65">
        <f>VLOOKUP($A20,'Return Data'!$B$7:$R$526,4,0)</f>
        <v>9.1583000000000006</v>
      </c>
      <c r="D20" s="65">
        <f>VLOOKUP($A20,'Return Data'!$B$7:$R$526,10,0)</f>
        <v>15.3787</v>
      </c>
      <c r="E20" s="66">
        <f t="shared" si="0"/>
        <v>12</v>
      </c>
      <c r="F20" s="65">
        <f>VLOOKUP($A20,'Return Data'!$B$7:$R$526,11,0)</f>
        <v>-11.585800000000001</v>
      </c>
      <c r="G20" s="66">
        <f t="shared" ref="G20:I20" si="34">RANK(F20,F$8:F$23,0)</f>
        <v>5</v>
      </c>
      <c r="H20" s="65">
        <f>VLOOKUP($A20,'Return Data'!$B$7:$R$526,12,0)</f>
        <v>-5.98</v>
      </c>
      <c r="I20" s="66">
        <f t="shared" si="34"/>
        <v>4</v>
      </c>
      <c r="J20" s="65">
        <f>VLOOKUP($A20,'Return Data'!$B$7:$R$526,13,0)</f>
        <v>-5.5037000000000003</v>
      </c>
      <c r="K20" s="66">
        <f t="shared" ref="K20" si="35">RANK(J20,J$8:J$23,0)</f>
        <v>1</v>
      </c>
      <c r="L20" s="65"/>
      <c r="M20" s="66"/>
      <c r="N20" s="65"/>
      <c r="O20" s="66"/>
      <c r="P20" s="65"/>
      <c r="Q20" s="66"/>
      <c r="R20" s="65">
        <f>VLOOKUP($A20,'Return Data'!$B$7:$R$526,16,0)</f>
        <v>-4.5510000000000002</v>
      </c>
      <c r="S20" s="67">
        <f t="shared" si="4"/>
        <v>16</v>
      </c>
    </row>
    <row r="21" spans="1:19" s="68" customFormat="1" x14ac:dyDescent="0.3">
      <c r="A21" s="63" t="s">
        <v>24</v>
      </c>
      <c r="B21" s="64">
        <f>VLOOKUP($A21,'Return Data'!$B$7:$R$526,3,0)</f>
        <v>44004</v>
      </c>
      <c r="C21" s="65">
        <f>VLOOKUP($A21,'Return Data'!$B$7:$R$526,4,0)</f>
        <v>205.9639</v>
      </c>
      <c r="D21" s="65">
        <f>VLOOKUP($A21,'Return Data'!$B$7:$R$526,10,0)</f>
        <v>17.443100000000001</v>
      </c>
      <c r="E21" s="66">
        <f t="shared" si="0"/>
        <v>7</v>
      </c>
      <c r="F21" s="65">
        <f>VLOOKUP($A21,'Return Data'!$B$7:$R$526,11,0)</f>
        <v>-18.708400000000001</v>
      </c>
      <c r="G21" s="66">
        <f t="shared" ref="G21:I21" si="36">RANK(F21,F$8:F$23,0)</f>
        <v>15</v>
      </c>
      <c r="H21" s="65">
        <f>VLOOKUP($A21,'Return Data'!$B$7:$R$526,12,0)</f>
        <v>-15.7386</v>
      </c>
      <c r="I21" s="66">
        <f t="shared" si="36"/>
        <v>14</v>
      </c>
      <c r="J21" s="65">
        <f>VLOOKUP($A21,'Return Data'!$B$7:$R$526,13,0)</f>
        <v>-21.0229</v>
      </c>
      <c r="K21" s="66">
        <f t="shared" ref="K21" si="37">RANK(J21,J$8:J$23,0)</f>
        <v>15</v>
      </c>
      <c r="L21" s="65">
        <f>VLOOKUP($A21,'Return Data'!$B$7:$R$526,17,0)</f>
        <v>-12.9954</v>
      </c>
      <c r="M21" s="66">
        <f t="shared" ref="M21" si="38">RANK(L21,L$8:L$23,0)</f>
        <v>10</v>
      </c>
      <c r="N21" s="65">
        <f>VLOOKUP($A21,'Return Data'!$B$7:$R$526,14,0)</f>
        <v>-6.4843000000000002</v>
      </c>
      <c r="O21" s="66">
        <f>RANK(N21,N$8:N$23,0)</f>
        <v>9</v>
      </c>
      <c r="P21" s="65">
        <f>VLOOKUP($A21,'Return Data'!$B$7:$R$526,15,0)</f>
        <v>1.9756</v>
      </c>
      <c r="Q21" s="66">
        <f t="shared" si="4"/>
        <v>10</v>
      </c>
      <c r="R21" s="65">
        <f>VLOOKUP($A21,'Return Data'!$B$7:$R$526,16,0)</f>
        <v>6.8018000000000001</v>
      </c>
      <c r="S21" s="67">
        <f t="shared" si="4"/>
        <v>11</v>
      </c>
    </row>
    <row r="22" spans="1:19" s="68" customFormat="1" x14ac:dyDescent="0.3">
      <c r="A22" s="63" t="s">
        <v>25</v>
      </c>
      <c r="B22" s="64">
        <f>VLOOKUP($A22,'Return Data'!$B$7:$R$526,3,0)</f>
        <v>44004</v>
      </c>
      <c r="C22" s="65">
        <f>VLOOKUP($A22,'Return Data'!$B$7:$R$526,4,0)</f>
        <v>9.75</v>
      </c>
      <c r="D22" s="65">
        <f>VLOOKUP($A22,'Return Data'!$B$7:$R$526,10,0)</f>
        <v>23.106100000000001</v>
      </c>
      <c r="E22" s="66">
        <f t="shared" si="0"/>
        <v>2</v>
      </c>
      <c r="F22" s="65">
        <f>VLOOKUP($A22,'Return Data'!$B$7:$R$526,11,0)</f>
        <v>-10.468299999999999</v>
      </c>
      <c r="G22" s="66">
        <f t="shared" ref="G22:I22" si="39">RANK(F22,F$8:F$23,0)</f>
        <v>2</v>
      </c>
      <c r="H22" s="65">
        <f>VLOOKUP($A22,'Return Data'!$B$7:$R$526,12,0)</f>
        <v>-3.5608</v>
      </c>
      <c r="I22" s="66">
        <f t="shared" si="39"/>
        <v>1</v>
      </c>
      <c r="J22" s="65">
        <f>VLOOKUP($A22,'Return Data'!$B$7:$R$526,13,0)</f>
        <v>-8.1056000000000008</v>
      </c>
      <c r="K22" s="66">
        <f t="shared" ref="K22" si="40">RANK(J22,J$8:J$23,0)</f>
        <v>5</v>
      </c>
      <c r="L22" s="65"/>
      <c r="M22" s="66"/>
      <c r="N22" s="65"/>
      <c r="O22" s="66"/>
      <c r="P22" s="65"/>
      <c r="Q22" s="66"/>
      <c r="R22" s="65">
        <f>VLOOKUP($A22,'Return Data'!$B$7:$R$526,16,0)</f>
        <v>-1.6223000000000001</v>
      </c>
      <c r="S22" s="67">
        <f t="shared" si="4"/>
        <v>13</v>
      </c>
    </row>
    <row r="23" spans="1:19" s="68" customFormat="1" x14ac:dyDescent="0.3">
      <c r="A23" s="63" t="s">
        <v>26</v>
      </c>
      <c r="B23" s="64">
        <f>VLOOKUP($A23,'Return Data'!$B$7:$R$526,3,0)</f>
        <v>44004</v>
      </c>
      <c r="C23" s="65">
        <f>VLOOKUP($A23,'Return Data'!$B$7:$R$526,4,0)</f>
        <v>59.909199999999998</v>
      </c>
      <c r="D23" s="65">
        <f>VLOOKUP($A23,'Return Data'!$B$7:$R$526,10,0)</f>
        <v>16.665900000000001</v>
      </c>
      <c r="E23" s="66">
        <f t="shared" si="0"/>
        <v>9</v>
      </c>
      <c r="F23" s="65">
        <f>VLOOKUP($A23,'Return Data'!$B$7:$R$526,11,0)</f>
        <v>-11.3241</v>
      </c>
      <c r="G23" s="66">
        <f t="shared" ref="G23:I23" si="41">RANK(F23,F$8:F$23,0)</f>
        <v>3</v>
      </c>
      <c r="H23" s="65">
        <f>VLOOKUP($A23,'Return Data'!$B$7:$R$526,12,0)</f>
        <v>-4.3832000000000004</v>
      </c>
      <c r="I23" s="66">
        <f t="shared" si="41"/>
        <v>3</v>
      </c>
      <c r="J23" s="65">
        <f>VLOOKUP($A23,'Return Data'!$B$7:$R$526,13,0)</f>
        <v>-6.0510000000000002</v>
      </c>
      <c r="K23" s="66">
        <f t="shared" ref="K23" si="42">RANK(J23,J$8:J$23,0)</f>
        <v>2</v>
      </c>
      <c r="L23" s="65">
        <f>VLOOKUP($A23,'Return Data'!$B$7:$R$526,17,0)</f>
        <v>-2.2166000000000001</v>
      </c>
      <c r="M23" s="66">
        <f t="shared" ref="M23" si="43">RANK(L23,L$8:L$23,0)</f>
        <v>1</v>
      </c>
      <c r="N23" s="65">
        <f>VLOOKUP($A23,'Return Data'!$B$7:$R$526,14,0)</f>
        <v>2.915</v>
      </c>
      <c r="O23" s="66">
        <f>RANK(N23,N$8:N$23,0)</f>
        <v>1</v>
      </c>
      <c r="P23" s="65">
        <f>VLOOKUP($A23,'Return Data'!$B$7:$R$526,15,0)</f>
        <v>4.1746999999999996</v>
      </c>
      <c r="Q23" s="66">
        <f t="shared" si="4"/>
        <v>6</v>
      </c>
      <c r="R23" s="65">
        <f>VLOOKUP($A23,'Return Data'!$B$7:$R$526,16,0)</f>
        <v>8.5909999999999993</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17.257681250000001</v>
      </c>
      <c r="E25" s="74"/>
      <c r="F25" s="75">
        <f>AVERAGE(F8:F23)</f>
        <v>-13.74630625</v>
      </c>
      <c r="G25" s="74"/>
      <c r="H25" s="75">
        <f>AVERAGE(H8:H23)</f>
        <v>-9.5067874999999979</v>
      </c>
      <c r="I25" s="74"/>
      <c r="J25" s="75">
        <f>AVERAGE(J8:J23)</f>
        <v>-12.889418750000001</v>
      </c>
      <c r="K25" s="74"/>
      <c r="L25" s="75">
        <f>AVERAGE(L8:L23)</f>
        <v>-8.1348833333333328</v>
      </c>
      <c r="M25" s="74"/>
      <c r="N25" s="75">
        <f>AVERAGE(N8:N23)</f>
        <v>-2.7851250000000003</v>
      </c>
      <c r="O25" s="74"/>
      <c r="P25" s="75">
        <f>AVERAGE(P8:P23)</f>
        <v>4.2434090909090907</v>
      </c>
      <c r="Q25" s="74"/>
      <c r="R25" s="75">
        <f>AVERAGE(R8:R23)</f>
        <v>6.6532062499999993</v>
      </c>
      <c r="S25" s="76"/>
    </row>
    <row r="26" spans="1:19" s="68" customFormat="1" x14ac:dyDescent="0.3">
      <c r="A26" s="73" t="s">
        <v>28</v>
      </c>
      <c r="B26" s="74"/>
      <c r="C26" s="74"/>
      <c r="D26" s="75">
        <f>MIN(D8:D23)</f>
        <v>10.4826</v>
      </c>
      <c r="E26" s="74"/>
      <c r="F26" s="75">
        <f>MIN(F8:F23)</f>
        <v>-19.115300000000001</v>
      </c>
      <c r="G26" s="74"/>
      <c r="H26" s="75">
        <f>MIN(H8:H23)</f>
        <v>-17.782299999999999</v>
      </c>
      <c r="I26" s="74"/>
      <c r="J26" s="75">
        <f>MIN(J8:J23)</f>
        <v>-24.1554</v>
      </c>
      <c r="K26" s="74"/>
      <c r="L26" s="75">
        <f>MIN(L8:L23)</f>
        <v>-17.148099999999999</v>
      </c>
      <c r="M26" s="74"/>
      <c r="N26" s="75">
        <f>MIN(N8:N23)</f>
        <v>-8.9141999999999992</v>
      </c>
      <c r="O26" s="74"/>
      <c r="P26" s="75">
        <f>MIN(P8:P23)</f>
        <v>1.7064999999999999</v>
      </c>
      <c r="Q26" s="74"/>
      <c r="R26" s="75">
        <f>MIN(R8:R23)</f>
        <v>-4.5510000000000002</v>
      </c>
      <c r="S26" s="76"/>
    </row>
    <row r="27" spans="1:19" s="68" customFormat="1" ht="15" thickBot="1" x14ac:dyDescent="0.35">
      <c r="A27" s="77" t="s">
        <v>29</v>
      </c>
      <c r="B27" s="78"/>
      <c r="C27" s="78"/>
      <c r="D27" s="79">
        <f>MAX(D8:D23)</f>
        <v>23.979800000000001</v>
      </c>
      <c r="E27" s="78"/>
      <c r="F27" s="79">
        <f>MAX(F8:F23)</f>
        <v>-5.8726000000000003</v>
      </c>
      <c r="G27" s="78"/>
      <c r="H27" s="79">
        <f>MAX(H8:H23)</f>
        <v>-3.5608</v>
      </c>
      <c r="I27" s="78"/>
      <c r="J27" s="79">
        <f>MAX(J8:J23)</f>
        <v>-5.5037000000000003</v>
      </c>
      <c r="K27" s="78"/>
      <c r="L27" s="79">
        <f>MAX(L8:L23)</f>
        <v>-2.2166000000000001</v>
      </c>
      <c r="M27" s="78"/>
      <c r="N27" s="79">
        <f>MAX(N8:N23)</f>
        <v>2.915</v>
      </c>
      <c r="O27" s="78"/>
      <c r="P27" s="79">
        <f>MAX(P8:P23)</f>
        <v>7.7408000000000001</v>
      </c>
      <c r="Q27" s="78"/>
      <c r="R27" s="79">
        <f>MAX(R8:R23)</f>
        <v>13.998200000000001</v>
      </c>
      <c r="S27" s="80"/>
    </row>
    <row r="28" spans="1:19" x14ac:dyDescent="0.3">
      <c r="A28" s="113" t="s">
        <v>435</v>
      </c>
    </row>
    <row r="29" spans="1:19" x14ac:dyDescent="0.3">
      <c r="A29" s="14" t="s">
        <v>342</v>
      </c>
    </row>
  </sheetData>
  <sheetProtection algorithmName="SHA-512" hashValue="n43V+wKEmn0nnV4rBrJqPUDRqFAuJ+86aUUpHFfR6w0GoPWyhaY3fP3AI92j3WGYZIi1UvRpehZdpmPw3sT1lw==" saltValue="wCV07wbobSkqsEJDNKnHN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344</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Data'!$B$7:$R$526,3,0)</f>
        <v>44004</v>
      </c>
      <c r="C8" s="65">
        <f>VLOOKUP($A8,'Return Data'!$B$7:$R$526,4,0)</f>
        <v>39.083500000000001</v>
      </c>
      <c r="D8" s="65">
        <f>VLOOKUP($A8,'Return Data'!$B$7:$R$526,10,0)</f>
        <v>17.2302</v>
      </c>
      <c r="E8" s="66">
        <f>RANK(D8,D$8:D$23,0)</f>
        <v>6</v>
      </c>
      <c r="F8" s="65">
        <f>VLOOKUP($A8,'Return Data'!$B$7:$R$526,11,0)</f>
        <v>-15.1478</v>
      </c>
      <c r="G8" s="66">
        <f>RANK(F8,F$8:F$23,0)</f>
        <v>11</v>
      </c>
      <c r="H8" s="65">
        <f>VLOOKUP($A8,'Return Data'!$B$7:$R$526,12,0)</f>
        <v>-14.8498</v>
      </c>
      <c r="I8" s="66">
        <f>RANK(H8,H$8:H$23,0)</f>
        <v>13</v>
      </c>
      <c r="J8" s="65">
        <f>VLOOKUP($A8,'Return Data'!$B$7:$R$526,13,0)</f>
        <v>-21.557400000000001</v>
      </c>
      <c r="K8" s="66">
        <f>RANK(J8,J$8:J$23,0)</f>
        <v>14</v>
      </c>
      <c r="L8" s="65">
        <f>VLOOKUP($A8,'Return Data'!$B$7:$R$526,17,0)</f>
        <v>-18.083300000000001</v>
      </c>
      <c r="M8" s="66">
        <f>RANK(L8,L$8:L$23,0)</f>
        <v>12</v>
      </c>
      <c r="N8" s="65">
        <f>VLOOKUP($A8,'Return Data'!$B$7:$R$526,14,0)</f>
        <v>-9.9920000000000009</v>
      </c>
      <c r="O8" s="66">
        <f>RANK(N8,N$8:N$23,0)</f>
        <v>12</v>
      </c>
      <c r="P8" s="65">
        <f>VLOOKUP($A8,'Return Data'!$B$7:$R$526,15,0)</f>
        <v>1.1756</v>
      </c>
      <c r="Q8" s="66">
        <f>RANK(P8,P$8:P$23,0)</f>
        <v>10</v>
      </c>
      <c r="R8" s="65">
        <f>VLOOKUP($A8,'Return Data'!$B$7:$R$526,16,0)</f>
        <v>11.7737</v>
      </c>
      <c r="S8" s="67">
        <f>RANK(R8,R$8:R$23,0)</f>
        <v>8</v>
      </c>
    </row>
    <row r="9" spans="1:20" x14ac:dyDescent="0.3">
      <c r="A9" s="63" t="s">
        <v>31</v>
      </c>
      <c r="B9" s="64">
        <f>VLOOKUP($A9,'Return Data'!$B$7:$R$526,3,0)</f>
        <v>44004</v>
      </c>
      <c r="C9" s="65">
        <f>VLOOKUP($A9,'Return Data'!$B$7:$R$526,4,0)</f>
        <v>236.77500000000001</v>
      </c>
      <c r="D9" s="65">
        <f>VLOOKUP($A9,'Return Data'!$B$7:$R$526,10,0)</f>
        <v>19.537500000000001</v>
      </c>
      <c r="E9" s="66">
        <f t="shared" ref="E9:E23" si="0">RANK(D9,D$8:D$23,0)</f>
        <v>4</v>
      </c>
      <c r="F9" s="65">
        <f>VLOOKUP($A9,'Return Data'!$B$7:$R$526,11,0)</f>
        <v>-16.964500000000001</v>
      </c>
      <c r="G9" s="66">
        <f t="shared" ref="G9:G23" si="1">RANK(F9,F$8:F$23,0)</f>
        <v>13</v>
      </c>
      <c r="H9" s="65">
        <f>VLOOKUP($A9,'Return Data'!$B$7:$R$526,12,0)</f>
        <v>-13.5646</v>
      </c>
      <c r="I9" s="66">
        <f t="shared" ref="I9:I23" si="2">RANK(H9,H$8:H$23,0)</f>
        <v>12</v>
      </c>
      <c r="J9" s="65">
        <f>VLOOKUP($A9,'Return Data'!$B$7:$R$526,13,0)</f>
        <v>-18.098099999999999</v>
      </c>
      <c r="K9" s="66">
        <f t="shared" ref="K9:K23" si="3">RANK(J9,J$8:J$23,0)</f>
        <v>12</v>
      </c>
      <c r="L9" s="65">
        <f>VLOOKUP($A9,'Return Data'!$B$7:$R$526,17,0)</f>
        <v>-9.9375</v>
      </c>
      <c r="M9" s="66">
        <f t="shared" ref="M9:M23" si="4">RANK(L9,L$8:L$23,0)</f>
        <v>9</v>
      </c>
      <c r="N9" s="65">
        <f>VLOOKUP($A9,'Return Data'!$B$7:$R$526,14,0)</f>
        <v>-2.5023</v>
      </c>
      <c r="O9" s="66">
        <f t="shared" ref="O9:O23" si="5">RANK(N9,N$8:N$23,0)</f>
        <v>6</v>
      </c>
      <c r="P9" s="65">
        <f>VLOOKUP($A9,'Return Data'!$B$7:$R$526,15,0)</f>
        <v>3.504</v>
      </c>
      <c r="Q9" s="66">
        <f t="shared" ref="Q9:Q23" si="6">RANK(P9,P$8:P$23,0)</f>
        <v>5</v>
      </c>
      <c r="R9" s="65">
        <f>VLOOKUP($A9,'Return Data'!$B$7:$R$526,16,0)</f>
        <v>12.731999999999999</v>
      </c>
      <c r="S9" s="67">
        <f t="shared" ref="S9:S23" si="7">RANK(R9,R$8:R$23,0)</f>
        <v>6</v>
      </c>
    </row>
    <row r="10" spans="1:20" x14ac:dyDescent="0.3">
      <c r="A10" s="63" t="s">
        <v>32</v>
      </c>
      <c r="B10" s="64">
        <f>VLOOKUP($A10,'Return Data'!$B$7:$R$526,3,0)</f>
        <v>44004</v>
      </c>
      <c r="C10" s="65">
        <f>VLOOKUP($A10,'Return Data'!$B$7:$R$526,4,0)</f>
        <v>133.27000000000001</v>
      </c>
      <c r="D10" s="65">
        <f>VLOOKUP($A10,'Return Data'!$B$7:$R$526,10,0)</f>
        <v>23.799299999999999</v>
      </c>
      <c r="E10" s="66">
        <f t="shared" si="0"/>
        <v>1</v>
      </c>
      <c r="F10" s="65">
        <f>VLOOKUP($A10,'Return Data'!$B$7:$R$526,11,0)</f>
        <v>-6.1346999999999996</v>
      </c>
      <c r="G10" s="66">
        <f t="shared" si="1"/>
        <v>1</v>
      </c>
      <c r="H10" s="65">
        <f>VLOOKUP($A10,'Return Data'!$B$7:$R$526,12,0)</f>
        <v>-4.0395000000000003</v>
      </c>
      <c r="I10" s="66">
        <f t="shared" si="2"/>
        <v>1</v>
      </c>
      <c r="J10" s="65">
        <f>VLOOKUP($A10,'Return Data'!$B$7:$R$526,13,0)</f>
        <v>-7.8544999999999998</v>
      </c>
      <c r="K10" s="66">
        <f t="shared" si="3"/>
        <v>4</v>
      </c>
      <c r="L10" s="65">
        <f>VLOOKUP($A10,'Return Data'!$B$7:$R$526,17,0)</f>
        <v>-3.8959999999999999</v>
      </c>
      <c r="M10" s="66">
        <f t="shared" si="4"/>
        <v>2</v>
      </c>
      <c r="N10" s="65">
        <f>VLOOKUP($A10,'Return Data'!$B$7:$R$526,14,0)</f>
        <v>-0.1966</v>
      </c>
      <c r="O10" s="66">
        <f t="shared" si="5"/>
        <v>2</v>
      </c>
      <c r="P10" s="65">
        <f>VLOOKUP($A10,'Return Data'!$B$7:$R$526,15,0)</f>
        <v>3.0217000000000001</v>
      </c>
      <c r="Q10" s="66">
        <f t="shared" si="6"/>
        <v>7</v>
      </c>
      <c r="R10" s="65">
        <f>VLOOKUP($A10,'Return Data'!$B$7:$R$526,16,0)</f>
        <v>17.7376</v>
      </c>
      <c r="S10" s="67">
        <f t="shared" si="7"/>
        <v>1</v>
      </c>
    </row>
    <row r="11" spans="1:20" x14ac:dyDescent="0.3">
      <c r="A11" s="63" t="s">
        <v>33</v>
      </c>
      <c r="B11" s="64">
        <f>VLOOKUP($A11,'Return Data'!$B$7:$R$526,3,0)</f>
        <v>44004</v>
      </c>
      <c r="C11" s="65">
        <f>VLOOKUP($A11,'Return Data'!$B$7:$R$526,4,0)</f>
        <v>9.09</v>
      </c>
      <c r="D11" s="65">
        <f>VLOOKUP($A11,'Return Data'!$B$7:$R$526,10,0)</f>
        <v>13.625</v>
      </c>
      <c r="E11" s="66">
        <f t="shared" si="0"/>
        <v>15</v>
      </c>
      <c r="F11" s="65">
        <f>VLOOKUP($A11,'Return Data'!$B$7:$R$526,11,0)</f>
        <v>-11.661799999999999</v>
      </c>
      <c r="G11" s="66">
        <f t="shared" si="1"/>
        <v>4</v>
      </c>
      <c r="H11" s="65">
        <f>VLOOKUP($A11,'Return Data'!$B$7:$R$526,12,0)</f>
        <v>-9.8214000000000006</v>
      </c>
      <c r="I11" s="66">
        <f t="shared" si="2"/>
        <v>8</v>
      </c>
      <c r="J11" s="65">
        <f>VLOOKUP($A11,'Return Data'!$B$7:$R$526,13,0)</f>
        <v>-12.512</v>
      </c>
      <c r="K11" s="66">
        <f t="shared" si="3"/>
        <v>8</v>
      </c>
      <c r="L11" s="65"/>
      <c r="M11" s="66"/>
      <c r="N11" s="65"/>
      <c r="O11" s="66"/>
      <c r="P11" s="65"/>
      <c r="Q11" s="66"/>
      <c r="R11" s="65">
        <f>VLOOKUP($A11,'Return Data'!$B$7:$R$526,16,0)</f>
        <v>-5.0503</v>
      </c>
      <c r="S11" s="67">
        <f t="shared" si="7"/>
        <v>15</v>
      </c>
    </row>
    <row r="12" spans="1:20" x14ac:dyDescent="0.3">
      <c r="A12" s="63" t="s">
        <v>34</v>
      </c>
      <c r="B12" s="64">
        <f>VLOOKUP($A12,'Return Data'!$B$7:$R$526,3,0)</f>
        <v>44004</v>
      </c>
      <c r="C12" s="65">
        <f>VLOOKUP($A12,'Return Data'!$B$7:$R$526,4,0)</f>
        <v>37.65</v>
      </c>
      <c r="D12" s="65">
        <f>VLOOKUP($A12,'Return Data'!$B$7:$R$526,10,0)</f>
        <v>14.3682</v>
      </c>
      <c r="E12" s="66">
        <f t="shared" si="0"/>
        <v>14</v>
      </c>
      <c r="F12" s="65">
        <f>VLOOKUP($A12,'Return Data'!$B$7:$R$526,11,0)</f>
        <v>-19.551300000000001</v>
      </c>
      <c r="G12" s="66">
        <f t="shared" si="1"/>
        <v>16</v>
      </c>
      <c r="H12" s="65">
        <f>VLOOKUP($A12,'Return Data'!$B$7:$R$526,12,0)</f>
        <v>-18.418199999999999</v>
      </c>
      <c r="I12" s="66">
        <f t="shared" si="2"/>
        <v>16</v>
      </c>
      <c r="J12" s="65">
        <f>VLOOKUP($A12,'Return Data'!$B$7:$R$526,13,0)</f>
        <v>-24.955200000000001</v>
      </c>
      <c r="K12" s="66">
        <f t="shared" si="3"/>
        <v>16</v>
      </c>
      <c r="L12" s="65">
        <f>VLOOKUP($A12,'Return Data'!$B$7:$R$526,17,0)</f>
        <v>-16.649000000000001</v>
      </c>
      <c r="M12" s="66">
        <f t="shared" si="4"/>
        <v>11</v>
      </c>
      <c r="N12" s="65">
        <f>VLOOKUP($A12,'Return Data'!$B$7:$R$526,14,0)</f>
        <v>-8.0571000000000002</v>
      </c>
      <c r="O12" s="66">
        <f t="shared" si="5"/>
        <v>10</v>
      </c>
      <c r="P12" s="65">
        <f>VLOOKUP($A12,'Return Data'!$B$7:$R$526,15,0)</f>
        <v>0.68720000000000003</v>
      </c>
      <c r="Q12" s="66">
        <f t="shared" si="6"/>
        <v>11</v>
      </c>
      <c r="R12" s="65">
        <f>VLOOKUP($A12,'Return Data'!$B$7:$R$526,16,0)</f>
        <v>11.3794</v>
      </c>
      <c r="S12" s="67">
        <f t="shared" si="7"/>
        <v>9</v>
      </c>
    </row>
    <row r="13" spans="1:20" x14ac:dyDescent="0.3">
      <c r="A13" s="63" t="s">
        <v>35</v>
      </c>
      <c r="B13" s="64">
        <f>VLOOKUP($A13,'Return Data'!$B$7:$R$526,3,0)</f>
        <v>44004</v>
      </c>
      <c r="C13" s="65">
        <f>VLOOKUP($A13,'Return Data'!$B$7:$R$526,4,0)</f>
        <v>10.200100000000001</v>
      </c>
      <c r="D13" s="65">
        <f>VLOOKUP($A13,'Return Data'!$B$7:$R$526,10,0)</f>
        <v>16.853000000000002</v>
      </c>
      <c r="E13" s="66">
        <f t="shared" si="0"/>
        <v>8</v>
      </c>
      <c r="F13" s="65">
        <f>VLOOKUP($A13,'Return Data'!$B$7:$R$526,11,0)</f>
        <v>-13.932600000000001</v>
      </c>
      <c r="G13" s="66">
        <f t="shared" si="1"/>
        <v>8</v>
      </c>
      <c r="H13" s="65">
        <f>VLOOKUP($A13,'Return Data'!$B$7:$R$526,12,0)</f>
        <v>-7.4653</v>
      </c>
      <c r="I13" s="66">
        <f t="shared" si="2"/>
        <v>6</v>
      </c>
      <c r="J13" s="65">
        <f>VLOOKUP($A13,'Return Data'!$B$7:$R$526,13,0)</f>
        <v>-13.381600000000001</v>
      </c>
      <c r="K13" s="66">
        <f t="shared" si="3"/>
        <v>9</v>
      </c>
      <c r="L13" s="65">
        <f>VLOOKUP($A13,'Return Data'!$B$7:$R$526,17,0)</f>
        <v>-9.9001000000000001</v>
      </c>
      <c r="M13" s="66">
        <f t="shared" si="4"/>
        <v>8</v>
      </c>
      <c r="N13" s="65">
        <f>VLOOKUP($A13,'Return Data'!$B$7:$R$526,14,0)</f>
        <v>-8.2329000000000008</v>
      </c>
      <c r="O13" s="66">
        <f t="shared" si="5"/>
        <v>11</v>
      </c>
      <c r="P13" s="65"/>
      <c r="Q13" s="66"/>
      <c r="R13" s="65">
        <f>VLOOKUP($A13,'Return Data'!$B$7:$R$526,16,0)</f>
        <v>0.41410000000000002</v>
      </c>
      <c r="S13" s="67">
        <f t="shared" si="7"/>
        <v>12</v>
      </c>
    </row>
    <row r="14" spans="1:20" x14ac:dyDescent="0.3">
      <c r="A14" s="63" t="s">
        <v>36</v>
      </c>
      <c r="B14" s="64">
        <f>VLOOKUP($A14,'Return Data'!$B$7:$R$526,3,0)</f>
        <v>44004</v>
      </c>
      <c r="C14" s="65">
        <f>VLOOKUP($A14,'Return Data'!$B$7:$R$526,4,0)</f>
        <v>227.17635979617501</v>
      </c>
      <c r="D14" s="65">
        <f>VLOOKUP($A14,'Return Data'!$B$7:$R$526,10,0)</f>
        <v>10.2981</v>
      </c>
      <c r="E14" s="66">
        <f t="shared" si="0"/>
        <v>16</v>
      </c>
      <c r="F14" s="65">
        <f>VLOOKUP($A14,'Return Data'!$B$7:$R$526,11,0)</f>
        <v>-16.3215</v>
      </c>
      <c r="G14" s="66">
        <f t="shared" si="1"/>
        <v>12</v>
      </c>
      <c r="H14" s="65">
        <f>VLOOKUP($A14,'Return Data'!$B$7:$R$526,12,0)</f>
        <v>-10.6358</v>
      </c>
      <c r="I14" s="66">
        <f t="shared" si="2"/>
        <v>11</v>
      </c>
      <c r="J14" s="65">
        <f>VLOOKUP($A14,'Return Data'!$B$7:$R$526,13,0)</f>
        <v>-11.845599999999999</v>
      </c>
      <c r="K14" s="66">
        <f t="shared" si="3"/>
        <v>7</v>
      </c>
      <c r="L14" s="65">
        <f>VLOOKUP($A14,'Return Data'!$B$7:$R$526,17,0)</f>
        <v>-4.9009999999999998</v>
      </c>
      <c r="M14" s="66">
        <f t="shared" si="4"/>
        <v>3</v>
      </c>
      <c r="N14" s="65">
        <f>VLOOKUP($A14,'Return Data'!$B$7:$R$526,14,0)</f>
        <v>-1.3057000000000001</v>
      </c>
      <c r="O14" s="66">
        <f t="shared" si="5"/>
        <v>5</v>
      </c>
      <c r="P14" s="65">
        <f>VLOOKUP($A14,'Return Data'!$B$7:$R$526,15,0)</f>
        <v>5.3628999999999998</v>
      </c>
      <c r="Q14" s="66">
        <f t="shared" si="6"/>
        <v>2</v>
      </c>
      <c r="R14" s="65">
        <f>VLOOKUP($A14,'Return Data'!$B$7:$R$526,16,0)</f>
        <v>14.496</v>
      </c>
      <c r="S14" s="67">
        <f t="shared" si="7"/>
        <v>3</v>
      </c>
    </row>
    <row r="15" spans="1:20" x14ac:dyDescent="0.3">
      <c r="A15" s="63" t="s">
        <v>37</v>
      </c>
      <c r="B15" s="64">
        <f>VLOOKUP($A15,'Return Data'!$B$7:$R$526,3,0)</f>
        <v>44004</v>
      </c>
      <c r="C15" s="65">
        <f>VLOOKUP($A15,'Return Data'!$B$7:$R$526,4,0)</f>
        <v>30.757999999999999</v>
      </c>
      <c r="D15" s="65">
        <f>VLOOKUP($A15,'Return Data'!$B$7:$R$526,10,0)</f>
        <v>17.828700000000001</v>
      </c>
      <c r="E15" s="66">
        <f t="shared" si="0"/>
        <v>5</v>
      </c>
      <c r="F15" s="65">
        <f>VLOOKUP($A15,'Return Data'!$B$7:$R$526,11,0)</f>
        <v>-14.821400000000001</v>
      </c>
      <c r="G15" s="66">
        <f t="shared" si="1"/>
        <v>10</v>
      </c>
      <c r="H15" s="65">
        <f>VLOOKUP($A15,'Return Data'!$B$7:$R$526,12,0)</f>
        <v>-9.9932999999999996</v>
      </c>
      <c r="I15" s="66">
        <f t="shared" si="2"/>
        <v>9</v>
      </c>
      <c r="J15" s="65">
        <f>VLOOKUP($A15,'Return Data'!$B$7:$R$526,13,0)</f>
        <v>-14.1174</v>
      </c>
      <c r="K15" s="66">
        <f t="shared" si="3"/>
        <v>11</v>
      </c>
      <c r="L15" s="65">
        <f>VLOOKUP($A15,'Return Data'!$B$7:$R$526,17,0)</f>
        <v>-7.0788000000000002</v>
      </c>
      <c r="M15" s="66">
        <f t="shared" si="4"/>
        <v>6</v>
      </c>
      <c r="N15" s="65">
        <f>VLOOKUP($A15,'Return Data'!$B$7:$R$526,14,0)</f>
        <v>-3.6078000000000001</v>
      </c>
      <c r="O15" s="66">
        <f t="shared" si="5"/>
        <v>7</v>
      </c>
      <c r="P15" s="65">
        <f>VLOOKUP($A15,'Return Data'!$B$7:$R$526,15,0)</f>
        <v>5.0499000000000001</v>
      </c>
      <c r="Q15" s="66">
        <f t="shared" si="6"/>
        <v>3</v>
      </c>
      <c r="R15" s="65">
        <f>VLOOKUP($A15,'Return Data'!$B$7:$R$526,16,0)</f>
        <v>11.339399999999999</v>
      </c>
      <c r="S15" s="67">
        <f t="shared" si="7"/>
        <v>10</v>
      </c>
    </row>
    <row r="16" spans="1:20" x14ac:dyDescent="0.3">
      <c r="A16" s="63" t="s">
        <v>38</v>
      </c>
      <c r="B16" s="64">
        <f>VLOOKUP($A16,'Return Data'!$B$7:$R$526,3,0)</f>
        <v>44004</v>
      </c>
      <c r="C16" s="65">
        <f>VLOOKUP($A16,'Return Data'!$B$7:$R$526,4,0)</f>
        <v>64.245999999999995</v>
      </c>
      <c r="D16" s="65">
        <f>VLOOKUP($A16,'Return Data'!$B$7:$R$526,10,0)</f>
        <v>16.1342</v>
      </c>
      <c r="E16" s="66">
        <f t="shared" si="0"/>
        <v>10</v>
      </c>
      <c r="F16" s="65">
        <f>VLOOKUP($A16,'Return Data'!$B$7:$R$526,11,0)</f>
        <v>-14.285</v>
      </c>
      <c r="G16" s="66">
        <f t="shared" si="1"/>
        <v>9</v>
      </c>
      <c r="H16" s="65">
        <f>VLOOKUP($A16,'Return Data'!$B$7:$R$526,12,0)</f>
        <v>-10.1653</v>
      </c>
      <c r="I16" s="66">
        <f t="shared" si="2"/>
        <v>10</v>
      </c>
      <c r="J16" s="65">
        <f>VLOOKUP($A16,'Return Data'!$B$7:$R$526,13,0)</f>
        <v>-13.4312</v>
      </c>
      <c r="K16" s="66">
        <f t="shared" si="3"/>
        <v>10</v>
      </c>
      <c r="L16" s="65">
        <f>VLOOKUP($A16,'Return Data'!$B$7:$R$526,17,0)</f>
        <v>-5.2359</v>
      </c>
      <c r="M16" s="66">
        <f t="shared" si="4"/>
        <v>4</v>
      </c>
      <c r="N16" s="65">
        <f>VLOOKUP($A16,'Return Data'!$B$7:$R$526,14,0)</f>
        <v>-0.58079999999999998</v>
      </c>
      <c r="O16" s="66">
        <f t="shared" si="5"/>
        <v>3</v>
      </c>
      <c r="P16" s="65">
        <f>VLOOKUP($A16,'Return Data'!$B$7:$R$526,15,0)</f>
        <v>4.1254</v>
      </c>
      <c r="Q16" s="66">
        <f t="shared" si="6"/>
        <v>4</v>
      </c>
      <c r="R16" s="65">
        <f>VLOOKUP($A16,'Return Data'!$B$7:$R$526,16,0)</f>
        <v>13.156599999999999</v>
      </c>
      <c r="S16" s="67">
        <f t="shared" si="7"/>
        <v>5</v>
      </c>
    </row>
    <row r="17" spans="1:19" x14ac:dyDescent="0.3">
      <c r="A17" s="63" t="s">
        <v>39</v>
      </c>
      <c r="B17" s="64">
        <f>VLOOKUP($A17,'Return Data'!$B$7:$R$526,3,0)</f>
        <v>44004</v>
      </c>
      <c r="C17" s="65">
        <f>VLOOKUP($A17,'Return Data'!$B$7:$R$526,4,0)</f>
        <v>43.86</v>
      </c>
      <c r="D17" s="65">
        <f>VLOOKUP($A17,'Return Data'!$B$7:$R$526,10,0)</f>
        <v>15.5427</v>
      </c>
      <c r="E17" s="66">
        <f t="shared" si="0"/>
        <v>11</v>
      </c>
      <c r="F17" s="65">
        <f>VLOOKUP($A17,'Return Data'!$B$7:$R$526,11,0)</f>
        <v>-17.5564</v>
      </c>
      <c r="G17" s="66">
        <f t="shared" si="1"/>
        <v>14</v>
      </c>
      <c r="H17" s="65">
        <f>VLOOKUP($A17,'Return Data'!$B$7:$R$526,12,0)</f>
        <v>-16.201799999999999</v>
      </c>
      <c r="I17" s="66">
        <f t="shared" si="2"/>
        <v>14</v>
      </c>
      <c r="J17" s="65">
        <f>VLOOKUP($A17,'Return Data'!$B$7:$R$526,13,0)</f>
        <v>-20.297999999999998</v>
      </c>
      <c r="K17" s="66">
        <f t="shared" si="3"/>
        <v>13</v>
      </c>
      <c r="L17" s="65">
        <f>VLOOKUP($A17,'Return Data'!$B$7:$R$526,17,0)</f>
        <v>-8.9413999999999998</v>
      </c>
      <c r="M17" s="66">
        <f t="shared" si="4"/>
        <v>7</v>
      </c>
      <c r="N17" s="65">
        <f>VLOOKUP($A17,'Return Data'!$B$7:$R$526,14,0)</f>
        <v>-3.8839000000000001</v>
      </c>
      <c r="O17" s="66">
        <f t="shared" si="5"/>
        <v>8</v>
      </c>
      <c r="P17" s="65">
        <f>VLOOKUP($A17,'Return Data'!$B$7:$R$526,15,0)</f>
        <v>2.4422999999999999</v>
      </c>
      <c r="Q17" s="66">
        <f t="shared" si="6"/>
        <v>8</v>
      </c>
      <c r="R17" s="65">
        <f>VLOOKUP($A17,'Return Data'!$B$7:$R$526,16,0)</f>
        <v>10.6877</v>
      </c>
      <c r="S17" s="67">
        <f t="shared" si="7"/>
        <v>11</v>
      </c>
    </row>
    <row r="18" spans="1:19" x14ac:dyDescent="0.3">
      <c r="A18" s="63" t="s">
        <v>40</v>
      </c>
      <c r="B18" s="64">
        <f>VLOOKUP($A18,'Return Data'!$B$7:$R$526,3,0)</f>
        <v>44004</v>
      </c>
      <c r="C18" s="65">
        <f>VLOOKUP($A18,'Return Data'!$B$7:$R$526,4,0)</f>
        <v>120.7081</v>
      </c>
      <c r="D18" s="65">
        <f>VLOOKUP($A18,'Return Data'!$B$7:$R$526,10,0)</f>
        <v>20.011299999999999</v>
      </c>
      <c r="E18" s="66">
        <f t="shared" si="0"/>
        <v>3</v>
      </c>
      <c r="F18" s="65">
        <f>VLOOKUP($A18,'Return Data'!$B$7:$R$526,11,0)</f>
        <v>-12.921099999999999</v>
      </c>
      <c r="G18" s="66">
        <f t="shared" si="1"/>
        <v>6</v>
      </c>
      <c r="H18" s="65">
        <f>VLOOKUP($A18,'Return Data'!$B$7:$R$526,12,0)</f>
        <v>-7.6079999999999997</v>
      </c>
      <c r="I18" s="66">
        <f t="shared" si="2"/>
        <v>7</v>
      </c>
      <c r="J18" s="65">
        <f>VLOOKUP($A18,'Return Data'!$B$7:$R$526,13,0)</f>
        <v>-9.6981999999999999</v>
      </c>
      <c r="K18" s="66">
        <f t="shared" si="3"/>
        <v>6</v>
      </c>
      <c r="L18" s="65">
        <f>VLOOKUP($A18,'Return Data'!$B$7:$R$526,17,0)</f>
        <v>-6.4119000000000002</v>
      </c>
      <c r="M18" s="66">
        <f t="shared" si="4"/>
        <v>5</v>
      </c>
      <c r="N18" s="65">
        <f>VLOOKUP($A18,'Return Data'!$B$7:$R$526,14,0)</f>
        <v>-0.74339999999999995</v>
      </c>
      <c r="O18" s="66">
        <f t="shared" si="5"/>
        <v>4</v>
      </c>
      <c r="P18" s="65">
        <f>VLOOKUP($A18,'Return Data'!$B$7:$R$526,15,0)</f>
        <v>6.6159999999999997</v>
      </c>
      <c r="Q18" s="66">
        <f t="shared" si="6"/>
        <v>1</v>
      </c>
      <c r="R18" s="65">
        <f>VLOOKUP($A18,'Return Data'!$B$7:$R$526,16,0)</f>
        <v>16.853899999999999</v>
      </c>
      <c r="S18" s="67">
        <f t="shared" si="7"/>
        <v>2</v>
      </c>
    </row>
    <row r="19" spans="1:19" x14ac:dyDescent="0.3">
      <c r="A19" s="63" t="s">
        <v>41</v>
      </c>
      <c r="B19" s="64">
        <f>VLOOKUP($A19,'Return Data'!$B$7:$R$526,3,0)</f>
        <v>44004</v>
      </c>
      <c r="C19" s="65">
        <f>VLOOKUP($A19,'Return Data'!$B$7:$R$526,4,0)</f>
        <v>9.0558999999999994</v>
      </c>
      <c r="D19" s="65">
        <f>VLOOKUP($A19,'Return Data'!$B$7:$R$526,10,0)</f>
        <v>14.8789</v>
      </c>
      <c r="E19" s="66">
        <f t="shared" si="0"/>
        <v>13</v>
      </c>
      <c r="F19" s="65">
        <f>VLOOKUP($A19,'Return Data'!$B$7:$R$526,11,0)</f>
        <v>-13.4086</v>
      </c>
      <c r="G19" s="66">
        <f t="shared" si="1"/>
        <v>7</v>
      </c>
      <c r="H19" s="65">
        <f>VLOOKUP($A19,'Return Data'!$B$7:$R$526,12,0)</f>
        <v>-7.2465000000000002</v>
      </c>
      <c r="I19" s="66">
        <f t="shared" si="2"/>
        <v>5</v>
      </c>
      <c r="J19" s="65">
        <f>VLOOKUP($A19,'Return Data'!$B$7:$R$526,13,0)</f>
        <v>-7.6719999999999997</v>
      </c>
      <c r="K19" s="66">
        <f t="shared" si="3"/>
        <v>3</v>
      </c>
      <c r="L19" s="65"/>
      <c r="M19" s="66"/>
      <c r="N19" s="65"/>
      <c r="O19" s="66"/>
      <c r="P19" s="65"/>
      <c r="Q19" s="66"/>
      <c r="R19" s="65">
        <f>VLOOKUP($A19,'Return Data'!$B$7:$R$526,16,0)</f>
        <v>-4.9702999999999999</v>
      </c>
      <c r="S19" s="67">
        <f t="shared" si="7"/>
        <v>14</v>
      </c>
    </row>
    <row r="20" spans="1:19" x14ac:dyDescent="0.3">
      <c r="A20" s="63" t="s">
        <v>42</v>
      </c>
      <c r="B20" s="64">
        <f>VLOOKUP($A20,'Return Data'!$B$7:$R$526,3,0)</f>
        <v>44004</v>
      </c>
      <c r="C20" s="65">
        <f>VLOOKUP($A20,'Return Data'!$B$7:$R$526,4,0)</f>
        <v>8.8688000000000002</v>
      </c>
      <c r="D20" s="65">
        <f>VLOOKUP($A20,'Return Data'!$B$7:$R$526,10,0)</f>
        <v>15.014900000000001</v>
      </c>
      <c r="E20" s="66">
        <f t="shared" si="0"/>
        <v>12</v>
      </c>
      <c r="F20" s="65">
        <f>VLOOKUP($A20,'Return Data'!$B$7:$R$526,11,0)</f>
        <v>-12.1135</v>
      </c>
      <c r="G20" s="66">
        <f t="shared" si="1"/>
        <v>5</v>
      </c>
      <c r="H20" s="65">
        <f>VLOOKUP($A20,'Return Data'!$B$7:$R$526,12,0)</f>
        <v>-6.7972999999999999</v>
      </c>
      <c r="I20" s="66">
        <f t="shared" si="2"/>
        <v>4</v>
      </c>
      <c r="J20" s="65">
        <f>VLOOKUP($A20,'Return Data'!$B$7:$R$526,13,0)</f>
        <v>-6.6668000000000003</v>
      </c>
      <c r="K20" s="66">
        <f t="shared" si="3"/>
        <v>2</v>
      </c>
      <c r="L20" s="65"/>
      <c r="M20" s="66"/>
      <c r="N20" s="65"/>
      <c r="O20" s="66"/>
      <c r="P20" s="65"/>
      <c r="Q20" s="66"/>
      <c r="R20" s="65">
        <f>VLOOKUP($A20,'Return Data'!$B$7:$R$526,16,0)</f>
        <v>-6.1615000000000002</v>
      </c>
      <c r="S20" s="67">
        <f t="shared" si="7"/>
        <v>16</v>
      </c>
    </row>
    <row r="21" spans="1:19" x14ac:dyDescent="0.3">
      <c r="A21" s="63" t="s">
        <v>43</v>
      </c>
      <c r="B21" s="64">
        <f>VLOOKUP($A21,'Return Data'!$B$7:$R$526,3,0)</f>
        <v>44004</v>
      </c>
      <c r="C21" s="65">
        <f>VLOOKUP($A21,'Return Data'!$B$7:$R$526,4,0)</f>
        <v>195.02709999999999</v>
      </c>
      <c r="D21" s="65">
        <f>VLOOKUP($A21,'Return Data'!$B$7:$R$526,10,0)</f>
        <v>17.127400000000002</v>
      </c>
      <c r="E21" s="66">
        <f t="shared" si="0"/>
        <v>7</v>
      </c>
      <c r="F21" s="65">
        <f>VLOOKUP($A21,'Return Data'!$B$7:$R$526,11,0)</f>
        <v>-19.127500000000001</v>
      </c>
      <c r="G21" s="66">
        <f t="shared" si="1"/>
        <v>15</v>
      </c>
      <c r="H21" s="65">
        <f>VLOOKUP($A21,'Return Data'!$B$7:$R$526,12,0)</f>
        <v>-16.369299999999999</v>
      </c>
      <c r="I21" s="66">
        <f t="shared" si="2"/>
        <v>15</v>
      </c>
      <c r="J21" s="65">
        <f>VLOOKUP($A21,'Return Data'!$B$7:$R$526,13,0)</f>
        <v>-21.767099999999999</v>
      </c>
      <c r="K21" s="66">
        <f t="shared" si="3"/>
        <v>15</v>
      </c>
      <c r="L21" s="65">
        <f>VLOOKUP($A21,'Return Data'!$B$7:$R$526,17,0)</f>
        <v>-13.739100000000001</v>
      </c>
      <c r="M21" s="66">
        <f t="shared" si="4"/>
        <v>10</v>
      </c>
      <c r="N21" s="65">
        <f>VLOOKUP($A21,'Return Data'!$B$7:$R$526,14,0)</f>
        <v>-7.2603999999999997</v>
      </c>
      <c r="O21" s="66">
        <f t="shared" si="5"/>
        <v>9</v>
      </c>
      <c r="P21" s="65">
        <f>VLOOKUP($A21,'Return Data'!$B$7:$R$526,15,0)</f>
        <v>1.1781999999999999</v>
      </c>
      <c r="Q21" s="66">
        <f t="shared" si="6"/>
        <v>9</v>
      </c>
      <c r="R21" s="65">
        <f>VLOOKUP($A21,'Return Data'!$B$7:$R$526,16,0)</f>
        <v>14.3123</v>
      </c>
      <c r="S21" s="67">
        <f t="shared" si="7"/>
        <v>4</v>
      </c>
    </row>
    <row r="22" spans="1:19" x14ac:dyDescent="0.3">
      <c r="A22" s="63" t="s">
        <v>44</v>
      </c>
      <c r="B22" s="64">
        <f>VLOOKUP($A22,'Return Data'!$B$7:$R$526,3,0)</f>
        <v>44004</v>
      </c>
      <c r="C22" s="65">
        <f>VLOOKUP($A22,'Return Data'!$B$7:$R$526,4,0)</f>
        <v>9.6199999999999992</v>
      </c>
      <c r="D22" s="65">
        <f>VLOOKUP($A22,'Return Data'!$B$7:$R$526,10,0)</f>
        <v>22.860800000000001</v>
      </c>
      <c r="E22" s="66">
        <f t="shared" si="0"/>
        <v>2</v>
      </c>
      <c r="F22" s="65">
        <f>VLOOKUP($A22,'Return Data'!$B$7:$R$526,11,0)</f>
        <v>-10.7607</v>
      </c>
      <c r="G22" s="66">
        <f t="shared" si="1"/>
        <v>2</v>
      </c>
      <c r="H22" s="65">
        <f>VLOOKUP($A22,'Return Data'!$B$7:$R$526,12,0)</f>
        <v>-4.1833</v>
      </c>
      <c r="I22" s="66">
        <f t="shared" si="2"/>
        <v>2</v>
      </c>
      <c r="J22" s="65">
        <f>VLOOKUP($A22,'Return Data'!$B$7:$R$526,13,0)</f>
        <v>-8.8152000000000008</v>
      </c>
      <c r="K22" s="66">
        <f t="shared" si="3"/>
        <v>5</v>
      </c>
      <c r="L22" s="65"/>
      <c r="M22" s="66"/>
      <c r="N22" s="65"/>
      <c r="O22" s="66"/>
      <c r="P22" s="65"/>
      <c r="Q22" s="66"/>
      <c r="R22" s="65">
        <f>VLOOKUP($A22,'Return Data'!$B$7:$R$526,16,0)</f>
        <v>-2.4716999999999998</v>
      </c>
      <c r="S22" s="67">
        <f t="shared" si="7"/>
        <v>13</v>
      </c>
    </row>
    <row r="23" spans="1:19" x14ac:dyDescent="0.3">
      <c r="A23" s="63" t="s">
        <v>45</v>
      </c>
      <c r="B23" s="64">
        <f>VLOOKUP($A23,'Return Data'!$B$7:$R$526,3,0)</f>
        <v>44004</v>
      </c>
      <c r="C23" s="65">
        <f>VLOOKUP($A23,'Return Data'!$B$7:$R$526,4,0)</f>
        <v>56.732999999999997</v>
      </c>
      <c r="D23" s="65">
        <f>VLOOKUP($A23,'Return Data'!$B$7:$R$526,10,0)</f>
        <v>16.477399999999999</v>
      </c>
      <c r="E23" s="66">
        <f t="shared" si="0"/>
        <v>9</v>
      </c>
      <c r="F23" s="65">
        <f>VLOOKUP($A23,'Return Data'!$B$7:$R$526,11,0)</f>
        <v>-11.611800000000001</v>
      </c>
      <c r="G23" s="66">
        <f t="shared" si="1"/>
        <v>3</v>
      </c>
      <c r="H23" s="65">
        <f>VLOOKUP($A23,'Return Data'!$B$7:$R$526,12,0)</f>
        <v>-4.8335999999999997</v>
      </c>
      <c r="I23" s="66">
        <f t="shared" si="2"/>
        <v>3</v>
      </c>
      <c r="J23" s="65">
        <f>VLOOKUP($A23,'Return Data'!$B$7:$R$526,13,0)</f>
        <v>-6.6384999999999996</v>
      </c>
      <c r="K23" s="66">
        <f t="shared" si="3"/>
        <v>1</v>
      </c>
      <c r="L23" s="65">
        <f>VLOOKUP($A23,'Return Data'!$B$7:$R$526,17,0)</f>
        <v>-2.8721000000000001</v>
      </c>
      <c r="M23" s="66">
        <f t="shared" si="4"/>
        <v>1</v>
      </c>
      <c r="N23" s="65">
        <f>VLOOKUP($A23,'Return Data'!$B$7:$R$526,14,0)</f>
        <v>2.1865999999999999</v>
      </c>
      <c r="O23" s="66">
        <f t="shared" si="5"/>
        <v>1</v>
      </c>
      <c r="P23" s="65">
        <f>VLOOKUP($A23,'Return Data'!$B$7:$R$526,15,0)</f>
        <v>3.4327000000000001</v>
      </c>
      <c r="Q23" s="66">
        <f t="shared" si="6"/>
        <v>6</v>
      </c>
      <c r="R23" s="65">
        <f>VLOOKUP($A23,'Return Data'!$B$7:$R$526,16,0)</f>
        <v>12.325100000000001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16.974225000000001</v>
      </c>
      <c r="E25" s="74"/>
      <c r="F25" s="75">
        <f>AVERAGE(F8:F23)</f>
        <v>-14.145012499999998</v>
      </c>
      <c r="G25" s="74"/>
      <c r="H25" s="75">
        <f>AVERAGE(H8:H23)</f>
        <v>-10.137062500000001</v>
      </c>
      <c r="I25" s="74"/>
      <c r="J25" s="75">
        <f>AVERAGE(J8:J23)</f>
        <v>-13.706800000000001</v>
      </c>
      <c r="K25" s="74"/>
      <c r="L25" s="75">
        <f>AVERAGE(L8:L23)</f>
        <v>-8.9705083333333331</v>
      </c>
      <c r="M25" s="74"/>
      <c r="N25" s="75">
        <f>AVERAGE(N8:N23)</f>
        <v>-3.6813583333333333</v>
      </c>
      <c r="O25" s="74"/>
      <c r="P25" s="75">
        <f>AVERAGE(P8:P23)</f>
        <v>3.3268999999999993</v>
      </c>
      <c r="Q25" s="74"/>
      <c r="R25" s="75">
        <f>AVERAGE(R8:R23)</f>
        <v>8.0346250000000001</v>
      </c>
      <c r="S25" s="76"/>
    </row>
    <row r="26" spans="1:19" x14ac:dyDescent="0.3">
      <c r="A26" s="73" t="s">
        <v>28</v>
      </c>
      <c r="B26" s="74"/>
      <c r="C26" s="74"/>
      <c r="D26" s="75">
        <f>MIN(D8:D23)</f>
        <v>10.2981</v>
      </c>
      <c r="E26" s="74"/>
      <c r="F26" s="75">
        <f>MIN(F8:F23)</f>
        <v>-19.551300000000001</v>
      </c>
      <c r="G26" s="74"/>
      <c r="H26" s="75">
        <f>MIN(H8:H23)</f>
        <v>-18.418199999999999</v>
      </c>
      <c r="I26" s="74"/>
      <c r="J26" s="75">
        <f>MIN(J8:J23)</f>
        <v>-24.955200000000001</v>
      </c>
      <c r="K26" s="74"/>
      <c r="L26" s="75">
        <f>MIN(L8:L23)</f>
        <v>-18.083300000000001</v>
      </c>
      <c r="M26" s="74"/>
      <c r="N26" s="75">
        <f>MIN(N8:N23)</f>
        <v>-9.9920000000000009</v>
      </c>
      <c r="O26" s="74"/>
      <c r="P26" s="75">
        <f>MIN(P8:P23)</f>
        <v>0.68720000000000003</v>
      </c>
      <c r="Q26" s="74"/>
      <c r="R26" s="75">
        <f>MIN(R8:R23)</f>
        <v>-6.1615000000000002</v>
      </c>
      <c r="S26" s="76"/>
    </row>
    <row r="27" spans="1:19" ht="15" thickBot="1" x14ac:dyDescent="0.35">
      <c r="A27" s="77" t="s">
        <v>29</v>
      </c>
      <c r="B27" s="78"/>
      <c r="C27" s="78"/>
      <c r="D27" s="79">
        <f>MAX(D8:D23)</f>
        <v>23.799299999999999</v>
      </c>
      <c r="E27" s="78"/>
      <c r="F27" s="79">
        <f>MAX(F8:F23)</f>
        <v>-6.1346999999999996</v>
      </c>
      <c r="G27" s="78"/>
      <c r="H27" s="79">
        <f>MAX(H8:H23)</f>
        <v>-4.0395000000000003</v>
      </c>
      <c r="I27" s="78"/>
      <c r="J27" s="79">
        <f>MAX(J8:J23)</f>
        <v>-6.6384999999999996</v>
      </c>
      <c r="K27" s="78"/>
      <c r="L27" s="79">
        <f>MAX(L8:L23)</f>
        <v>-2.8721000000000001</v>
      </c>
      <c r="M27" s="78"/>
      <c r="N27" s="79">
        <f>MAX(N8:N23)</f>
        <v>2.1865999999999999</v>
      </c>
      <c r="O27" s="78"/>
      <c r="P27" s="79">
        <f>MAX(P8:P23)</f>
        <v>6.6159999999999997</v>
      </c>
      <c r="Q27" s="78"/>
      <c r="R27" s="79">
        <f>MAX(R8:R23)</f>
        <v>17.7376</v>
      </c>
      <c r="S27" s="80"/>
    </row>
    <row r="28" spans="1:19" x14ac:dyDescent="0.3">
      <c r="A28" s="113" t="s">
        <v>435</v>
      </c>
    </row>
    <row r="29" spans="1:19" x14ac:dyDescent="0.3">
      <c r="A29" s="14" t="s">
        <v>342</v>
      </c>
    </row>
  </sheetData>
  <sheetProtection algorithmName="SHA-512" hashValue="1L2DbfGgf6S7qXNmlKGkWNBhH+5xerJsV2fvoWLOpqURzUe+EMRhL9ieguHmXGcn6gY4MQdTMaj9k8iHow0v7w==" saltValue="rjC5Vw0B5gIKEPAu2SWP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56.66406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345</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Data'!$B$7:$R$526,3,0)</f>
        <v>44004</v>
      </c>
      <c r="C8" s="65">
        <f>VLOOKUP($A8,'Return Data'!$B$7:$R$526,4,0)</f>
        <v>38.56</v>
      </c>
      <c r="D8" s="65">
        <f>VLOOKUP($A8,'Return Data'!$B$7:$R$526,10,0)</f>
        <v>17.382000000000001</v>
      </c>
      <c r="E8" s="66">
        <f t="shared" ref="E8:E39" si="0">RANK(D8,D$8:D$71,0)</f>
        <v>20</v>
      </c>
      <c r="F8" s="65">
        <f>VLOOKUP($A8,'Return Data'!$B$7:$R$526,11,0)</f>
        <v>-10.2003</v>
      </c>
      <c r="G8" s="66">
        <f t="shared" ref="G8:G39" si="1">RANK(F8,F$8:F$71,0)</f>
        <v>15</v>
      </c>
      <c r="H8" s="65">
        <f>VLOOKUP($A8,'Return Data'!$B$7:$R$526,12,0)</f>
        <v>-2.8715000000000002</v>
      </c>
      <c r="I8" s="66">
        <f t="shared" ref="I8:I29" si="2">RANK(H8,H$8:H$71,0)</f>
        <v>13</v>
      </c>
      <c r="J8" s="65">
        <f>VLOOKUP($A8,'Return Data'!$B$7:$R$526,13,0)</f>
        <v>-4.931</v>
      </c>
      <c r="K8" s="66">
        <f t="shared" ref="K8:K29" si="3">RANK(J8,J$8:J$71,0)</f>
        <v>14</v>
      </c>
      <c r="L8" s="65">
        <f>VLOOKUP($A8,'Return Data'!$B$7:$R$526,17,0)</f>
        <v>-4.0972999999999997</v>
      </c>
      <c r="M8" s="66">
        <f t="shared" ref="M8:M13" si="4">RANK(L8,L$8:L$71,0)</f>
        <v>30</v>
      </c>
      <c r="N8" s="65">
        <f>VLOOKUP($A8,'Return Data'!$B$7:$R$526,14,0)</f>
        <v>2.5327999999999999</v>
      </c>
      <c r="O8" s="66">
        <f>RANK(N8,N$8:N$71,0)</f>
        <v>12</v>
      </c>
      <c r="P8" s="65">
        <f>VLOOKUP($A8,'Return Data'!$B$7:$R$526,15,0)</f>
        <v>6.9165999999999999</v>
      </c>
      <c r="Q8" s="66">
        <f>RANK(P8,P$8:P$71,0)</f>
        <v>11</v>
      </c>
      <c r="R8" s="65">
        <f>VLOOKUP($A8,'Return Data'!$B$7:$R$526,16,0)</f>
        <v>12.9831</v>
      </c>
      <c r="S8" s="67">
        <f t="shared" ref="S8:S39" si="5">RANK(R8,R$8:R$71,0)</f>
        <v>9</v>
      </c>
    </row>
    <row r="9" spans="1:20" x14ac:dyDescent="0.3">
      <c r="A9" s="63" t="s">
        <v>164</v>
      </c>
      <c r="B9" s="64">
        <f>VLOOKUP($A9,'Return Data'!$B$7:$R$526,3,0)</f>
        <v>44004</v>
      </c>
      <c r="C9" s="65">
        <f>VLOOKUP($A9,'Return Data'!$B$7:$R$526,4,0)</f>
        <v>31.4</v>
      </c>
      <c r="D9" s="65">
        <f>VLOOKUP($A9,'Return Data'!$B$7:$R$526,10,0)</f>
        <v>17.647099999999998</v>
      </c>
      <c r="E9" s="66">
        <f t="shared" si="0"/>
        <v>16</v>
      </c>
      <c r="F9" s="65">
        <f>VLOOKUP($A9,'Return Data'!$B$7:$R$526,11,0)</f>
        <v>-9.3795000000000002</v>
      </c>
      <c r="G9" s="66">
        <f t="shared" si="1"/>
        <v>12</v>
      </c>
      <c r="H9" s="65">
        <f>VLOOKUP($A9,'Return Data'!$B$7:$R$526,12,0)</f>
        <v>-1.7828999999999999</v>
      </c>
      <c r="I9" s="66">
        <f t="shared" si="2"/>
        <v>8</v>
      </c>
      <c r="J9" s="65">
        <f>VLOOKUP($A9,'Return Data'!$B$7:$R$526,13,0)</f>
        <v>-3.444</v>
      </c>
      <c r="K9" s="66">
        <f t="shared" si="3"/>
        <v>10</v>
      </c>
      <c r="L9" s="65">
        <f>VLOOKUP($A9,'Return Data'!$B$7:$R$526,17,0)</f>
        <v>-2.8763000000000001</v>
      </c>
      <c r="M9" s="66">
        <f t="shared" si="4"/>
        <v>22</v>
      </c>
      <c r="N9" s="65">
        <f>VLOOKUP($A9,'Return Data'!$B$7:$R$526,14,0)</f>
        <v>3.4735999999999998</v>
      </c>
      <c r="O9" s="66">
        <f>RANK(N9,N$8:N$71,0)</f>
        <v>9</v>
      </c>
      <c r="P9" s="65">
        <f>VLOOKUP($A9,'Return Data'!$B$7:$R$526,15,0)</f>
        <v>7.6314000000000002</v>
      </c>
      <c r="Q9" s="66">
        <f>RANK(P9,P$8:P$71,0)</f>
        <v>9</v>
      </c>
      <c r="R9" s="65">
        <f>VLOOKUP($A9,'Return Data'!$B$7:$R$526,16,0)</f>
        <v>13.7676</v>
      </c>
      <c r="S9" s="67">
        <f t="shared" si="5"/>
        <v>6</v>
      </c>
    </row>
    <row r="10" spans="1:20" x14ac:dyDescent="0.3">
      <c r="A10" s="63" t="s">
        <v>165</v>
      </c>
      <c r="B10" s="64">
        <f>VLOOKUP($A10,'Return Data'!$B$7:$R$526,3,0)</f>
        <v>44004</v>
      </c>
      <c r="C10" s="65">
        <f>VLOOKUP($A10,'Return Data'!$B$7:$R$526,4,0)</f>
        <v>46.914400000000001</v>
      </c>
      <c r="D10" s="65">
        <f>VLOOKUP($A10,'Return Data'!$B$7:$R$526,10,0)</f>
        <v>9.3703000000000003</v>
      </c>
      <c r="E10" s="66">
        <f t="shared" si="0"/>
        <v>61</v>
      </c>
      <c r="F10" s="65">
        <f>VLOOKUP($A10,'Return Data'!$B$7:$R$526,11,0)</f>
        <v>-12.4161</v>
      </c>
      <c r="G10" s="66">
        <f t="shared" si="1"/>
        <v>25</v>
      </c>
      <c r="H10" s="65">
        <f>VLOOKUP($A10,'Return Data'!$B$7:$R$526,12,0)</f>
        <v>-5.2328000000000001</v>
      </c>
      <c r="I10" s="66">
        <f t="shared" si="2"/>
        <v>21</v>
      </c>
      <c r="J10" s="65">
        <f>VLOOKUP($A10,'Return Data'!$B$7:$R$526,13,0)</f>
        <v>-3.3325</v>
      </c>
      <c r="K10" s="66">
        <f t="shared" si="3"/>
        <v>9</v>
      </c>
      <c r="L10" s="65">
        <f>VLOOKUP($A10,'Return Data'!$B$7:$R$526,17,0)</f>
        <v>0.72509999999999997</v>
      </c>
      <c r="M10" s="66">
        <f t="shared" si="4"/>
        <v>8</v>
      </c>
      <c r="N10" s="65">
        <f>VLOOKUP($A10,'Return Data'!$B$7:$R$526,14,0)</f>
        <v>6.2282999999999999</v>
      </c>
      <c r="O10" s="66">
        <f>RANK(N10,N$8:N$71,0)</f>
        <v>2</v>
      </c>
      <c r="P10" s="65">
        <f>VLOOKUP($A10,'Return Data'!$B$7:$R$526,15,0)</f>
        <v>8.2525999999999993</v>
      </c>
      <c r="Q10" s="66">
        <f>RANK(P10,P$8:P$71,0)</f>
        <v>5</v>
      </c>
      <c r="R10" s="65">
        <f>VLOOKUP($A10,'Return Data'!$B$7:$R$526,16,0)</f>
        <v>16.5641</v>
      </c>
      <c r="S10" s="67">
        <f t="shared" si="5"/>
        <v>2</v>
      </c>
    </row>
    <row r="11" spans="1:20" x14ac:dyDescent="0.3">
      <c r="A11" s="63" t="s">
        <v>166</v>
      </c>
      <c r="B11" s="64">
        <f>VLOOKUP($A11,'Return Data'!$B$7:$R$526,3,0)</f>
        <v>44004</v>
      </c>
      <c r="C11" s="65">
        <f>VLOOKUP($A11,'Return Data'!$B$7:$R$526,4,0)</f>
        <v>42.2</v>
      </c>
      <c r="D11" s="65">
        <f>VLOOKUP($A11,'Return Data'!$B$7:$R$526,10,0)</f>
        <v>12.834199999999999</v>
      </c>
      <c r="E11" s="66">
        <f t="shared" si="0"/>
        <v>49</v>
      </c>
      <c r="F11" s="65">
        <f>VLOOKUP($A11,'Return Data'!$B$7:$R$526,11,0)</f>
        <v>-12.701700000000001</v>
      </c>
      <c r="G11" s="66">
        <f t="shared" si="1"/>
        <v>29</v>
      </c>
      <c r="H11" s="65">
        <f>VLOOKUP($A11,'Return Data'!$B$7:$R$526,12,0)</f>
        <v>-8.1010000000000009</v>
      </c>
      <c r="I11" s="66">
        <f t="shared" si="2"/>
        <v>35</v>
      </c>
      <c r="J11" s="65">
        <f>VLOOKUP($A11,'Return Data'!$B$7:$R$526,13,0)</f>
        <v>-10.951700000000001</v>
      </c>
      <c r="K11" s="66">
        <f t="shared" si="3"/>
        <v>38</v>
      </c>
      <c r="L11" s="65">
        <f>VLOOKUP($A11,'Return Data'!$B$7:$R$526,17,0)</f>
        <v>-7.0841000000000003</v>
      </c>
      <c r="M11" s="66">
        <f t="shared" si="4"/>
        <v>44</v>
      </c>
      <c r="N11" s="65">
        <f>VLOOKUP($A11,'Return Data'!$B$7:$R$526,14,0)</f>
        <v>-2.7742</v>
      </c>
      <c r="O11" s="66">
        <f>RANK(N11,N$8:N$71,0)</f>
        <v>39</v>
      </c>
      <c r="P11" s="65">
        <f>VLOOKUP($A11,'Return Data'!$B$7:$R$526,15,0)</f>
        <v>2.3761000000000001</v>
      </c>
      <c r="Q11" s="66">
        <f>RANK(P11,P$8:P$71,0)</f>
        <v>36</v>
      </c>
      <c r="R11" s="65">
        <f>VLOOKUP($A11,'Return Data'!$B$7:$R$526,16,0)</f>
        <v>0.94750000000000001</v>
      </c>
      <c r="S11" s="67">
        <f t="shared" si="5"/>
        <v>48</v>
      </c>
    </row>
    <row r="12" spans="1:20" x14ac:dyDescent="0.3">
      <c r="A12" s="63" t="s">
        <v>167</v>
      </c>
      <c r="B12" s="64">
        <f>VLOOKUP($A12,'Return Data'!$B$7:$R$526,3,0)</f>
        <v>44004</v>
      </c>
      <c r="C12" s="65">
        <f>VLOOKUP($A12,'Return Data'!$B$7:$R$526,4,0)</f>
        <v>39.177999999999997</v>
      </c>
      <c r="D12" s="65">
        <f>VLOOKUP($A12,'Return Data'!$B$7:$R$526,10,0)</f>
        <v>12.4254</v>
      </c>
      <c r="E12" s="66">
        <f t="shared" si="0"/>
        <v>52</v>
      </c>
      <c r="F12" s="65">
        <f>VLOOKUP($A12,'Return Data'!$B$7:$R$526,11,0)</f>
        <v>-10.107200000000001</v>
      </c>
      <c r="G12" s="66">
        <f t="shared" si="1"/>
        <v>14</v>
      </c>
      <c r="H12" s="65">
        <f>VLOOKUP($A12,'Return Data'!$B$7:$R$526,12,0)</f>
        <v>-3.2570000000000001</v>
      </c>
      <c r="I12" s="66">
        <f t="shared" si="2"/>
        <v>14</v>
      </c>
      <c r="J12" s="65">
        <f>VLOOKUP($A12,'Return Data'!$B$7:$R$526,13,0)</f>
        <v>-3.0558999999999998</v>
      </c>
      <c r="K12" s="66">
        <f t="shared" si="3"/>
        <v>8</v>
      </c>
      <c r="L12" s="65">
        <f>VLOOKUP($A12,'Return Data'!$B$7:$R$526,17,0)</f>
        <v>1.5401</v>
      </c>
      <c r="M12" s="66">
        <f t="shared" si="4"/>
        <v>6</v>
      </c>
      <c r="N12" s="65">
        <f>VLOOKUP($A12,'Return Data'!$B$7:$R$526,14,0)</f>
        <v>2.5773000000000001</v>
      </c>
      <c r="O12" s="66">
        <f>RANK(N12,N$8:N$71,0)</f>
        <v>11</v>
      </c>
      <c r="P12" s="65">
        <f>VLOOKUP($A12,'Return Data'!$B$7:$R$526,15,0)</f>
        <v>5.4169999999999998</v>
      </c>
      <c r="Q12" s="66">
        <f>RANK(P12,P$8:P$71,0)</f>
        <v>20</v>
      </c>
      <c r="R12" s="65">
        <f>VLOOKUP($A12,'Return Data'!$B$7:$R$526,16,0)</f>
        <v>11.7905</v>
      </c>
      <c r="S12" s="67">
        <f t="shared" si="5"/>
        <v>13</v>
      </c>
    </row>
    <row r="13" spans="1:20" x14ac:dyDescent="0.3">
      <c r="A13" s="63" t="s">
        <v>168</v>
      </c>
      <c r="B13" s="64">
        <f>VLOOKUP($A13,'Return Data'!$B$7:$R$526,3,0)</f>
        <v>44004</v>
      </c>
      <c r="C13" s="65">
        <f>VLOOKUP($A13,'Return Data'!$B$7:$R$526,4,0)</f>
        <v>8.7200000000000006</v>
      </c>
      <c r="D13" s="65">
        <f>VLOOKUP($A13,'Return Data'!$B$7:$R$526,10,0)</f>
        <v>10.8005</v>
      </c>
      <c r="E13" s="66">
        <f t="shared" si="0"/>
        <v>57</v>
      </c>
      <c r="F13" s="65">
        <f>VLOOKUP($A13,'Return Data'!$B$7:$R$526,11,0)</f>
        <v>-3.9647999999999999</v>
      </c>
      <c r="G13" s="66">
        <f t="shared" si="1"/>
        <v>3</v>
      </c>
      <c r="H13" s="65">
        <f>VLOOKUP($A13,'Return Data'!$B$7:$R$526,12,0)</f>
        <v>2.5882000000000001</v>
      </c>
      <c r="I13" s="66">
        <f t="shared" si="2"/>
        <v>4</v>
      </c>
      <c r="J13" s="65">
        <f>VLOOKUP($A13,'Return Data'!$B$7:$R$526,13,0)</f>
        <v>2.2273999999999998</v>
      </c>
      <c r="K13" s="66">
        <f t="shared" si="3"/>
        <v>3</v>
      </c>
      <c r="L13" s="65">
        <f>VLOOKUP($A13,'Return Data'!$B$7:$R$526,17,0)</f>
        <v>-5.9028999999999998</v>
      </c>
      <c r="M13" s="66">
        <f t="shared" si="4"/>
        <v>39</v>
      </c>
      <c r="N13" s="65"/>
      <c r="O13" s="66"/>
      <c r="P13" s="65"/>
      <c r="Q13" s="66"/>
      <c r="R13" s="65">
        <f>VLOOKUP($A13,'Return Data'!$B$7:$R$526,16,0)</f>
        <v>-5.6859000000000002</v>
      </c>
      <c r="S13" s="67">
        <f t="shared" si="5"/>
        <v>55</v>
      </c>
    </row>
    <row r="14" spans="1:20" x14ac:dyDescent="0.3">
      <c r="A14" s="63" t="s">
        <v>169</v>
      </c>
      <c r="B14" s="64">
        <f>VLOOKUP($A14,'Return Data'!$B$7:$R$526,3,0)</f>
        <v>44004</v>
      </c>
      <c r="C14" s="65">
        <f>VLOOKUP($A14,'Return Data'!$B$7:$R$526,4,0)</f>
        <v>10.51</v>
      </c>
      <c r="D14" s="65">
        <f>VLOOKUP($A14,'Return Data'!$B$7:$R$526,10,0)</f>
        <v>8.9118999999999993</v>
      </c>
      <c r="E14" s="66">
        <f t="shared" si="0"/>
        <v>62</v>
      </c>
      <c r="F14" s="65">
        <f>VLOOKUP($A14,'Return Data'!$B$7:$R$526,11,0)</f>
        <v>-8.9254999999999995</v>
      </c>
      <c r="G14" s="66">
        <f t="shared" si="1"/>
        <v>10</v>
      </c>
      <c r="H14" s="65">
        <f>VLOOKUP($A14,'Return Data'!$B$7:$R$526,12,0)</f>
        <v>-2.6852</v>
      </c>
      <c r="I14" s="66">
        <f t="shared" si="2"/>
        <v>12</v>
      </c>
      <c r="J14" s="65">
        <f>VLOOKUP($A14,'Return Data'!$B$7:$R$526,13,0)</f>
        <v>-1.4071</v>
      </c>
      <c r="K14" s="66">
        <f t="shared" si="3"/>
        <v>7</v>
      </c>
      <c r="L14" s="65"/>
      <c r="M14" s="66"/>
      <c r="N14" s="65"/>
      <c r="O14" s="66"/>
      <c r="P14" s="65"/>
      <c r="Q14" s="66"/>
      <c r="R14" s="65">
        <f>VLOOKUP($A14,'Return Data'!$B$7:$R$526,16,0)</f>
        <v>3.0110999999999999</v>
      </c>
      <c r="S14" s="67">
        <f t="shared" si="5"/>
        <v>46</v>
      </c>
    </row>
    <row r="15" spans="1:20" x14ac:dyDescent="0.3">
      <c r="A15" s="63" t="s">
        <v>170</v>
      </c>
      <c r="B15" s="64">
        <f>VLOOKUP($A15,'Return Data'!$B$7:$R$526,3,0)</f>
        <v>44004</v>
      </c>
      <c r="C15" s="65">
        <f>VLOOKUP($A15,'Return Data'!$B$7:$R$526,4,0)</f>
        <v>57.08</v>
      </c>
      <c r="D15" s="65">
        <f>VLOOKUP($A15,'Return Data'!$B$7:$R$526,10,0)</f>
        <v>12.5838</v>
      </c>
      <c r="E15" s="66">
        <f t="shared" si="0"/>
        <v>51</v>
      </c>
      <c r="F15" s="65">
        <f>VLOOKUP($A15,'Return Data'!$B$7:$R$526,11,0)</f>
        <v>-5.8396999999999997</v>
      </c>
      <c r="G15" s="66">
        <f t="shared" si="1"/>
        <v>7</v>
      </c>
      <c r="H15" s="65">
        <f>VLOOKUP($A15,'Return Data'!$B$7:$R$526,12,0)</f>
        <v>2.6987999999999999</v>
      </c>
      <c r="I15" s="66">
        <f t="shared" si="2"/>
        <v>3</v>
      </c>
      <c r="J15" s="65">
        <f>VLOOKUP($A15,'Return Data'!$B$7:$R$526,13,0)</f>
        <v>3.1255999999999999</v>
      </c>
      <c r="K15" s="66">
        <f t="shared" si="3"/>
        <v>2</v>
      </c>
      <c r="L15" s="65">
        <f>VLOOKUP($A15,'Return Data'!$B$7:$R$526,17,0)</f>
        <v>-1.6216999999999999</v>
      </c>
      <c r="M15" s="66">
        <f t="shared" ref="M15:M29" si="6">RANK(L15,L$8:L$71,0)</f>
        <v>15</v>
      </c>
      <c r="N15" s="65">
        <f>VLOOKUP($A15,'Return Data'!$B$7:$R$526,14,0)</f>
        <v>5.1288999999999998</v>
      </c>
      <c r="O15" s="66">
        <f t="shared" ref="O15:O24" si="7">RANK(N15,N$8:N$71,0)</f>
        <v>7</v>
      </c>
      <c r="P15" s="65">
        <f>VLOOKUP($A15,'Return Data'!$B$7:$R$526,15,0)</f>
        <v>7.8128000000000002</v>
      </c>
      <c r="Q15" s="66">
        <f>RANK(P15,P$8:P$71,0)</f>
        <v>8</v>
      </c>
      <c r="R15" s="65">
        <f>VLOOKUP($A15,'Return Data'!$B$7:$R$526,16,0)</f>
        <v>12.6798</v>
      </c>
      <c r="S15" s="67">
        <f t="shared" si="5"/>
        <v>11</v>
      </c>
    </row>
    <row r="16" spans="1:20" x14ac:dyDescent="0.3">
      <c r="A16" s="63" t="s">
        <v>171</v>
      </c>
      <c r="B16" s="64">
        <f>VLOOKUP($A16,'Return Data'!$B$7:$R$526,3,0)</f>
        <v>44004</v>
      </c>
      <c r="C16" s="65">
        <f>VLOOKUP($A16,'Return Data'!$B$7:$R$526,4,0)</f>
        <v>65.64</v>
      </c>
      <c r="D16" s="65">
        <f>VLOOKUP($A16,'Return Data'!$B$7:$R$526,10,0)</f>
        <v>12.977600000000001</v>
      </c>
      <c r="E16" s="66">
        <f t="shared" si="0"/>
        <v>48</v>
      </c>
      <c r="F16" s="65">
        <f>VLOOKUP($A16,'Return Data'!$B$7:$R$526,11,0)</f>
        <v>-8.3623999999999992</v>
      </c>
      <c r="G16" s="66">
        <f t="shared" si="1"/>
        <v>9</v>
      </c>
      <c r="H16" s="65">
        <f>VLOOKUP($A16,'Return Data'!$B$7:$R$526,12,0)</f>
        <v>-1.2931999999999999</v>
      </c>
      <c r="I16" s="66">
        <f t="shared" si="2"/>
        <v>6</v>
      </c>
      <c r="J16" s="65">
        <f>VLOOKUP($A16,'Return Data'!$B$7:$R$526,13,0)</f>
        <v>-4.8006000000000002</v>
      </c>
      <c r="K16" s="66">
        <f t="shared" si="3"/>
        <v>13</v>
      </c>
      <c r="L16" s="65">
        <f>VLOOKUP($A16,'Return Data'!$B$7:$R$526,17,0)</f>
        <v>2.6747999999999998</v>
      </c>
      <c r="M16" s="66">
        <f t="shared" si="6"/>
        <v>3</v>
      </c>
      <c r="N16" s="65">
        <f>VLOOKUP($A16,'Return Data'!$B$7:$R$526,14,0)</f>
        <v>5.4821999999999997</v>
      </c>
      <c r="O16" s="66">
        <f t="shared" si="7"/>
        <v>5</v>
      </c>
      <c r="P16" s="65">
        <f>VLOOKUP($A16,'Return Data'!$B$7:$R$526,15,0)</f>
        <v>7.0380000000000003</v>
      </c>
      <c r="Q16" s="66">
        <f>RANK(P16,P$8:P$71,0)</f>
        <v>10</v>
      </c>
      <c r="R16" s="65">
        <f>VLOOKUP($A16,'Return Data'!$B$7:$R$526,16,0)</f>
        <v>11.104900000000001</v>
      </c>
      <c r="S16" s="67">
        <f t="shared" si="5"/>
        <v>17</v>
      </c>
    </row>
    <row r="17" spans="1:19" x14ac:dyDescent="0.3">
      <c r="A17" s="63" t="s">
        <v>172</v>
      </c>
      <c r="B17" s="64">
        <f>VLOOKUP($A17,'Return Data'!$B$7:$R$526,3,0)</f>
        <v>44004</v>
      </c>
      <c r="C17" s="65">
        <f>VLOOKUP($A17,'Return Data'!$B$7:$R$526,4,0)</f>
        <v>47.511000000000003</v>
      </c>
      <c r="D17" s="65">
        <f>VLOOKUP($A17,'Return Data'!$B$7:$R$526,10,0)</f>
        <v>17.595700000000001</v>
      </c>
      <c r="E17" s="66">
        <f t="shared" si="0"/>
        <v>17</v>
      </c>
      <c r="F17" s="65">
        <f>VLOOKUP($A17,'Return Data'!$B$7:$R$526,11,0)</f>
        <v>-12.644299999999999</v>
      </c>
      <c r="G17" s="66">
        <f t="shared" si="1"/>
        <v>28</v>
      </c>
      <c r="H17" s="65">
        <f>VLOOKUP($A17,'Return Data'!$B$7:$R$526,12,0)</f>
        <v>-6.7295999999999996</v>
      </c>
      <c r="I17" s="66">
        <f t="shared" si="2"/>
        <v>28</v>
      </c>
      <c r="J17" s="65">
        <f>VLOOKUP($A17,'Return Data'!$B$7:$R$526,13,0)</f>
        <v>-6.7095000000000002</v>
      </c>
      <c r="K17" s="66">
        <f t="shared" si="3"/>
        <v>18</v>
      </c>
      <c r="L17" s="65">
        <f>VLOOKUP($A17,'Return Data'!$B$7:$R$526,17,0)</f>
        <v>0.5403</v>
      </c>
      <c r="M17" s="66">
        <f t="shared" si="6"/>
        <v>9</v>
      </c>
      <c r="N17" s="65">
        <f>VLOOKUP($A17,'Return Data'!$B$7:$R$526,14,0)</f>
        <v>2.8997999999999999</v>
      </c>
      <c r="O17" s="66">
        <f t="shared" si="7"/>
        <v>10</v>
      </c>
      <c r="P17" s="65">
        <f>VLOOKUP($A17,'Return Data'!$B$7:$R$526,15,0)</f>
        <v>8.1028000000000002</v>
      </c>
      <c r="Q17" s="66">
        <f>RANK(P17,P$8:P$71,0)</f>
        <v>6</v>
      </c>
      <c r="R17" s="65">
        <f>VLOOKUP($A17,'Return Data'!$B$7:$R$526,16,0)</f>
        <v>13.0921</v>
      </c>
      <c r="S17" s="67">
        <f t="shared" si="5"/>
        <v>8</v>
      </c>
    </row>
    <row r="18" spans="1:19" x14ac:dyDescent="0.3">
      <c r="A18" s="63" t="s">
        <v>173</v>
      </c>
      <c r="B18" s="64">
        <f>VLOOKUP($A18,'Return Data'!$B$7:$R$526,3,0)</f>
        <v>44004</v>
      </c>
      <c r="C18" s="65">
        <f>VLOOKUP($A18,'Return Data'!$B$7:$R$526,4,0)</f>
        <v>44.53</v>
      </c>
      <c r="D18" s="65">
        <f>VLOOKUP($A18,'Return Data'!$B$7:$R$526,10,0)</f>
        <v>12.7342</v>
      </c>
      <c r="E18" s="66">
        <f t="shared" si="0"/>
        <v>50</v>
      </c>
      <c r="F18" s="65">
        <f>VLOOKUP($A18,'Return Data'!$B$7:$R$526,11,0)</f>
        <v>-14.5953</v>
      </c>
      <c r="G18" s="66">
        <f t="shared" si="1"/>
        <v>46</v>
      </c>
      <c r="H18" s="65">
        <f>VLOOKUP($A18,'Return Data'!$B$7:$R$526,12,0)</f>
        <v>-9.1224000000000007</v>
      </c>
      <c r="I18" s="66">
        <f t="shared" si="2"/>
        <v>43</v>
      </c>
      <c r="J18" s="65">
        <f>VLOOKUP($A18,'Return Data'!$B$7:$R$526,13,0)</f>
        <v>-10.815099999999999</v>
      </c>
      <c r="K18" s="66">
        <f t="shared" si="3"/>
        <v>35</v>
      </c>
      <c r="L18" s="65">
        <f>VLOOKUP($A18,'Return Data'!$B$7:$R$526,17,0)</f>
        <v>-3.8971</v>
      </c>
      <c r="M18" s="66">
        <f t="shared" si="6"/>
        <v>29</v>
      </c>
      <c r="N18" s="65">
        <f>VLOOKUP($A18,'Return Data'!$B$7:$R$526,14,0)</f>
        <v>-7.4700000000000003E-2</v>
      </c>
      <c r="O18" s="66">
        <f t="shared" si="7"/>
        <v>27</v>
      </c>
      <c r="P18" s="65">
        <f>VLOOKUP($A18,'Return Data'!$B$7:$R$526,15,0)</f>
        <v>3.8601000000000001</v>
      </c>
      <c r="Q18" s="66">
        <f>RANK(P18,P$8:P$71,0)</f>
        <v>27</v>
      </c>
      <c r="R18" s="65">
        <f>VLOOKUP($A18,'Return Data'!$B$7:$R$526,16,0)</f>
        <v>10.101800000000001</v>
      </c>
      <c r="S18" s="67">
        <f t="shared" si="5"/>
        <v>24</v>
      </c>
    </row>
    <row r="19" spans="1:19" x14ac:dyDescent="0.3">
      <c r="A19" s="81" t="s">
        <v>174</v>
      </c>
      <c r="B19" s="64">
        <f>VLOOKUP($A19,'Return Data'!$B$7:$R$526,3,0)</f>
        <v>44004</v>
      </c>
      <c r="C19" s="65">
        <f>VLOOKUP($A19,'Return Data'!$B$7:$R$526,4,0)</f>
        <v>13.606</v>
      </c>
      <c r="D19" s="65">
        <f>VLOOKUP($A19,'Return Data'!$B$7:$R$526,10,0)</f>
        <v>14.6319</v>
      </c>
      <c r="E19" s="66">
        <f t="shared" si="0"/>
        <v>35</v>
      </c>
      <c r="F19" s="65">
        <f>VLOOKUP($A19,'Return Data'!$B$7:$R$526,11,0)</f>
        <v>-14.0428</v>
      </c>
      <c r="G19" s="66">
        <f t="shared" si="1"/>
        <v>40</v>
      </c>
      <c r="H19" s="65">
        <f>VLOOKUP($A19,'Return Data'!$B$7:$R$526,12,0)</f>
        <v>-8.9643999999999995</v>
      </c>
      <c r="I19" s="66">
        <f t="shared" si="2"/>
        <v>41</v>
      </c>
      <c r="J19" s="65">
        <f>VLOOKUP($A19,'Return Data'!$B$7:$R$526,13,0)</f>
        <v>-11.069599999999999</v>
      </c>
      <c r="K19" s="66">
        <f t="shared" si="3"/>
        <v>39</v>
      </c>
      <c r="L19" s="65">
        <f>VLOOKUP($A19,'Return Data'!$B$7:$R$526,17,0)</f>
        <v>-2.9874999999999998</v>
      </c>
      <c r="M19" s="66">
        <f t="shared" si="6"/>
        <v>23</v>
      </c>
      <c r="N19" s="65">
        <f>VLOOKUP($A19,'Return Data'!$B$7:$R$526,14,0)</f>
        <v>-2.9399999999999999E-2</v>
      </c>
      <c r="O19" s="66">
        <f t="shared" si="7"/>
        <v>26</v>
      </c>
      <c r="P19" s="65"/>
      <c r="Q19" s="66"/>
      <c r="R19" s="65">
        <f>VLOOKUP($A19,'Return Data'!$B$7:$R$526,16,0)</f>
        <v>7.1115000000000004</v>
      </c>
      <c r="S19" s="67">
        <f t="shared" si="5"/>
        <v>38</v>
      </c>
    </row>
    <row r="20" spans="1:19" x14ac:dyDescent="0.3">
      <c r="A20" s="63" t="s">
        <v>175</v>
      </c>
      <c r="B20" s="64">
        <f>VLOOKUP($A20,'Return Data'!$B$7:$R$526,3,0)</f>
        <v>44004</v>
      </c>
      <c r="C20" s="65">
        <f>VLOOKUP($A20,'Return Data'!$B$7:$R$526,4,0)</f>
        <v>501.67070000000001</v>
      </c>
      <c r="D20" s="65">
        <f>VLOOKUP($A20,'Return Data'!$B$7:$R$526,10,0)</f>
        <v>14.432600000000001</v>
      </c>
      <c r="E20" s="66">
        <f t="shared" si="0"/>
        <v>36</v>
      </c>
      <c r="F20" s="65">
        <f>VLOOKUP($A20,'Return Data'!$B$7:$R$526,11,0)</f>
        <v>-17.894300000000001</v>
      </c>
      <c r="G20" s="66">
        <f t="shared" si="1"/>
        <v>59</v>
      </c>
      <c r="H20" s="65">
        <f>VLOOKUP($A20,'Return Data'!$B$7:$R$526,12,0)</f>
        <v>-14.398899999999999</v>
      </c>
      <c r="I20" s="66">
        <f t="shared" si="2"/>
        <v>56</v>
      </c>
      <c r="J20" s="65">
        <f>VLOOKUP($A20,'Return Data'!$B$7:$R$526,13,0)</f>
        <v>-16.632999999999999</v>
      </c>
      <c r="K20" s="66">
        <f t="shared" si="3"/>
        <v>50</v>
      </c>
      <c r="L20" s="65">
        <f>VLOOKUP($A20,'Return Data'!$B$7:$R$526,17,0)</f>
        <v>-7.2633999999999999</v>
      </c>
      <c r="M20" s="66">
        <f t="shared" si="6"/>
        <v>45</v>
      </c>
      <c r="N20" s="65">
        <f>VLOOKUP($A20,'Return Data'!$B$7:$R$526,14,0)</f>
        <v>-1.8242</v>
      </c>
      <c r="O20" s="66">
        <f t="shared" si="7"/>
        <v>35</v>
      </c>
      <c r="P20" s="65">
        <f>VLOOKUP($A20,'Return Data'!$B$7:$R$526,15,0)</f>
        <v>3.0783</v>
      </c>
      <c r="Q20" s="66">
        <f>RANK(P20,P$8:P$71,0)</f>
        <v>30</v>
      </c>
      <c r="R20" s="65">
        <f>VLOOKUP($A20,'Return Data'!$B$7:$R$526,16,0)</f>
        <v>10.2029</v>
      </c>
      <c r="S20" s="67">
        <f t="shared" si="5"/>
        <v>23</v>
      </c>
    </row>
    <row r="21" spans="1:19" x14ac:dyDescent="0.3">
      <c r="A21" s="63" t="s">
        <v>176</v>
      </c>
      <c r="B21" s="64">
        <f>VLOOKUP($A21,'Return Data'!$B$7:$R$526,3,0)</f>
        <v>44004</v>
      </c>
      <c r="C21" s="65">
        <f>VLOOKUP($A21,'Return Data'!$B$7:$R$526,4,0)</f>
        <v>321.70800000000003</v>
      </c>
      <c r="D21" s="65">
        <f>VLOOKUP($A21,'Return Data'!$B$7:$R$526,10,0)</f>
        <v>17.2422</v>
      </c>
      <c r="E21" s="66">
        <f t="shared" si="0"/>
        <v>25</v>
      </c>
      <c r="F21" s="65">
        <f>VLOOKUP($A21,'Return Data'!$B$7:$R$526,11,0)</f>
        <v>-18.123799999999999</v>
      </c>
      <c r="G21" s="66">
        <f t="shared" si="1"/>
        <v>60</v>
      </c>
      <c r="H21" s="65">
        <f>VLOOKUP($A21,'Return Data'!$B$7:$R$526,12,0)</f>
        <v>-11.557</v>
      </c>
      <c r="I21" s="66">
        <f t="shared" si="2"/>
        <v>49</v>
      </c>
      <c r="J21" s="65">
        <f>VLOOKUP($A21,'Return Data'!$B$7:$R$526,13,0)</f>
        <v>-15.3104</v>
      </c>
      <c r="K21" s="66">
        <f t="shared" si="3"/>
        <v>47</v>
      </c>
      <c r="L21" s="65">
        <f>VLOOKUP($A21,'Return Data'!$B$7:$R$526,17,0)</f>
        <v>-3.8207</v>
      </c>
      <c r="M21" s="66">
        <f t="shared" si="6"/>
        <v>28</v>
      </c>
      <c r="N21" s="65">
        <f>VLOOKUP($A21,'Return Data'!$B$7:$R$526,14,0)</f>
        <v>0.2424</v>
      </c>
      <c r="O21" s="66">
        <f t="shared" si="7"/>
        <v>24</v>
      </c>
      <c r="P21" s="65">
        <f>VLOOKUP($A21,'Return Data'!$B$7:$R$526,15,0)</f>
        <v>6.0016999999999996</v>
      </c>
      <c r="Q21" s="66">
        <f>RANK(P21,P$8:P$71,0)</f>
        <v>17</v>
      </c>
      <c r="R21" s="65">
        <f>VLOOKUP($A21,'Return Data'!$B$7:$R$526,16,0)</f>
        <v>11.060600000000001</v>
      </c>
      <c r="S21" s="67">
        <f t="shared" si="5"/>
        <v>19</v>
      </c>
    </row>
    <row r="22" spans="1:19" x14ac:dyDescent="0.3">
      <c r="A22" s="63" t="s">
        <v>177</v>
      </c>
      <c r="B22" s="64">
        <f>VLOOKUP($A22,'Return Data'!$B$7:$R$526,3,0)</f>
        <v>44004</v>
      </c>
      <c r="C22" s="65">
        <f>VLOOKUP($A22,'Return Data'!$B$7:$R$526,4,0)</f>
        <v>446.13600000000002</v>
      </c>
      <c r="D22" s="65">
        <f>VLOOKUP($A22,'Return Data'!$B$7:$R$526,10,0)</f>
        <v>19.035299999999999</v>
      </c>
      <c r="E22" s="66">
        <f t="shared" si="0"/>
        <v>10</v>
      </c>
      <c r="F22" s="65">
        <f>VLOOKUP($A22,'Return Data'!$B$7:$R$526,11,0)</f>
        <v>-17.577300000000001</v>
      </c>
      <c r="G22" s="66">
        <f t="shared" si="1"/>
        <v>58</v>
      </c>
      <c r="H22" s="65">
        <f>VLOOKUP($A22,'Return Data'!$B$7:$R$526,12,0)</f>
        <v>-13.080500000000001</v>
      </c>
      <c r="I22" s="66">
        <f t="shared" si="2"/>
        <v>53</v>
      </c>
      <c r="J22" s="65">
        <f>VLOOKUP($A22,'Return Data'!$B$7:$R$526,13,0)</f>
        <v>-18.662700000000001</v>
      </c>
      <c r="K22" s="66">
        <f t="shared" si="3"/>
        <v>54</v>
      </c>
      <c r="L22" s="65">
        <f>VLOOKUP($A22,'Return Data'!$B$7:$R$526,17,0)</f>
        <v>-7.6920999999999999</v>
      </c>
      <c r="M22" s="66">
        <f t="shared" si="6"/>
        <v>46</v>
      </c>
      <c r="N22" s="65">
        <f>VLOOKUP($A22,'Return Data'!$B$7:$R$526,14,0)</f>
        <v>-4.1458000000000004</v>
      </c>
      <c r="O22" s="66">
        <f t="shared" si="7"/>
        <v>43</v>
      </c>
      <c r="P22" s="65">
        <f>VLOOKUP($A22,'Return Data'!$B$7:$R$526,15,0)</f>
        <v>2.4226999999999999</v>
      </c>
      <c r="Q22" s="66">
        <f>RANK(P22,P$8:P$71,0)</f>
        <v>35</v>
      </c>
      <c r="R22" s="65">
        <f>VLOOKUP($A22,'Return Data'!$B$7:$R$526,16,0)</f>
        <v>8.4038000000000004</v>
      </c>
      <c r="S22" s="67">
        <f t="shared" si="5"/>
        <v>32</v>
      </c>
    </row>
    <row r="23" spans="1:19" x14ac:dyDescent="0.3">
      <c r="A23" s="63" t="s">
        <v>178</v>
      </c>
      <c r="B23" s="64">
        <f>VLOOKUP($A23,'Return Data'!$B$7:$R$526,3,0)</f>
        <v>44004</v>
      </c>
      <c r="C23" s="65">
        <f>VLOOKUP($A23,'Return Data'!$B$7:$R$526,4,0)</f>
        <v>34.017699999999998</v>
      </c>
      <c r="D23" s="65">
        <f>VLOOKUP($A23,'Return Data'!$B$7:$R$526,10,0)</f>
        <v>13.228899999999999</v>
      </c>
      <c r="E23" s="66">
        <f t="shared" si="0"/>
        <v>46</v>
      </c>
      <c r="F23" s="65">
        <f>VLOOKUP($A23,'Return Data'!$B$7:$R$526,11,0)</f>
        <v>-15.5855</v>
      </c>
      <c r="G23" s="66">
        <f t="shared" si="1"/>
        <v>51</v>
      </c>
      <c r="H23" s="65">
        <f>VLOOKUP($A23,'Return Data'!$B$7:$R$526,12,0)</f>
        <v>-10.119300000000001</v>
      </c>
      <c r="I23" s="66">
        <f t="shared" si="2"/>
        <v>45</v>
      </c>
      <c r="J23" s="65">
        <f>VLOOKUP($A23,'Return Data'!$B$7:$R$526,13,0)</f>
        <v>-11.863899999999999</v>
      </c>
      <c r="K23" s="66">
        <f t="shared" si="3"/>
        <v>45</v>
      </c>
      <c r="L23" s="65">
        <f>VLOOKUP($A23,'Return Data'!$B$7:$R$526,17,0)</f>
        <v>-5.4322999999999997</v>
      </c>
      <c r="M23" s="66">
        <f t="shared" si="6"/>
        <v>37</v>
      </c>
      <c r="N23" s="65">
        <f>VLOOKUP($A23,'Return Data'!$B$7:$R$526,14,0)</f>
        <v>-2.4881000000000002</v>
      </c>
      <c r="O23" s="66">
        <f t="shared" si="7"/>
        <v>38</v>
      </c>
      <c r="P23" s="65">
        <f>VLOOKUP($A23,'Return Data'!$B$7:$R$526,15,0)</f>
        <v>4.6532</v>
      </c>
      <c r="Q23" s="66">
        <f>RANK(P23,P$8:P$71,0)</f>
        <v>23</v>
      </c>
      <c r="R23" s="65">
        <f>VLOOKUP($A23,'Return Data'!$B$7:$R$526,16,0)</f>
        <v>9.7566000000000006</v>
      </c>
      <c r="S23" s="67">
        <f t="shared" si="5"/>
        <v>27</v>
      </c>
    </row>
    <row r="24" spans="1:19" x14ac:dyDescent="0.3">
      <c r="A24" s="63" t="s">
        <v>179</v>
      </c>
      <c r="B24" s="64">
        <f>VLOOKUP($A24,'Return Data'!$B$7:$R$526,3,0)</f>
        <v>44004</v>
      </c>
      <c r="C24" s="65">
        <f>VLOOKUP($A24,'Return Data'!$B$7:$R$526,4,0)</f>
        <v>359.07</v>
      </c>
      <c r="D24" s="65">
        <f>VLOOKUP($A24,'Return Data'!$B$7:$R$526,10,0)</f>
        <v>17.824400000000001</v>
      </c>
      <c r="E24" s="66">
        <f t="shared" si="0"/>
        <v>15</v>
      </c>
      <c r="F24" s="65">
        <f>VLOOKUP($A24,'Return Data'!$B$7:$R$526,11,0)</f>
        <v>-14.106299999999999</v>
      </c>
      <c r="G24" s="66">
        <f t="shared" si="1"/>
        <v>43</v>
      </c>
      <c r="H24" s="65">
        <f>VLOOKUP($A24,'Return Data'!$B$7:$R$526,12,0)</f>
        <v>-7.7320000000000002</v>
      </c>
      <c r="I24" s="66">
        <f t="shared" si="2"/>
        <v>33</v>
      </c>
      <c r="J24" s="65">
        <f>VLOOKUP($A24,'Return Data'!$B$7:$R$526,13,0)</f>
        <v>-11.5526</v>
      </c>
      <c r="K24" s="66">
        <f t="shared" si="3"/>
        <v>43</v>
      </c>
      <c r="L24" s="65">
        <f>VLOOKUP($A24,'Return Data'!$B$7:$R$526,17,0)</f>
        <v>-2.6253000000000002</v>
      </c>
      <c r="M24" s="66">
        <f t="shared" si="6"/>
        <v>20</v>
      </c>
      <c r="N24" s="65">
        <f>VLOOKUP($A24,'Return Data'!$B$7:$R$526,14,0)</f>
        <v>2.3214000000000001</v>
      </c>
      <c r="O24" s="66">
        <f t="shared" si="7"/>
        <v>15</v>
      </c>
      <c r="P24" s="65">
        <f>VLOOKUP($A24,'Return Data'!$B$7:$R$526,15,0)</f>
        <v>5.8704000000000001</v>
      </c>
      <c r="Q24" s="66">
        <f>RANK(P24,P$8:P$71,0)</f>
        <v>18</v>
      </c>
      <c r="R24" s="65">
        <f>VLOOKUP($A24,'Return Data'!$B$7:$R$526,16,0)</f>
        <v>11.5063</v>
      </c>
      <c r="S24" s="67">
        <f t="shared" si="5"/>
        <v>15</v>
      </c>
    </row>
    <row r="25" spans="1:19" x14ac:dyDescent="0.3">
      <c r="A25" s="63" t="s">
        <v>180</v>
      </c>
      <c r="B25" s="64">
        <f>VLOOKUP($A25,'Return Data'!$B$7:$R$526,3,0)</f>
        <v>44004</v>
      </c>
      <c r="C25" s="65">
        <f>VLOOKUP($A25,'Return Data'!$B$7:$R$526,4,0)</f>
        <v>9.42</v>
      </c>
      <c r="D25" s="65">
        <f>VLOOKUP($A25,'Return Data'!$B$7:$R$526,10,0)</f>
        <v>11.216100000000001</v>
      </c>
      <c r="E25" s="66">
        <f t="shared" si="0"/>
        <v>55</v>
      </c>
      <c r="F25" s="65">
        <f>VLOOKUP($A25,'Return Data'!$B$7:$R$526,11,0)</f>
        <v>-19.966000000000001</v>
      </c>
      <c r="G25" s="66">
        <f t="shared" si="1"/>
        <v>63</v>
      </c>
      <c r="H25" s="65">
        <f>VLOOKUP($A25,'Return Data'!$B$7:$R$526,12,0)</f>
        <v>-13.6572</v>
      </c>
      <c r="I25" s="66">
        <f t="shared" si="2"/>
        <v>54</v>
      </c>
      <c r="J25" s="65">
        <f>VLOOKUP($A25,'Return Data'!$B$7:$R$526,13,0)</f>
        <v>-15.363899999999999</v>
      </c>
      <c r="K25" s="66">
        <f t="shared" si="3"/>
        <v>48</v>
      </c>
      <c r="L25" s="65">
        <f>VLOOKUP($A25,'Return Data'!$B$7:$R$526,17,0)</f>
        <v>-5.4101999999999997</v>
      </c>
      <c r="M25" s="66">
        <f t="shared" si="6"/>
        <v>36</v>
      </c>
      <c r="N25" s="65"/>
      <c r="O25" s="66"/>
      <c r="P25" s="65"/>
      <c r="Q25" s="66"/>
      <c r="R25" s="65">
        <f>VLOOKUP($A25,'Return Data'!$B$7:$R$526,16,0)</f>
        <v>-2.6181999999999999</v>
      </c>
      <c r="S25" s="67">
        <f t="shared" si="5"/>
        <v>50</v>
      </c>
    </row>
    <row r="26" spans="1:19" x14ac:dyDescent="0.3">
      <c r="A26" s="63" t="s">
        <v>181</v>
      </c>
      <c r="B26" s="64">
        <f>VLOOKUP($A26,'Return Data'!$B$7:$R$526,3,0)</f>
        <v>44004</v>
      </c>
      <c r="C26" s="65">
        <f>VLOOKUP($A26,'Return Data'!$B$7:$R$526,4,0)</f>
        <v>26.05</v>
      </c>
      <c r="D26" s="65">
        <f>VLOOKUP($A26,'Return Data'!$B$7:$R$526,10,0)</f>
        <v>5.7652999999999999</v>
      </c>
      <c r="E26" s="66">
        <f t="shared" si="0"/>
        <v>64</v>
      </c>
      <c r="F26" s="65">
        <f>VLOOKUP($A26,'Return Data'!$B$7:$R$526,11,0)</f>
        <v>-13.282299999999999</v>
      </c>
      <c r="G26" s="66">
        <f t="shared" si="1"/>
        <v>34</v>
      </c>
      <c r="H26" s="65">
        <f>VLOOKUP($A26,'Return Data'!$B$7:$R$526,12,0)</f>
        <v>-8.6606000000000005</v>
      </c>
      <c r="I26" s="66">
        <f t="shared" si="2"/>
        <v>38</v>
      </c>
      <c r="J26" s="65">
        <f>VLOOKUP($A26,'Return Data'!$B$7:$R$526,13,0)</f>
        <v>-4.7880000000000003</v>
      </c>
      <c r="K26" s="66">
        <f t="shared" si="3"/>
        <v>12</v>
      </c>
      <c r="L26" s="65">
        <f>VLOOKUP($A26,'Return Data'!$B$7:$R$526,17,0)</f>
        <v>-4.2714999999999996</v>
      </c>
      <c r="M26" s="66">
        <f t="shared" si="6"/>
        <v>31</v>
      </c>
      <c r="N26" s="65">
        <f>VLOOKUP($A26,'Return Data'!$B$7:$R$526,14,0)</f>
        <v>1.1644000000000001</v>
      </c>
      <c r="O26" s="66">
        <f>RANK(N26,N$8:N$71,0)</f>
        <v>22</v>
      </c>
      <c r="P26" s="65">
        <f>VLOOKUP($A26,'Return Data'!$B$7:$R$526,15,0)</f>
        <v>5.0777000000000001</v>
      </c>
      <c r="Q26" s="66">
        <f>RANK(P26,P$8:P$71,0)</f>
        <v>22</v>
      </c>
      <c r="R26" s="65">
        <f>VLOOKUP($A26,'Return Data'!$B$7:$R$526,16,0)</f>
        <v>15.151999999999999</v>
      </c>
      <c r="S26" s="67">
        <f t="shared" si="5"/>
        <v>3</v>
      </c>
    </row>
    <row r="27" spans="1:19" x14ac:dyDescent="0.3">
      <c r="A27" s="63" t="s">
        <v>182</v>
      </c>
      <c r="B27" s="64">
        <f>VLOOKUP($A27,'Return Data'!$B$7:$R$526,3,0)</f>
        <v>44004</v>
      </c>
      <c r="C27" s="65">
        <f>VLOOKUP($A27,'Return Data'!$B$7:$R$526,4,0)</f>
        <v>50.92</v>
      </c>
      <c r="D27" s="65">
        <f>VLOOKUP($A27,'Return Data'!$B$7:$R$526,10,0)</f>
        <v>20.207699999999999</v>
      </c>
      <c r="E27" s="66">
        <f t="shared" si="0"/>
        <v>6</v>
      </c>
      <c r="F27" s="65">
        <f>VLOOKUP($A27,'Return Data'!$B$7:$R$526,11,0)</f>
        <v>-13.8264</v>
      </c>
      <c r="G27" s="66">
        <f t="shared" si="1"/>
        <v>38</v>
      </c>
      <c r="H27" s="65">
        <f>VLOOKUP($A27,'Return Data'!$B$7:$R$526,12,0)</f>
        <v>-11.025700000000001</v>
      </c>
      <c r="I27" s="66">
        <f t="shared" si="2"/>
        <v>48</v>
      </c>
      <c r="J27" s="65">
        <f>VLOOKUP($A27,'Return Data'!$B$7:$R$526,13,0)</f>
        <v>-15.751200000000001</v>
      </c>
      <c r="K27" s="66">
        <f t="shared" si="3"/>
        <v>49</v>
      </c>
      <c r="L27" s="65">
        <f>VLOOKUP($A27,'Return Data'!$B$7:$R$526,17,0)</f>
        <v>-8.0145999999999997</v>
      </c>
      <c r="M27" s="66">
        <f t="shared" si="6"/>
        <v>47</v>
      </c>
      <c r="N27" s="65">
        <f>VLOOKUP($A27,'Return Data'!$B$7:$R$526,14,0)</f>
        <v>-0.84189999999999998</v>
      </c>
      <c r="O27" s="66">
        <f>RANK(N27,N$8:N$71,0)</f>
        <v>29</v>
      </c>
      <c r="P27" s="65">
        <f>VLOOKUP($A27,'Return Data'!$B$7:$R$526,15,0)</f>
        <v>4.2245999999999997</v>
      </c>
      <c r="Q27" s="66">
        <f>RANK(P27,P$8:P$71,0)</f>
        <v>25</v>
      </c>
      <c r="R27" s="65">
        <f>VLOOKUP($A27,'Return Data'!$B$7:$R$526,16,0)</f>
        <v>11.6684</v>
      </c>
      <c r="S27" s="67">
        <f t="shared" si="5"/>
        <v>14</v>
      </c>
    </row>
    <row r="28" spans="1:19" x14ac:dyDescent="0.3">
      <c r="A28" s="63" t="s">
        <v>183</v>
      </c>
      <c r="B28" s="64">
        <f>VLOOKUP($A28,'Return Data'!$B$7:$R$526,3,0)</f>
        <v>44004</v>
      </c>
      <c r="C28" s="65">
        <f>VLOOKUP($A28,'Return Data'!$B$7:$R$526,4,0)</f>
        <v>8.76</v>
      </c>
      <c r="D28" s="65">
        <f>VLOOKUP($A28,'Return Data'!$B$7:$R$526,10,0)</f>
        <v>13.914199999999999</v>
      </c>
      <c r="E28" s="66">
        <f t="shared" si="0"/>
        <v>44</v>
      </c>
      <c r="F28" s="65">
        <f>VLOOKUP($A28,'Return Data'!$B$7:$R$526,11,0)</f>
        <v>-15.6069</v>
      </c>
      <c r="G28" s="66">
        <f t="shared" si="1"/>
        <v>52</v>
      </c>
      <c r="H28" s="65">
        <f>VLOOKUP($A28,'Return Data'!$B$7:$R$526,12,0)</f>
        <v>-9.5040999999999993</v>
      </c>
      <c r="I28" s="66">
        <f t="shared" si="2"/>
        <v>44</v>
      </c>
      <c r="J28" s="65">
        <f>VLOOKUP($A28,'Return Data'!$B$7:$R$526,13,0)</f>
        <v>-11.2462</v>
      </c>
      <c r="K28" s="66">
        <f t="shared" si="3"/>
        <v>41</v>
      </c>
      <c r="L28" s="65">
        <f>VLOOKUP($A28,'Return Data'!$B$7:$R$526,17,0)</f>
        <v>-3.7658</v>
      </c>
      <c r="M28" s="66">
        <f t="shared" si="6"/>
        <v>27</v>
      </c>
      <c r="N28" s="65"/>
      <c r="O28" s="66"/>
      <c r="P28" s="65"/>
      <c r="Q28" s="66"/>
      <c r="R28" s="65">
        <f>VLOOKUP($A28,'Return Data'!$B$7:$R$526,16,0)</f>
        <v>-5.1882000000000001</v>
      </c>
      <c r="S28" s="67">
        <f t="shared" si="5"/>
        <v>54</v>
      </c>
    </row>
    <row r="29" spans="1:19" x14ac:dyDescent="0.3">
      <c r="A29" s="63" t="s">
        <v>184</v>
      </c>
      <c r="B29" s="64">
        <f>VLOOKUP($A29,'Return Data'!$B$7:$R$526,3,0)</f>
        <v>44004</v>
      </c>
      <c r="C29" s="65">
        <f>VLOOKUP($A29,'Return Data'!$B$7:$R$526,4,0)</f>
        <v>53.58</v>
      </c>
      <c r="D29" s="65">
        <f>VLOOKUP($A29,'Return Data'!$B$7:$R$526,10,0)</f>
        <v>15.598699999999999</v>
      </c>
      <c r="E29" s="66">
        <f t="shared" si="0"/>
        <v>30</v>
      </c>
      <c r="F29" s="65">
        <f>VLOOKUP($A29,'Return Data'!$B$7:$R$526,11,0)</f>
        <v>-9.8132000000000001</v>
      </c>
      <c r="G29" s="66">
        <f t="shared" si="1"/>
        <v>13</v>
      </c>
      <c r="H29" s="65">
        <f>VLOOKUP($A29,'Return Data'!$B$7:$R$526,12,0)</f>
        <v>-1.9759</v>
      </c>
      <c r="I29" s="66">
        <f t="shared" si="2"/>
        <v>10</v>
      </c>
      <c r="J29" s="65">
        <f>VLOOKUP($A29,'Return Data'!$B$7:$R$526,13,0)</f>
        <v>-4.5090000000000003</v>
      </c>
      <c r="K29" s="66">
        <f t="shared" si="3"/>
        <v>11</v>
      </c>
      <c r="L29" s="65">
        <f>VLOOKUP($A29,'Return Data'!$B$7:$R$526,17,0)</f>
        <v>-1.1538999999999999</v>
      </c>
      <c r="M29" s="66">
        <f t="shared" si="6"/>
        <v>12</v>
      </c>
      <c r="N29" s="65">
        <f>VLOOKUP($A29,'Return Data'!$B$7:$R$526,14,0)</f>
        <v>5.1425999999999998</v>
      </c>
      <c r="O29" s="66">
        <f>RANK(N29,N$8:N$71,0)</f>
        <v>6</v>
      </c>
      <c r="P29" s="65">
        <f>VLOOKUP($A29,'Return Data'!$B$7:$R$526,15,0)</f>
        <v>7.9410999999999996</v>
      </c>
      <c r="Q29" s="66">
        <f>RANK(P29,P$8:P$71,0)</f>
        <v>7</v>
      </c>
      <c r="R29" s="65">
        <f>VLOOKUP($A29,'Return Data'!$B$7:$R$526,16,0)</f>
        <v>14.2881</v>
      </c>
      <c r="S29" s="67">
        <f t="shared" si="5"/>
        <v>4</v>
      </c>
    </row>
    <row r="30" spans="1:19" x14ac:dyDescent="0.3">
      <c r="A30" s="63" t="s">
        <v>185</v>
      </c>
      <c r="B30" s="64">
        <f>VLOOKUP($A30,'Return Data'!$B$7:$R$526,3,0)</f>
        <v>44004</v>
      </c>
      <c r="C30" s="65">
        <f>VLOOKUP($A30,'Return Data'!$B$7:$R$526,4,0)</f>
        <v>9.1326000000000001</v>
      </c>
      <c r="D30" s="65">
        <f>VLOOKUP($A30,'Return Data'!$B$7:$R$526,10,0)</f>
        <v>17.272600000000001</v>
      </c>
      <c r="E30" s="66">
        <f t="shared" si="0"/>
        <v>21</v>
      </c>
      <c r="F30" s="65">
        <f>VLOOKUP($A30,'Return Data'!$B$7:$R$526,11,0)</f>
        <v>-13.4794</v>
      </c>
      <c r="G30" s="66">
        <f t="shared" si="1"/>
        <v>35</v>
      </c>
      <c r="H30" s="65"/>
      <c r="I30" s="66"/>
      <c r="J30" s="65"/>
      <c r="K30" s="66"/>
      <c r="L30" s="65"/>
      <c r="M30" s="66"/>
      <c r="N30" s="65"/>
      <c r="O30" s="66"/>
      <c r="P30" s="65"/>
      <c r="Q30" s="66"/>
      <c r="R30" s="65">
        <f>VLOOKUP($A30,'Return Data'!$B$7:$R$526,16,0)</f>
        <v>-8.6739999999999995</v>
      </c>
      <c r="S30" s="67">
        <f t="shared" si="5"/>
        <v>58</v>
      </c>
    </row>
    <row r="31" spans="1:19" x14ac:dyDescent="0.3">
      <c r="A31" s="63" t="s">
        <v>186</v>
      </c>
      <c r="B31" s="64">
        <f>VLOOKUP($A31,'Return Data'!$B$7:$R$526,3,0)</f>
        <v>44004</v>
      </c>
      <c r="C31" s="65">
        <f>VLOOKUP($A31,'Return Data'!$B$7:$R$526,4,0)</f>
        <v>16.942499999999999</v>
      </c>
      <c r="D31" s="65">
        <f>VLOOKUP($A31,'Return Data'!$B$7:$R$526,10,0)</f>
        <v>10.284800000000001</v>
      </c>
      <c r="E31" s="66">
        <f t="shared" si="0"/>
        <v>59</v>
      </c>
      <c r="F31" s="65">
        <f>VLOOKUP($A31,'Return Data'!$B$7:$R$526,11,0)</f>
        <v>-15.062799999999999</v>
      </c>
      <c r="G31" s="66">
        <f t="shared" si="1"/>
        <v>50</v>
      </c>
      <c r="H31" s="65">
        <f>VLOOKUP($A31,'Return Data'!$B$7:$R$526,12,0)</f>
        <v>-10.363799999999999</v>
      </c>
      <c r="I31" s="66">
        <f t="shared" ref="I31:I71" si="8">RANK(H31,H$8:H$71,0)</f>
        <v>47</v>
      </c>
      <c r="J31" s="65">
        <f>VLOOKUP($A31,'Return Data'!$B$7:$R$526,13,0)</f>
        <v>-9.1418999999999997</v>
      </c>
      <c r="K31" s="66">
        <f t="shared" ref="K31:K38" si="9">RANK(J31,J$8:J$71,0)</f>
        <v>26</v>
      </c>
      <c r="L31" s="65">
        <f>VLOOKUP($A31,'Return Data'!$B$7:$R$526,17,0)</f>
        <v>-1.6879999999999999</v>
      </c>
      <c r="M31" s="66">
        <f t="shared" ref="M31:M38" si="10">RANK(L31,L$8:L$71,0)</f>
        <v>16</v>
      </c>
      <c r="N31" s="65">
        <f>VLOOKUP($A31,'Return Data'!$B$7:$R$526,14,0)</f>
        <v>2.1911999999999998</v>
      </c>
      <c r="O31" s="66">
        <f t="shared" ref="O31:O38" si="11">RANK(N31,N$8:N$71,0)</f>
        <v>16</v>
      </c>
      <c r="P31" s="65">
        <f>VLOOKUP($A31,'Return Data'!$B$7:$R$526,15,0)</f>
        <v>6.6626000000000003</v>
      </c>
      <c r="Q31" s="66">
        <f>RANK(P31,P$8:P$71,0)</f>
        <v>13</v>
      </c>
      <c r="R31" s="65">
        <f>VLOOKUP($A31,'Return Data'!$B$7:$R$526,16,0)</f>
        <v>12.2385</v>
      </c>
      <c r="S31" s="67">
        <f t="shared" si="5"/>
        <v>12</v>
      </c>
    </row>
    <row r="32" spans="1:19" x14ac:dyDescent="0.3">
      <c r="A32" s="63" t="s">
        <v>187</v>
      </c>
      <c r="B32" s="64">
        <f>VLOOKUP($A32,'Return Data'!$B$7:$R$526,3,0)</f>
        <v>44004</v>
      </c>
      <c r="C32" s="65">
        <f>VLOOKUP($A32,'Return Data'!$B$7:$R$526,4,0)</f>
        <v>44.539000000000001</v>
      </c>
      <c r="D32" s="65">
        <f>VLOOKUP($A32,'Return Data'!$B$7:$R$526,10,0)</f>
        <v>14.1821</v>
      </c>
      <c r="E32" s="66">
        <f t="shared" si="0"/>
        <v>39</v>
      </c>
      <c r="F32" s="65">
        <f>VLOOKUP($A32,'Return Data'!$B$7:$R$526,11,0)</f>
        <v>-12.6052</v>
      </c>
      <c r="G32" s="66">
        <f t="shared" si="1"/>
        <v>27</v>
      </c>
      <c r="H32" s="65">
        <f>VLOOKUP($A32,'Return Data'!$B$7:$R$526,12,0)</f>
        <v>-5.8033999999999999</v>
      </c>
      <c r="I32" s="66">
        <f t="shared" si="8"/>
        <v>24</v>
      </c>
      <c r="J32" s="65">
        <f>VLOOKUP($A32,'Return Data'!$B$7:$R$526,13,0)</f>
        <v>-8.9498999999999995</v>
      </c>
      <c r="K32" s="66">
        <f t="shared" si="9"/>
        <v>24</v>
      </c>
      <c r="L32" s="65">
        <f>VLOOKUP($A32,'Return Data'!$B$7:$R$526,17,0)</f>
        <v>1.0847</v>
      </c>
      <c r="M32" s="66">
        <f t="shared" si="10"/>
        <v>7</v>
      </c>
      <c r="N32" s="65">
        <f>VLOOKUP($A32,'Return Data'!$B$7:$R$526,14,0)</f>
        <v>2.4786000000000001</v>
      </c>
      <c r="O32" s="66">
        <f t="shared" si="11"/>
        <v>13</v>
      </c>
      <c r="P32" s="65">
        <f>VLOOKUP($A32,'Return Data'!$B$7:$R$526,15,0)</f>
        <v>6.8456999999999999</v>
      </c>
      <c r="Q32" s="66">
        <f>RANK(P32,P$8:P$71,0)</f>
        <v>12</v>
      </c>
      <c r="R32" s="65">
        <f>VLOOKUP($A32,'Return Data'!$B$7:$R$526,16,0)</f>
        <v>11.065200000000001</v>
      </c>
      <c r="S32" s="67">
        <f t="shared" si="5"/>
        <v>18</v>
      </c>
    </row>
    <row r="33" spans="1:19" x14ac:dyDescent="0.3">
      <c r="A33" s="63" t="s">
        <v>188</v>
      </c>
      <c r="B33" s="64">
        <f>VLOOKUP($A33,'Return Data'!$B$7:$R$526,3,0)</f>
        <v>44004</v>
      </c>
      <c r="C33" s="65">
        <f>VLOOKUP($A33,'Return Data'!$B$7:$R$526,4,0)</f>
        <v>49.561</v>
      </c>
      <c r="D33" s="65">
        <f>VLOOKUP($A33,'Return Data'!$B$7:$R$526,10,0)</f>
        <v>15.343999999999999</v>
      </c>
      <c r="E33" s="66">
        <f t="shared" si="0"/>
        <v>31</v>
      </c>
      <c r="F33" s="65">
        <f>VLOOKUP($A33,'Return Data'!$B$7:$R$526,11,0)</f>
        <v>-14.502800000000001</v>
      </c>
      <c r="G33" s="66">
        <f t="shared" si="1"/>
        <v>45</v>
      </c>
      <c r="H33" s="65">
        <f>VLOOKUP($A33,'Return Data'!$B$7:$R$526,12,0)</f>
        <v>-8.5472000000000001</v>
      </c>
      <c r="I33" s="66">
        <f t="shared" si="8"/>
        <v>37</v>
      </c>
      <c r="J33" s="65">
        <f>VLOOKUP($A33,'Return Data'!$B$7:$R$526,13,0)</f>
        <v>-11.327199999999999</v>
      </c>
      <c r="K33" s="66">
        <f t="shared" si="9"/>
        <v>42</v>
      </c>
      <c r="L33" s="65">
        <f>VLOOKUP($A33,'Return Data'!$B$7:$R$526,17,0)</f>
        <v>-6.6684999999999999</v>
      </c>
      <c r="M33" s="66">
        <f t="shared" si="10"/>
        <v>41</v>
      </c>
      <c r="N33" s="65">
        <f>VLOOKUP($A33,'Return Data'!$B$7:$R$526,14,0)</f>
        <v>-1.4981</v>
      </c>
      <c r="O33" s="66">
        <f t="shared" si="11"/>
        <v>33</v>
      </c>
      <c r="P33" s="65">
        <f>VLOOKUP($A33,'Return Data'!$B$7:$R$526,15,0)</f>
        <v>5.2788000000000004</v>
      </c>
      <c r="Q33" s="66">
        <f>RANK(P33,P$8:P$71,0)</f>
        <v>21</v>
      </c>
      <c r="R33" s="65">
        <f>VLOOKUP($A33,'Return Data'!$B$7:$R$526,16,0)</f>
        <v>10.398899999999999</v>
      </c>
      <c r="S33" s="67">
        <f t="shared" si="5"/>
        <v>21</v>
      </c>
    </row>
    <row r="34" spans="1:19" x14ac:dyDescent="0.3">
      <c r="A34" s="63" t="s">
        <v>189</v>
      </c>
      <c r="B34" s="64">
        <f>VLOOKUP($A34,'Return Data'!$B$7:$R$526,3,0)</f>
        <v>44004</v>
      </c>
      <c r="C34" s="65">
        <f>VLOOKUP($A34,'Return Data'!$B$7:$R$526,4,0)</f>
        <v>63.708500000000001</v>
      </c>
      <c r="D34" s="65">
        <f>VLOOKUP($A34,'Return Data'!$B$7:$R$526,10,0)</f>
        <v>6.1329000000000002</v>
      </c>
      <c r="E34" s="66">
        <f t="shared" si="0"/>
        <v>63</v>
      </c>
      <c r="F34" s="65">
        <f>VLOOKUP($A34,'Return Data'!$B$7:$R$526,11,0)</f>
        <v>-18.384499999999999</v>
      </c>
      <c r="G34" s="66">
        <f t="shared" si="1"/>
        <v>62</v>
      </c>
      <c r="H34" s="65">
        <f>VLOOKUP($A34,'Return Data'!$B$7:$R$526,12,0)</f>
        <v>-11.9541</v>
      </c>
      <c r="I34" s="66">
        <f t="shared" si="8"/>
        <v>50</v>
      </c>
      <c r="J34" s="65">
        <f>VLOOKUP($A34,'Return Data'!$B$7:$R$526,13,0)</f>
        <v>-10.5876</v>
      </c>
      <c r="K34" s="66">
        <f t="shared" si="9"/>
        <v>33</v>
      </c>
      <c r="L34" s="65">
        <f>VLOOKUP($A34,'Return Data'!$B$7:$R$526,17,0)</f>
        <v>-2.5903999999999998</v>
      </c>
      <c r="M34" s="66">
        <f t="shared" si="10"/>
        <v>19</v>
      </c>
      <c r="N34" s="65">
        <f>VLOOKUP($A34,'Return Data'!$B$7:$R$526,14,0)</f>
        <v>1.9819</v>
      </c>
      <c r="O34" s="66">
        <f t="shared" si="11"/>
        <v>18</v>
      </c>
      <c r="P34" s="65">
        <f>VLOOKUP($A34,'Return Data'!$B$7:$R$526,15,0)</f>
        <v>4.3910999999999998</v>
      </c>
      <c r="Q34" s="66">
        <f>RANK(P34,P$8:P$71,0)</f>
        <v>24</v>
      </c>
      <c r="R34" s="65">
        <f>VLOOKUP($A34,'Return Data'!$B$7:$R$526,16,0)</f>
        <v>10.5982</v>
      </c>
      <c r="S34" s="67">
        <f t="shared" si="5"/>
        <v>20</v>
      </c>
    </row>
    <row r="35" spans="1:19" x14ac:dyDescent="0.3">
      <c r="A35" s="63" t="s">
        <v>437</v>
      </c>
      <c r="B35" s="64">
        <f>VLOOKUP($A35,'Return Data'!$B$7:$R$526,3,0)</f>
        <v>44004</v>
      </c>
      <c r="C35" s="65">
        <f>VLOOKUP($A35,'Return Data'!$B$7:$R$526,4,0)</f>
        <v>10.9777</v>
      </c>
      <c r="D35" s="65">
        <f>VLOOKUP($A35,'Return Data'!$B$7:$R$526,10,0)</f>
        <v>14.0197</v>
      </c>
      <c r="E35" s="66">
        <f t="shared" si="0"/>
        <v>42</v>
      </c>
      <c r="F35" s="65">
        <f>VLOOKUP($A35,'Return Data'!$B$7:$R$526,11,0)</f>
        <v>-13.9611</v>
      </c>
      <c r="G35" s="66">
        <f t="shared" si="1"/>
        <v>39</v>
      </c>
      <c r="H35" s="65">
        <f>VLOOKUP($A35,'Return Data'!$B$7:$R$526,12,0)</f>
        <v>-8.6714000000000002</v>
      </c>
      <c r="I35" s="66">
        <f t="shared" si="8"/>
        <v>39</v>
      </c>
      <c r="J35" s="65">
        <f>VLOOKUP($A35,'Return Data'!$B$7:$R$526,13,0)</f>
        <v>-9.8222000000000005</v>
      </c>
      <c r="K35" s="66">
        <f t="shared" si="9"/>
        <v>32</v>
      </c>
      <c r="L35" s="65">
        <f>VLOOKUP($A35,'Return Data'!$B$7:$R$526,17,0)</f>
        <v>-4.3628999999999998</v>
      </c>
      <c r="M35" s="66">
        <f t="shared" si="10"/>
        <v>32</v>
      </c>
      <c r="N35" s="65">
        <f>VLOOKUP($A35,'Return Data'!$B$7:$R$526,14,0)</f>
        <v>-1.9996</v>
      </c>
      <c r="O35" s="66">
        <f t="shared" si="11"/>
        <v>36</v>
      </c>
      <c r="P35" s="65"/>
      <c r="Q35" s="66"/>
      <c r="R35" s="65">
        <f>VLOOKUP($A35,'Return Data'!$B$7:$R$526,16,0)</f>
        <v>2.5676000000000001</v>
      </c>
      <c r="S35" s="67">
        <f t="shared" si="5"/>
        <v>47</v>
      </c>
    </row>
    <row r="36" spans="1:19" x14ac:dyDescent="0.3">
      <c r="A36" s="63" t="s">
        <v>191</v>
      </c>
      <c r="B36" s="64">
        <f>VLOOKUP($A36,'Return Data'!$B$7:$R$526,3,0)</f>
        <v>44004</v>
      </c>
      <c r="C36" s="65">
        <f>VLOOKUP($A36,'Return Data'!$B$7:$R$526,4,0)</f>
        <v>17.792999999999999</v>
      </c>
      <c r="D36" s="65">
        <f>VLOOKUP($A36,'Return Data'!$B$7:$R$526,10,0)</f>
        <v>19.312000000000001</v>
      </c>
      <c r="E36" s="66">
        <f t="shared" si="0"/>
        <v>7</v>
      </c>
      <c r="F36" s="65">
        <f>VLOOKUP($A36,'Return Data'!$B$7:$R$526,11,0)</f>
        <v>-11.6271</v>
      </c>
      <c r="G36" s="66">
        <f t="shared" si="1"/>
        <v>22</v>
      </c>
      <c r="H36" s="65">
        <f>VLOOKUP($A36,'Return Data'!$B$7:$R$526,12,0)</f>
        <v>-3.9981</v>
      </c>
      <c r="I36" s="66">
        <f t="shared" si="8"/>
        <v>18</v>
      </c>
      <c r="J36" s="65">
        <f>VLOOKUP($A36,'Return Data'!$B$7:$R$526,13,0)</f>
        <v>-5.0888</v>
      </c>
      <c r="K36" s="66">
        <f t="shared" si="9"/>
        <v>16</v>
      </c>
      <c r="L36" s="65">
        <f>VLOOKUP($A36,'Return Data'!$B$7:$R$526,17,0)</f>
        <v>2.6985000000000001</v>
      </c>
      <c r="M36" s="66">
        <f t="shared" si="10"/>
        <v>2</v>
      </c>
      <c r="N36" s="65">
        <f>VLOOKUP($A36,'Return Data'!$B$7:$R$526,14,0)</f>
        <v>5.8819999999999997</v>
      </c>
      <c r="O36" s="66">
        <f t="shared" si="11"/>
        <v>4</v>
      </c>
      <c r="P36" s="65"/>
      <c r="Q36" s="66"/>
      <c r="R36" s="65">
        <f>VLOOKUP($A36,'Return Data'!$B$7:$R$526,16,0)</f>
        <v>13.700799999999999</v>
      </c>
      <c r="S36" s="67">
        <f t="shared" si="5"/>
        <v>7</v>
      </c>
    </row>
    <row r="37" spans="1:19" x14ac:dyDescent="0.3">
      <c r="A37" s="63" t="s">
        <v>192</v>
      </c>
      <c r="B37" s="64">
        <f>VLOOKUP($A37,'Return Data'!$B$7:$R$526,3,0)</f>
        <v>44004</v>
      </c>
      <c r="C37" s="65">
        <f>VLOOKUP($A37,'Return Data'!$B$7:$R$526,4,0)</f>
        <v>16.810600000000001</v>
      </c>
      <c r="D37" s="65">
        <f>VLOOKUP($A37,'Return Data'!$B$7:$R$526,10,0)</f>
        <v>11.206200000000001</v>
      </c>
      <c r="E37" s="66">
        <f t="shared" si="0"/>
        <v>56</v>
      </c>
      <c r="F37" s="65">
        <f>VLOOKUP($A37,'Return Data'!$B$7:$R$526,11,0)</f>
        <v>-15.667400000000001</v>
      </c>
      <c r="G37" s="66">
        <f t="shared" si="1"/>
        <v>53</v>
      </c>
      <c r="H37" s="65">
        <f>VLOOKUP($A37,'Return Data'!$B$7:$R$526,12,0)</f>
        <v>-9.0896000000000008</v>
      </c>
      <c r="I37" s="66">
        <f t="shared" si="8"/>
        <v>42</v>
      </c>
      <c r="J37" s="65">
        <f>VLOOKUP($A37,'Return Data'!$B$7:$R$526,13,0)</f>
        <v>-7.9557000000000002</v>
      </c>
      <c r="K37" s="66">
        <f t="shared" si="9"/>
        <v>21</v>
      </c>
      <c r="L37" s="65">
        <f>VLOOKUP($A37,'Return Data'!$B$7:$R$526,17,0)</f>
        <v>-5.1540999999999997</v>
      </c>
      <c r="M37" s="66">
        <f t="shared" si="10"/>
        <v>35</v>
      </c>
      <c r="N37" s="65">
        <f>VLOOKUP($A37,'Return Data'!$B$7:$R$526,14,0)</f>
        <v>0.1668</v>
      </c>
      <c r="O37" s="66">
        <f t="shared" si="11"/>
        <v>25</v>
      </c>
      <c r="P37" s="65">
        <f>VLOOKUP($A37,'Return Data'!$B$7:$R$526,15,0)</f>
        <v>8.7493999999999996</v>
      </c>
      <c r="Q37" s="66">
        <f>RANK(P37,P$8:P$71,0)</f>
        <v>3</v>
      </c>
      <c r="R37" s="65">
        <f>VLOOKUP($A37,'Return Data'!$B$7:$R$526,16,0)</f>
        <v>10.054</v>
      </c>
      <c r="S37" s="67">
        <f t="shared" si="5"/>
        <v>25</v>
      </c>
    </row>
    <row r="38" spans="1:19" x14ac:dyDescent="0.3">
      <c r="A38" s="63" t="s">
        <v>193</v>
      </c>
      <c r="B38" s="64">
        <f>VLOOKUP($A38,'Return Data'!$B$7:$R$526,3,0)</f>
        <v>44004</v>
      </c>
      <c r="C38" s="65">
        <f>VLOOKUP($A38,'Return Data'!$B$7:$R$526,4,0)</f>
        <v>44.268900000000002</v>
      </c>
      <c r="D38" s="65">
        <f>VLOOKUP($A38,'Return Data'!$B$7:$R$526,10,0)</f>
        <v>10.2623</v>
      </c>
      <c r="E38" s="66">
        <f t="shared" si="0"/>
        <v>60</v>
      </c>
      <c r="F38" s="65">
        <f>VLOOKUP($A38,'Return Data'!$B$7:$R$526,11,0)</f>
        <v>-23.6844</v>
      </c>
      <c r="G38" s="66">
        <f t="shared" si="1"/>
        <v>64</v>
      </c>
      <c r="H38" s="65">
        <f>VLOOKUP($A38,'Return Data'!$B$7:$R$526,12,0)</f>
        <v>-16.125</v>
      </c>
      <c r="I38" s="66">
        <f t="shared" si="8"/>
        <v>59</v>
      </c>
      <c r="J38" s="65">
        <f>VLOOKUP($A38,'Return Data'!$B$7:$R$526,13,0)</f>
        <v>-23.756499999999999</v>
      </c>
      <c r="K38" s="66">
        <f t="shared" si="9"/>
        <v>60</v>
      </c>
      <c r="L38" s="65">
        <f>VLOOKUP($A38,'Return Data'!$B$7:$R$526,17,0)</f>
        <v>-13.489800000000001</v>
      </c>
      <c r="M38" s="66">
        <f t="shared" si="10"/>
        <v>53</v>
      </c>
      <c r="N38" s="65">
        <f>VLOOKUP($A38,'Return Data'!$B$7:$R$526,14,0)</f>
        <v>-9.5287000000000006</v>
      </c>
      <c r="O38" s="66">
        <f t="shared" si="11"/>
        <v>47</v>
      </c>
      <c r="P38" s="65">
        <f>VLOOKUP($A38,'Return Data'!$B$7:$R$526,15,0)</f>
        <v>-1.0810999999999999</v>
      </c>
      <c r="Q38" s="66">
        <f>RANK(P38,P$8:P$71,0)</f>
        <v>37</v>
      </c>
      <c r="R38" s="65">
        <f>VLOOKUP($A38,'Return Data'!$B$7:$R$526,16,0)</f>
        <v>8.0602999999999998</v>
      </c>
      <c r="S38" s="67">
        <f t="shared" si="5"/>
        <v>33</v>
      </c>
    </row>
    <row r="39" spans="1:19" x14ac:dyDescent="0.3">
      <c r="A39" s="63" t="s">
        <v>194</v>
      </c>
      <c r="B39" s="64">
        <f>VLOOKUP($A39,'Return Data'!$B$7:$R$526,3,0)</f>
        <v>44004</v>
      </c>
      <c r="C39" s="65">
        <f>VLOOKUP($A39,'Return Data'!$B$7:$R$526,4,0)</f>
        <v>10.3146</v>
      </c>
      <c r="D39" s="65">
        <f>VLOOKUP($A39,'Return Data'!$B$7:$R$526,10,0)</f>
        <v>18.039000000000001</v>
      </c>
      <c r="E39" s="66">
        <f t="shared" si="0"/>
        <v>14</v>
      </c>
      <c r="F39" s="65">
        <f>VLOOKUP($A39,'Return Data'!$B$7:$R$526,11,0)</f>
        <v>-4.6031000000000004</v>
      </c>
      <c r="G39" s="66">
        <f t="shared" si="1"/>
        <v>4</v>
      </c>
      <c r="H39" s="65">
        <f>VLOOKUP($A39,'Return Data'!$B$7:$R$526,12,0)</f>
        <v>-0.78869999999999996</v>
      </c>
      <c r="I39" s="66">
        <f t="shared" si="8"/>
        <v>5</v>
      </c>
      <c r="J39" s="65"/>
      <c r="K39" s="66"/>
      <c r="L39" s="65"/>
      <c r="M39" s="66"/>
      <c r="N39" s="65"/>
      <c r="O39" s="66"/>
      <c r="P39" s="65"/>
      <c r="Q39" s="66"/>
      <c r="R39" s="65">
        <f>VLOOKUP($A39,'Return Data'!$B$7:$R$526,16,0)</f>
        <v>3.1459999999999999</v>
      </c>
      <c r="S39" s="67">
        <f t="shared" si="5"/>
        <v>45</v>
      </c>
    </row>
    <row r="40" spans="1:19" x14ac:dyDescent="0.3">
      <c r="A40" s="63" t="s">
        <v>195</v>
      </c>
      <c r="B40" s="64">
        <f>VLOOKUP($A40,'Return Data'!$B$7:$R$526,3,0)</f>
        <v>44004</v>
      </c>
      <c r="C40" s="65">
        <f>VLOOKUP($A40,'Return Data'!$B$7:$R$526,4,0)</f>
        <v>13.81</v>
      </c>
      <c r="D40" s="65">
        <f>VLOOKUP($A40,'Return Data'!$B$7:$R$526,10,0)</f>
        <v>20.401</v>
      </c>
      <c r="E40" s="66">
        <f t="shared" ref="E40:E71" si="12">RANK(D40,D$8:D$71,0)</f>
        <v>5</v>
      </c>
      <c r="F40" s="65">
        <f>VLOOKUP($A40,'Return Data'!$B$7:$R$526,11,0)</f>
        <v>-10.9032</v>
      </c>
      <c r="G40" s="66">
        <f t="shared" ref="G40:G71" si="13">RANK(F40,F$8:F$71,0)</f>
        <v>17</v>
      </c>
      <c r="H40" s="65">
        <f>VLOOKUP($A40,'Return Data'!$B$7:$R$526,12,0)</f>
        <v>-6.3728999999999996</v>
      </c>
      <c r="I40" s="66">
        <f t="shared" si="8"/>
        <v>27</v>
      </c>
      <c r="J40" s="65">
        <f>VLOOKUP($A40,'Return Data'!$B$7:$R$526,13,0)</f>
        <v>-9.5020000000000007</v>
      </c>
      <c r="K40" s="66">
        <f t="shared" ref="K40:K71" si="14">RANK(J40,J$8:J$71,0)</f>
        <v>28</v>
      </c>
      <c r="L40" s="65">
        <f>VLOOKUP($A40,'Return Data'!$B$7:$R$526,17,0)</f>
        <v>-2.2027999999999999</v>
      </c>
      <c r="M40" s="66">
        <f t="shared" ref="M40:M50" si="15">RANK(L40,L$8:L$71,0)</f>
        <v>17</v>
      </c>
      <c r="N40" s="65">
        <f>VLOOKUP($A40,'Return Data'!$B$7:$R$526,14,0)</f>
        <v>1.3880999999999999</v>
      </c>
      <c r="O40" s="66">
        <f t="shared" ref="O40:O49" si="16">RANK(N40,N$8:N$71,0)</f>
        <v>21</v>
      </c>
      <c r="P40" s="65"/>
      <c r="Q40" s="66"/>
      <c r="R40" s="65">
        <f>VLOOKUP($A40,'Return Data'!$B$7:$R$526,16,0)</f>
        <v>7.3788999999999998</v>
      </c>
      <c r="S40" s="67">
        <f t="shared" ref="S40:S71" si="17">RANK(R40,R$8:R$71,0)</f>
        <v>37</v>
      </c>
    </row>
    <row r="41" spans="1:19" x14ac:dyDescent="0.3">
      <c r="A41" s="63" t="s">
        <v>196</v>
      </c>
      <c r="B41" s="64">
        <f>VLOOKUP($A41,'Return Data'!$B$7:$R$526,3,0)</f>
        <v>44004</v>
      </c>
      <c r="C41" s="65">
        <f>VLOOKUP($A41,'Return Data'!$B$7:$R$526,4,0)</f>
        <v>177.63</v>
      </c>
      <c r="D41" s="65">
        <f>VLOOKUP($A41,'Return Data'!$B$7:$R$526,10,0)</f>
        <v>17.270700000000001</v>
      </c>
      <c r="E41" s="66">
        <f t="shared" si="12"/>
        <v>22</v>
      </c>
      <c r="F41" s="65">
        <f>VLOOKUP($A41,'Return Data'!$B$7:$R$526,11,0)</f>
        <v>-12.16</v>
      </c>
      <c r="G41" s="66">
        <f t="shared" si="13"/>
        <v>23</v>
      </c>
      <c r="H41" s="65">
        <f>VLOOKUP($A41,'Return Data'!$B$7:$R$526,12,0)</f>
        <v>-7.4650999999999996</v>
      </c>
      <c r="I41" s="66">
        <f t="shared" si="8"/>
        <v>32</v>
      </c>
      <c r="J41" s="65">
        <f>VLOOKUP($A41,'Return Data'!$B$7:$R$526,13,0)</f>
        <v>-11.569699999999999</v>
      </c>
      <c r="K41" s="66">
        <f t="shared" si="14"/>
        <v>44</v>
      </c>
      <c r="L41" s="65">
        <f>VLOOKUP($A41,'Return Data'!$B$7:$R$526,17,0)</f>
        <v>-6.0153999999999996</v>
      </c>
      <c r="M41" s="66">
        <f t="shared" si="15"/>
        <v>40</v>
      </c>
      <c r="N41" s="65">
        <f>VLOOKUP($A41,'Return Data'!$B$7:$R$526,14,0)</f>
        <v>-2.2957999999999998</v>
      </c>
      <c r="O41" s="66">
        <f t="shared" si="16"/>
        <v>37</v>
      </c>
      <c r="P41" s="65">
        <f>VLOOKUP($A41,'Return Data'!$B$7:$R$526,15,0)</f>
        <v>2.8355999999999999</v>
      </c>
      <c r="Q41" s="66">
        <f t="shared" ref="Q41:Q47" si="18">RANK(P41,P$8:P$71,0)</f>
        <v>32</v>
      </c>
      <c r="R41" s="65">
        <f>VLOOKUP($A41,'Return Data'!$B$7:$R$526,16,0)</f>
        <v>7.7228000000000003</v>
      </c>
      <c r="S41" s="67">
        <f t="shared" si="17"/>
        <v>35</v>
      </c>
    </row>
    <row r="42" spans="1:19" x14ac:dyDescent="0.3">
      <c r="A42" s="63" t="s">
        <v>197</v>
      </c>
      <c r="B42" s="64">
        <f>VLOOKUP($A42,'Return Data'!$B$7:$R$526,3,0)</f>
        <v>44004</v>
      </c>
      <c r="C42" s="65">
        <f>VLOOKUP($A42,'Return Data'!$B$7:$R$526,4,0)</f>
        <v>190.79</v>
      </c>
      <c r="D42" s="65">
        <f>VLOOKUP($A42,'Return Data'!$B$7:$R$526,10,0)</f>
        <v>17.243300000000001</v>
      </c>
      <c r="E42" s="66">
        <f t="shared" si="12"/>
        <v>24</v>
      </c>
      <c r="F42" s="65">
        <f>VLOOKUP($A42,'Return Data'!$B$7:$R$526,11,0)</f>
        <v>-11.589399999999999</v>
      </c>
      <c r="G42" s="66">
        <f t="shared" si="13"/>
        <v>21</v>
      </c>
      <c r="H42" s="65">
        <f>VLOOKUP($A42,'Return Data'!$B$7:$R$526,12,0)</f>
        <v>-6.8727</v>
      </c>
      <c r="I42" s="66">
        <f t="shared" si="8"/>
        <v>30</v>
      </c>
      <c r="J42" s="65">
        <f>VLOOKUP($A42,'Return Data'!$B$7:$R$526,13,0)</f>
        <v>-10.7499</v>
      </c>
      <c r="K42" s="66">
        <f t="shared" si="14"/>
        <v>34</v>
      </c>
      <c r="L42" s="65">
        <f>VLOOKUP($A42,'Return Data'!$B$7:$R$526,17,0)</f>
        <v>-5.4961000000000002</v>
      </c>
      <c r="M42" s="66">
        <f t="shared" si="15"/>
        <v>38</v>
      </c>
      <c r="N42" s="65">
        <f>VLOOKUP($A42,'Return Data'!$B$7:$R$526,14,0)</f>
        <v>-0.93020000000000003</v>
      </c>
      <c r="O42" s="66">
        <f t="shared" si="16"/>
        <v>30</v>
      </c>
      <c r="P42" s="65">
        <f>VLOOKUP($A42,'Return Data'!$B$7:$R$526,15,0)</f>
        <v>6.0705999999999998</v>
      </c>
      <c r="Q42" s="66">
        <f t="shared" si="18"/>
        <v>16</v>
      </c>
      <c r="R42" s="65">
        <f>VLOOKUP($A42,'Return Data'!$B$7:$R$526,16,0)</f>
        <v>11.299799999999999</v>
      </c>
      <c r="S42" s="67">
        <f t="shared" si="17"/>
        <v>16</v>
      </c>
    </row>
    <row r="43" spans="1:19" x14ac:dyDescent="0.3">
      <c r="A43" s="63" t="s">
        <v>198</v>
      </c>
      <c r="B43" s="64">
        <f>VLOOKUP($A43,'Return Data'!$B$7:$R$526,3,0)</f>
        <v>44004</v>
      </c>
      <c r="C43" s="65">
        <f>VLOOKUP($A43,'Return Data'!$B$7:$R$526,4,0)</f>
        <v>95.929400000000001</v>
      </c>
      <c r="D43" s="65">
        <f>VLOOKUP($A43,'Return Data'!$B$7:$R$526,10,0)</f>
        <v>34.543900000000001</v>
      </c>
      <c r="E43" s="66">
        <f t="shared" si="12"/>
        <v>1</v>
      </c>
      <c r="F43" s="65">
        <f>VLOOKUP($A43,'Return Data'!$B$7:$R$526,11,0)</f>
        <v>-0.45390000000000003</v>
      </c>
      <c r="G43" s="66">
        <f t="shared" si="13"/>
        <v>1</v>
      </c>
      <c r="H43" s="65">
        <f>VLOOKUP($A43,'Return Data'!$B$7:$R$526,12,0)</f>
        <v>4.8600000000000003</v>
      </c>
      <c r="I43" s="66">
        <f t="shared" si="8"/>
        <v>2</v>
      </c>
      <c r="J43" s="65">
        <f>VLOOKUP($A43,'Return Data'!$B$7:$R$526,13,0)</f>
        <v>1.1364000000000001</v>
      </c>
      <c r="K43" s="66">
        <f t="shared" si="14"/>
        <v>4</v>
      </c>
      <c r="L43" s="65">
        <f>VLOOKUP($A43,'Return Data'!$B$7:$R$526,17,0)</f>
        <v>2.4937</v>
      </c>
      <c r="M43" s="66">
        <f t="shared" si="15"/>
        <v>4</v>
      </c>
      <c r="N43" s="65">
        <f>VLOOKUP($A43,'Return Data'!$B$7:$R$526,14,0)</f>
        <v>3.6890000000000001</v>
      </c>
      <c r="O43" s="66">
        <f t="shared" si="16"/>
        <v>8</v>
      </c>
      <c r="P43" s="65">
        <f>VLOOKUP($A43,'Return Data'!$B$7:$R$526,15,0)</f>
        <v>10.227499999999999</v>
      </c>
      <c r="Q43" s="66">
        <f t="shared" si="18"/>
        <v>2</v>
      </c>
      <c r="R43" s="65">
        <f>VLOOKUP($A43,'Return Data'!$B$7:$R$526,16,0)</f>
        <v>12.7638</v>
      </c>
      <c r="S43" s="67">
        <f t="shared" si="17"/>
        <v>10</v>
      </c>
    </row>
    <row r="44" spans="1:19" x14ac:dyDescent="0.3">
      <c r="A44" s="63" t="s">
        <v>199</v>
      </c>
      <c r="B44" s="64">
        <f>VLOOKUP($A44,'Return Data'!$B$7:$R$526,3,0)</f>
        <v>44004</v>
      </c>
      <c r="C44" s="65">
        <f>VLOOKUP($A44,'Return Data'!$B$7:$R$526,4,0)</f>
        <v>44.24</v>
      </c>
      <c r="D44" s="65">
        <f>VLOOKUP($A44,'Return Data'!$B$7:$R$526,10,0)</f>
        <v>16.024100000000001</v>
      </c>
      <c r="E44" s="66">
        <f t="shared" si="12"/>
        <v>28</v>
      </c>
      <c r="F44" s="65">
        <f>VLOOKUP($A44,'Return Data'!$B$7:$R$526,11,0)</f>
        <v>-16.669799999999999</v>
      </c>
      <c r="G44" s="66">
        <f t="shared" si="13"/>
        <v>56</v>
      </c>
      <c r="H44" s="65">
        <f>VLOOKUP($A44,'Return Data'!$B$7:$R$526,12,0)</f>
        <v>-15.2653</v>
      </c>
      <c r="I44" s="66">
        <f t="shared" si="8"/>
        <v>57</v>
      </c>
      <c r="J44" s="65">
        <f>VLOOKUP($A44,'Return Data'!$B$7:$R$526,13,0)</f>
        <v>-19.284800000000001</v>
      </c>
      <c r="K44" s="66">
        <f t="shared" si="14"/>
        <v>55</v>
      </c>
      <c r="L44" s="65">
        <f>VLOOKUP($A44,'Return Data'!$B$7:$R$526,17,0)</f>
        <v>-8.2708999999999993</v>
      </c>
      <c r="M44" s="66">
        <f t="shared" si="15"/>
        <v>48</v>
      </c>
      <c r="N44" s="65">
        <f>VLOOKUP($A44,'Return Data'!$B$7:$R$526,14,0)</f>
        <v>-3.3066</v>
      </c>
      <c r="O44" s="66">
        <f t="shared" si="16"/>
        <v>41</v>
      </c>
      <c r="P44" s="65">
        <f>VLOOKUP($A44,'Return Data'!$B$7:$R$526,15,0)</f>
        <v>2.9599000000000002</v>
      </c>
      <c r="Q44" s="66">
        <f t="shared" si="18"/>
        <v>31</v>
      </c>
      <c r="R44" s="65">
        <f>VLOOKUP($A44,'Return Data'!$B$7:$R$526,16,0)</f>
        <v>13.7988</v>
      </c>
      <c r="S44" s="67">
        <f t="shared" si="17"/>
        <v>5</v>
      </c>
    </row>
    <row r="45" spans="1:19" x14ac:dyDescent="0.3">
      <c r="A45" s="63" t="s">
        <v>372</v>
      </c>
      <c r="B45" s="64">
        <f>VLOOKUP($A45,'Return Data'!$B$7:$R$526,3,0)</f>
        <v>44004</v>
      </c>
      <c r="C45" s="65">
        <f>VLOOKUP($A45,'Return Data'!$B$7:$R$526,4,0)</f>
        <v>133.2201</v>
      </c>
      <c r="D45" s="65">
        <f>VLOOKUP($A45,'Return Data'!$B$7:$R$526,10,0)</f>
        <v>19.148399999999999</v>
      </c>
      <c r="E45" s="66">
        <f t="shared" si="12"/>
        <v>9</v>
      </c>
      <c r="F45" s="65">
        <f>VLOOKUP($A45,'Return Data'!$B$7:$R$526,11,0)</f>
        <v>-10.9459</v>
      </c>
      <c r="G45" s="66">
        <f t="shared" si="13"/>
        <v>18</v>
      </c>
      <c r="H45" s="65">
        <f>VLOOKUP($A45,'Return Data'!$B$7:$R$526,12,0)</f>
        <v>-6.0415999999999999</v>
      </c>
      <c r="I45" s="66">
        <f t="shared" si="8"/>
        <v>25</v>
      </c>
      <c r="J45" s="65">
        <f>VLOOKUP($A45,'Return Data'!$B$7:$R$526,13,0)</f>
        <v>-9.4163999999999994</v>
      </c>
      <c r="K45" s="66">
        <f t="shared" si="14"/>
        <v>27</v>
      </c>
      <c r="L45" s="65">
        <f>VLOOKUP($A45,'Return Data'!$B$7:$R$526,17,0)</f>
        <v>-3.4727999999999999</v>
      </c>
      <c r="M45" s="66">
        <f t="shared" si="15"/>
        <v>24</v>
      </c>
      <c r="N45" s="65">
        <f>VLOOKUP($A45,'Return Data'!$B$7:$R$526,14,0)</f>
        <v>-1.0793999999999999</v>
      </c>
      <c r="O45" s="66">
        <f t="shared" si="16"/>
        <v>32</v>
      </c>
      <c r="P45" s="65">
        <f>VLOOKUP($A45,'Return Data'!$B$7:$R$526,15,0)</f>
        <v>2.8136999999999999</v>
      </c>
      <c r="Q45" s="66">
        <f t="shared" si="18"/>
        <v>33</v>
      </c>
      <c r="R45" s="65">
        <f>VLOOKUP($A45,'Return Data'!$B$7:$R$526,16,0)</f>
        <v>9.5065000000000008</v>
      </c>
      <c r="S45" s="67">
        <f t="shared" si="17"/>
        <v>28</v>
      </c>
    </row>
    <row r="46" spans="1:19" x14ac:dyDescent="0.3">
      <c r="A46" s="63" t="s">
        <v>201</v>
      </c>
      <c r="B46" s="64">
        <f>VLOOKUP($A46,'Return Data'!$B$7:$R$526,3,0)</f>
        <v>44004</v>
      </c>
      <c r="C46" s="65">
        <f>VLOOKUP($A46,'Return Data'!$B$7:$R$526,4,0)</f>
        <v>12.2149</v>
      </c>
      <c r="D46" s="65">
        <f>VLOOKUP($A46,'Return Data'!$B$7:$R$526,10,0)</f>
        <v>17.261500000000002</v>
      </c>
      <c r="E46" s="66">
        <f t="shared" si="12"/>
        <v>23</v>
      </c>
      <c r="F46" s="65">
        <f>VLOOKUP($A46,'Return Data'!$B$7:$R$526,11,0)</f>
        <v>-14.852600000000001</v>
      </c>
      <c r="G46" s="66">
        <f t="shared" si="13"/>
        <v>48</v>
      </c>
      <c r="H46" s="65">
        <f>VLOOKUP($A46,'Return Data'!$B$7:$R$526,12,0)</f>
        <v>-7.3955000000000002</v>
      </c>
      <c r="I46" s="66">
        <f t="shared" si="8"/>
        <v>31</v>
      </c>
      <c r="J46" s="65">
        <f>VLOOKUP($A46,'Return Data'!$B$7:$R$526,13,0)</f>
        <v>-11.1967</v>
      </c>
      <c r="K46" s="66">
        <f t="shared" si="14"/>
        <v>40</v>
      </c>
      <c r="L46" s="65">
        <f>VLOOKUP($A46,'Return Data'!$B$7:$R$526,17,0)</f>
        <v>-4.9851999999999999</v>
      </c>
      <c r="M46" s="66">
        <f t="shared" si="15"/>
        <v>34</v>
      </c>
      <c r="N46" s="65">
        <f>VLOOKUP($A46,'Return Data'!$B$7:$R$526,14,0)</f>
        <v>-3.2538</v>
      </c>
      <c r="O46" s="66">
        <f t="shared" si="16"/>
        <v>40</v>
      </c>
      <c r="P46" s="65">
        <f>VLOOKUP($A46,'Return Data'!$B$7:$R$526,15,0)</f>
        <v>3.8654000000000002</v>
      </c>
      <c r="Q46" s="66">
        <f t="shared" si="18"/>
        <v>26</v>
      </c>
      <c r="R46" s="65">
        <f>VLOOKUP($A46,'Return Data'!$B$7:$R$526,16,0)</f>
        <v>3.8725999999999998</v>
      </c>
      <c r="S46" s="67">
        <f t="shared" si="17"/>
        <v>43</v>
      </c>
    </row>
    <row r="47" spans="1:19" x14ac:dyDescent="0.3">
      <c r="A47" s="63" t="s">
        <v>202</v>
      </c>
      <c r="B47" s="64">
        <f>VLOOKUP($A47,'Return Data'!$B$7:$R$526,3,0)</f>
        <v>44004</v>
      </c>
      <c r="C47" s="65">
        <f>VLOOKUP($A47,'Return Data'!$B$7:$R$526,4,0)</f>
        <v>13.0488</v>
      </c>
      <c r="D47" s="65">
        <f>VLOOKUP($A47,'Return Data'!$B$7:$R$526,10,0)</f>
        <v>17.3918</v>
      </c>
      <c r="E47" s="66">
        <f t="shared" si="12"/>
        <v>19</v>
      </c>
      <c r="F47" s="65">
        <f>VLOOKUP($A47,'Return Data'!$B$7:$R$526,11,0)</f>
        <v>-12.1914</v>
      </c>
      <c r="G47" s="66">
        <f t="shared" si="13"/>
        <v>24</v>
      </c>
      <c r="H47" s="65">
        <f>VLOOKUP($A47,'Return Data'!$B$7:$R$526,12,0)</f>
        <v>-4.2114000000000003</v>
      </c>
      <c r="I47" s="66">
        <f t="shared" si="8"/>
        <v>19</v>
      </c>
      <c r="J47" s="65">
        <f>VLOOKUP($A47,'Return Data'!$B$7:$R$526,13,0)</f>
        <v>-8.6313999999999993</v>
      </c>
      <c r="K47" s="66">
        <f t="shared" si="14"/>
        <v>23</v>
      </c>
      <c r="L47" s="65">
        <f>VLOOKUP($A47,'Return Data'!$B$7:$R$526,17,0)</f>
        <v>-2.4527999999999999</v>
      </c>
      <c r="M47" s="66">
        <f t="shared" si="15"/>
        <v>18</v>
      </c>
      <c r="N47" s="65">
        <f>VLOOKUP($A47,'Return Data'!$B$7:$R$526,14,0)</f>
        <v>-1.6666000000000001</v>
      </c>
      <c r="O47" s="66">
        <f t="shared" si="16"/>
        <v>34</v>
      </c>
      <c r="P47" s="65">
        <f>VLOOKUP($A47,'Return Data'!$B$7:$R$526,15,0)</f>
        <v>6.1143999999999998</v>
      </c>
      <c r="Q47" s="66">
        <f t="shared" si="18"/>
        <v>15</v>
      </c>
      <c r="R47" s="65">
        <f>VLOOKUP($A47,'Return Data'!$B$7:$R$526,16,0)</f>
        <v>5.1708999999999996</v>
      </c>
      <c r="S47" s="67">
        <f t="shared" si="17"/>
        <v>40</v>
      </c>
    </row>
    <row r="48" spans="1:19" x14ac:dyDescent="0.3">
      <c r="A48" s="63" t="s">
        <v>203</v>
      </c>
      <c r="B48" s="64">
        <f>VLOOKUP($A48,'Return Data'!$B$7:$R$526,3,0)</f>
        <v>44004</v>
      </c>
      <c r="C48" s="65">
        <f>VLOOKUP($A48,'Return Data'!$B$7:$R$526,4,0)</f>
        <v>12.820499999999999</v>
      </c>
      <c r="D48" s="65">
        <f>VLOOKUP($A48,'Return Data'!$B$7:$R$526,10,0)</f>
        <v>16.353300000000001</v>
      </c>
      <c r="E48" s="66">
        <f t="shared" si="12"/>
        <v>26</v>
      </c>
      <c r="F48" s="65">
        <f>VLOOKUP($A48,'Return Data'!$B$7:$R$526,11,0)</f>
        <v>-12.4618</v>
      </c>
      <c r="G48" s="66">
        <f t="shared" si="13"/>
        <v>26</v>
      </c>
      <c r="H48" s="65">
        <f>VLOOKUP($A48,'Return Data'!$B$7:$R$526,12,0)</f>
        <v>-4.9375999999999998</v>
      </c>
      <c r="I48" s="66">
        <f t="shared" si="8"/>
        <v>20</v>
      </c>
      <c r="J48" s="65">
        <f>VLOOKUP($A48,'Return Data'!$B$7:$R$526,13,0)</f>
        <v>-9.5236000000000001</v>
      </c>
      <c r="K48" s="66">
        <f t="shared" si="14"/>
        <v>29</v>
      </c>
      <c r="L48" s="65">
        <f>VLOOKUP($A48,'Return Data'!$B$7:$R$526,17,0)</f>
        <v>-1.0541</v>
      </c>
      <c r="M48" s="66">
        <f t="shared" si="15"/>
        <v>11</v>
      </c>
      <c r="N48" s="65">
        <f>VLOOKUP($A48,'Return Data'!$B$7:$R$526,14,0)</f>
        <v>-0.28389999999999999</v>
      </c>
      <c r="O48" s="66">
        <f t="shared" si="16"/>
        <v>28</v>
      </c>
      <c r="P48" s="65"/>
      <c r="Q48" s="66"/>
      <c r="R48" s="65">
        <f>VLOOKUP($A48,'Return Data'!$B$7:$R$526,16,0)</f>
        <v>6.0495000000000001</v>
      </c>
      <c r="S48" s="67">
        <f t="shared" si="17"/>
        <v>39</v>
      </c>
    </row>
    <row r="49" spans="1:19" x14ac:dyDescent="0.3">
      <c r="A49" s="63" t="s">
        <v>204</v>
      </c>
      <c r="B49" s="64">
        <f>VLOOKUP($A49,'Return Data'!$B$7:$R$526,3,0)</f>
        <v>44004</v>
      </c>
      <c r="C49" s="65">
        <f>VLOOKUP($A49,'Return Data'!$B$7:$R$526,4,0)</f>
        <v>13.055199999999999</v>
      </c>
      <c r="D49" s="65">
        <f>VLOOKUP($A49,'Return Data'!$B$7:$R$526,10,0)</f>
        <v>11.9283</v>
      </c>
      <c r="E49" s="66">
        <f t="shared" si="12"/>
        <v>54</v>
      </c>
      <c r="F49" s="65">
        <f>VLOOKUP($A49,'Return Data'!$B$7:$R$526,11,0)</f>
        <v>-9.2216000000000005</v>
      </c>
      <c r="G49" s="66">
        <f t="shared" si="13"/>
        <v>11</v>
      </c>
      <c r="H49" s="65">
        <f>VLOOKUP($A49,'Return Data'!$B$7:$R$526,12,0)</f>
        <v>-1.3764000000000001</v>
      </c>
      <c r="I49" s="66">
        <f t="shared" si="8"/>
        <v>7</v>
      </c>
      <c r="J49" s="65">
        <f>VLOOKUP($A49,'Return Data'!$B$7:$R$526,13,0)</f>
        <v>5.0599999999999999E-2</v>
      </c>
      <c r="K49" s="66">
        <f t="shared" si="14"/>
        <v>5</v>
      </c>
      <c r="L49" s="65">
        <f>VLOOKUP($A49,'Return Data'!$B$7:$R$526,17,0)</f>
        <v>1.6075999999999999</v>
      </c>
      <c r="M49" s="66">
        <f t="shared" si="15"/>
        <v>5</v>
      </c>
      <c r="N49" s="65">
        <f>VLOOKUP($A49,'Return Data'!$B$7:$R$526,14,0)</f>
        <v>6.2229999999999999</v>
      </c>
      <c r="O49" s="66">
        <f t="shared" si="16"/>
        <v>3</v>
      </c>
      <c r="P49" s="65"/>
      <c r="Q49" s="66"/>
      <c r="R49" s="65">
        <f>VLOOKUP($A49,'Return Data'!$B$7:$R$526,16,0)</f>
        <v>8.6036999999999999</v>
      </c>
      <c r="S49" s="67">
        <f t="shared" si="17"/>
        <v>30</v>
      </c>
    </row>
    <row r="50" spans="1:19" x14ac:dyDescent="0.3">
      <c r="A50" s="63" t="s">
        <v>205</v>
      </c>
      <c r="B50" s="64">
        <f>VLOOKUP($A50,'Return Data'!$B$7:$R$526,3,0)</f>
        <v>44004</v>
      </c>
      <c r="C50" s="65">
        <f>VLOOKUP($A50,'Return Data'!$B$7:$R$526,4,0)</f>
        <v>9.3863000000000003</v>
      </c>
      <c r="D50" s="65">
        <f>VLOOKUP($A50,'Return Data'!$B$7:$R$526,10,0)</f>
        <v>12.142200000000001</v>
      </c>
      <c r="E50" s="66">
        <f t="shared" si="12"/>
        <v>53</v>
      </c>
      <c r="F50" s="65">
        <f>VLOOKUP($A50,'Return Data'!$B$7:$R$526,11,0)</f>
        <v>-14.3742</v>
      </c>
      <c r="G50" s="66">
        <f t="shared" si="13"/>
        <v>44</v>
      </c>
      <c r="H50" s="65">
        <f>VLOOKUP($A50,'Return Data'!$B$7:$R$526,12,0)</f>
        <v>-7.9991000000000003</v>
      </c>
      <c r="I50" s="66">
        <f t="shared" si="8"/>
        <v>34</v>
      </c>
      <c r="J50" s="65">
        <f>VLOOKUP($A50,'Return Data'!$B$7:$R$526,13,0)</f>
        <v>-9.6062999999999992</v>
      </c>
      <c r="K50" s="66">
        <f t="shared" si="14"/>
        <v>30</v>
      </c>
      <c r="L50" s="65">
        <f>VLOOKUP($A50,'Return Data'!$B$7:$R$526,17,0)</f>
        <v>-2.7103000000000002</v>
      </c>
      <c r="M50" s="66">
        <f t="shared" si="15"/>
        <v>21</v>
      </c>
      <c r="N50" s="65"/>
      <c r="O50" s="66"/>
      <c r="P50" s="65"/>
      <c r="Q50" s="66"/>
      <c r="R50" s="65">
        <f>VLOOKUP($A50,'Return Data'!$B$7:$R$526,16,0)</f>
        <v>-2.7865000000000002</v>
      </c>
      <c r="S50" s="67">
        <f t="shared" si="17"/>
        <v>51</v>
      </c>
    </row>
    <row r="51" spans="1:19" x14ac:dyDescent="0.3">
      <c r="A51" s="63" t="s">
        <v>206</v>
      </c>
      <c r="B51" s="64">
        <f>VLOOKUP($A51,'Return Data'!$B$7:$R$526,3,0)</f>
        <v>44004</v>
      </c>
      <c r="C51" s="65">
        <f>VLOOKUP($A51,'Return Data'!$B$7:$R$526,4,0)</f>
        <v>9.9314999999999998</v>
      </c>
      <c r="D51" s="65">
        <f>VLOOKUP($A51,'Return Data'!$B$7:$R$526,10,0)</f>
        <v>14.3142</v>
      </c>
      <c r="E51" s="66">
        <f t="shared" si="12"/>
        <v>38</v>
      </c>
      <c r="F51" s="65">
        <f>VLOOKUP($A51,'Return Data'!$B$7:$R$526,11,0)</f>
        <v>-11.545400000000001</v>
      </c>
      <c r="G51" s="66">
        <f t="shared" si="13"/>
        <v>20</v>
      </c>
      <c r="H51" s="65">
        <f>VLOOKUP($A51,'Return Data'!$B$7:$R$526,12,0)</f>
        <v>-5.7473000000000001</v>
      </c>
      <c r="I51" s="66">
        <f t="shared" si="8"/>
        <v>23</v>
      </c>
      <c r="J51" s="65">
        <f>VLOOKUP($A51,'Return Data'!$B$7:$R$526,13,0)</f>
        <v>-7.8078000000000003</v>
      </c>
      <c r="K51" s="66">
        <f t="shared" si="14"/>
        <v>20</v>
      </c>
      <c r="L51" s="65"/>
      <c r="M51" s="66"/>
      <c r="N51" s="65"/>
      <c r="O51" s="66"/>
      <c r="P51" s="65"/>
      <c r="Q51" s="66"/>
      <c r="R51" s="65">
        <f>VLOOKUP($A51,'Return Data'!$B$7:$R$526,16,0)</f>
        <v>-0.35470000000000002</v>
      </c>
      <c r="S51" s="67">
        <f t="shared" si="17"/>
        <v>49</v>
      </c>
    </row>
    <row r="52" spans="1:19" x14ac:dyDescent="0.3">
      <c r="A52" s="63" t="s">
        <v>207</v>
      </c>
      <c r="B52" s="64">
        <f>VLOOKUP($A52,'Return Data'!$B$7:$R$526,3,0)</f>
        <v>44004</v>
      </c>
      <c r="C52" s="65">
        <f>VLOOKUP($A52,'Return Data'!$B$7:$R$526,4,0)</f>
        <v>27.563300000000002</v>
      </c>
      <c r="D52" s="65">
        <f>VLOOKUP($A52,'Return Data'!$B$7:$R$526,10,0)</f>
        <v>15.047000000000001</v>
      </c>
      <c r="E52" s="66">
        <f t="shared" si="12"/>
        <v>32</v>
      </c>
      <c r="F52" s="65">
        <f>VLOOKUP($A52,'Return Data'!$B$7:$R$526,11,0)</f>
        <v>-3.5333999999999999</v>
      </c>
      <c r="G52" s="66">
        <f t="shared" si="13"/>
        <v>2</v>
      </c>
      <c r="H52" s="65">
        <f>VLOOKUP($A52,'Return Data'!$B$7:$R$526,12,0)</f>
        <v>6.4146000000000001</v>
      </c>
      <c r="I52" s="66">
        <f t="shared" si="8"/>
        <v>1</v>
      </c>
      <c r="J52" s="65">
        <f>VLOOKUP($A52,'Return Data'!$B$7:$R$526,13,0)</f>
        <v>6.2840999999999996</v>
      </c>
      <c r="K52" s="66">
        <f t="shared" si="14"/>
        <v>1</v>
      </c>
      <c r="L52" s="65">
        <f>VLOOKUP($A52,'Return Data'!$B$7:$R$526,17,0)</f>
        <v>9.3683999999999994</v>
      </c>
      <c r="M52" s="66">
        <f>RANK(L52,L$8:L$71,0)</f>
        <v>1</v>
      </c>
      <c r="N52" s="65">
        <f>VLOOKUP($A52,'Return Data'!$B$7:$R$526,14,0)</f>
        <v>9.0798000000000005</v>
      </c>
      <c r="O52" s="66">
        <f>RANK(N52,N$8:N$71,0)</f>
        <v>1</v>
      </c>
      <c r="P52" s="65">
        <f>VLOOKUP($A52,'Return Data'!$B$7:$R$526,15,0)</f>
        <v>10.9414</v>
      </c>
      <c r="Q52" s="66">
        <f>RANK(P52,P$8:P$71,0)</f>
        <v>1</v>
      </c>
      <c r="R52" s="65">
        <f>VLOOKUP($A52,'Return Data'!$B$7:$R$526,16,0)</f>
        <v>17.639600000000002</v>
      </c>
      <c r="S52" s="67">
        <f t="shared" si="17"/>
        <v>1</v>
      </c>
    </row>
    <row r="53" spans="1:19" x14ac:dyDescent="0.3">
      <c r="A53" s="63" t="s">
        <v>208</v>
      </c>
      <c r="B53" s="64">
        <f>VLOOKUP($A53,'Return Data'!$B$7:$R$526,3,0)</f>
        <v>44004</v>
      </c>
      <c r="C53" s="65">
        <f>VLOOKUP($A53,'Return Data'!$B$7:$R$526,4,0)</f>
        <v>10.454599999999999</v>
      </c>
      <c r="D53" s="65">
        <f>VLOOKUP($A53,'Return Data'!$B$7:$R$526,10,0)</f>
        <v>14.103300000000001</v>
      </c>
      <c r="E53" s="66">
        <f t="shared" si="12"/>
        <v>40</v>
      </c>
      <c r="F53" s="65">
        <f>VLOOKUP($A53,'Return Data'!$B$7:$R$526,11,0)</f>
        <v>-8.1769999999999996</v>
      </c>
      <c r="G53" s="66">
        <f t="shared" si="13"/>
        <v>8</v>
      </c>
      <c r="H53" s="65">
        <f>VLOOKUP($A53,'Return Data'!$B$7:$R$526,12,0)</f>
        <v>-1.8835999999999999</v>
      </c>
      <c r="I53" s="66">
        <f t="shared" si="8"/>
        <v>9</v>
      </c>
      <c r="J53" s="65">
        <f>VLOOKUP($A53,'Return Data'!$B$7:$R$526,13,0)</f>
        <v>-0.308</v>
      </c>
      <c r="K53" s="66">
        <f t="shared" si="14"/>
        <v>6</v>
      </c>
      <c r="L53" s="65"/>
      <c r="M53" s="66"/>
      <c r="N53" s="65"/>
      <c r="O53" s="66"/>
      <c r="P53" s="65"/>
      <c r="Q53" s="66"/>
      <c r="R53" s="65">
        <f>VLOOKUP($A53,'Return Data'!$B$7:$R$526,16,0)</f>
        <v>3.2073</v>
      </c>
      <c r="S53" s="67">
        <f t="shared" si="17"/>
        <v>44</v>
      </c>
    </row>
    <row r="54" spans="1:19" x14ac:dyDescent="0.3">
      <c r="A54" s="63" t="s">
        <v>209</v>
      </c>
      <c r="B54" s="64">
        <f>VLOOKUP($A54,'Return Data'!$B$7:$R$526,3,0)</f>
        <v>44004</v>
      </c>
      <c r="C54" s="65">
        <f>VLOOKUP($A54,'Return Data'!$B$7:$R$526,4,0)</f>
        <v>86.661699999999996</v>
      </c>
      <c r="D54" s="65">
        <f>VLOOKUP($A54,'Return Data'!$B$7:$R$526,10,0)</f>
        <v>13.0875</v>
      </c>
      <c r="E54" s="66">
        <f t="shared" si="12"/>
        <v>47</v>
      </c>
      <c r="F54" s="65">
        <f>VLOOKUP($A54,'Return Data'!$B$7:$R$526,11,0)</f>
        <v>-18.361699999999999</v>
      </c>
      <c r="G54" s="66">
        <f t="shared" si="13"/>
        <v>61</v>
      </c>
      <c r="H54" s="65">
        <f>VLOOKUP($A54,'Return Data'!$B$7:$R$526,12,0)</f>
        <v>-12.9595</v>
      </c>
      <c r="I54" s="66">
        <f t="shared" si="8"/>
        <v>52</v>
      </c>
      <c r="J54" s="65">
        <f>VLOOKUP($A54,'Return Data'!$B$7:$R$526,13,0)</f>
        <v>-17.117699999999999</v>
      </c>
      <c r="K54" s="66">
        <f t="shared" si="14"/>
        <v>52</v>
      </c>
      <c r="L54" s="65">
        <f>VLOOKUP($A54,'Return Data'!$B$7:$R$526,17,0)</f>
        <v>-8.9229000000000003</v>
      </c>
      <c r="M54" s="66">
        <f t="shared" ref="M54:M61" si="19">RANK(L54,L$8:L$71,0)</f>
        <v>51</v>
      </c>
      <c r="N54" s="65">
        <f>VLOOKUP($A54,'Return Data'!$B$7:$R$526,14,0)</f>
        <v>-4.3685</v>
      </c>
      <c r="O54" s="66">
        <f>RANK(N54,N$8:N$71,0)</f>
        <v>44</v>
      </c>
      <c r="P54" s="65">
        <f>VLOOKUP($A54,'Return Data'!$B$7:$R$526,15,0)</f>
        <v>3.2126000000000001</v>
      </c>
      <c r="Q54" s="66">
        <f>RANK(P54,P$8:P$71,0)</f>
        <v>29</v>
      </c>
      <c r="R54" s="65">
        <f>VLOOKUP($A54,'Return Data'!$B$7:$R$526,16,0)</f>
        <v>8.0175000000000001</v>
      </c>
      <c r="S54" s="67">
        <f t="shared" si="17"/>
        <v>34</v>
      </c>
    </row>
    <row r="55" spans="1:19" x14ac:dyDescent="0.3">
      <c r="A55" s="63" t="s">
        <v>210</v>
      </c>
      <c r="B55" s="64">
        <f>VLOOKUP($A55,'Return Data'!$B$7:$R$526,3,0)</f>
        <v>44004</v>
      </c>
      <c r="C55" s="65">
        <f>VLOOKUP($A55,'Return Data'!$B$7:$R$526,4,0)</f>
        <v>7.9132999999999996</v>
      </c>
      <c r="D55" s="65">
        <f>VLOOKUP($A55,'Return Data'!$B$7:$R$526,10,0)</f>
        <v>16.332699999999999</v>
      </c>
      <c r="E55" s="66">
        <f t="shared" si="12"/>
        <v>27</v>
      </c>
      <c r="F55" s="65">
        <f>VLOOKUP($A55,'Return Data'!$B$7:$R$526,11,0)</f>
        <v>-12.923</v>
      </c>
      <c r="G55" s="66">
        <f t="shared" si="13"/>
        <v>31</v>
      </c>
      <c r="H55" s="65">
        <f>VLOOKUP($A55,'Return Data'!$B$7:$R$526,12,0)</f>
        <v>-15.930400000000001</v>
      </c>
      <c r="I55" s="66">
        <f t="shared" si="8"/>
        <v>58</v>
      </c>
      <c r="J55" s="65">
        <f>VLOOKUP($A55,'Return Data'!$B$7:$R$526,13,0)</f>
        <v>-23.221800000000002</v>
      </c>
      <c r="K55" s="66">
        <f t="shared" si="14"/>
        <v>58</v>
      </c>
      <c r="L55" s="65">
        <f>VLOOKUP($A55,'Return Data'!$B$7:$R$526,17,0)</f>
        <v>-20.054500000000001</v>
      </c>
      <c r="M55" s="66">
        <f t="shared" si="19"/>
        <v>55</v>
      </c>
      <c r="N55" s="65">
        <f>VLOOKUP($A55,'Return Data'!$B$7:$R$526,14,0)</f>
        <v>-14.258800000000001</v>
      </c>
      <c r="O55" s="66">
        <f>RANK(N55,N$8:N$71,0)</f>
        <v>48</v>
      </c>
      <c r="P55" s="65"/>
      <c r="Q55" s="66"/>
      <c r="R55" s="65">
        <f>VLOOKUP($A55,'Return Data'!$B$7:$R$526,16,0)</f>
        <v>-6.3036000000000003</v>
      </c>
      <c r="S55" s="67">
        <f t="shared" si="17"/>
        <v>56</v>
      </c>
    </row>
    <row r="56" spans="1:19" x14ac:dyDescent="0.3">
      <c r="A56" s="63" t="s">
        <v>211</v>
      </c>
      <c r="B56" s="64">
        <f>VLOOKUP($A56,'Return Data'!$B$7:$R$526,3,0)</f>
        <v>44004</v>
      </c>
      <c r="C56" s="65">
        <f>VLOOKUP($A56,'Return Data'!$B$7:$R$526,4,0)</f>
        <v>6.7046000000000001</v>
      </c>
      <c r="D56" s="65">
        <f>VLOOKUP($A56,'Return Data'!$B$7:$R$526,10,0)</f>
        <v>15.638400000000001</v>
      </c>
      <c r="E56" s="66">
        <f t="shared" si="12"/>
        <v>29</v>
      </c>
      <c r="F56" s="65">
        <f>VLOOKUP($A56,'Return Data'!$B$7:$R$526,11,0)</f>
        <v>-13.6561</v>
      </c>
      <c r="G56" s="66">
        <f t="shared" si="13"/>
        <v>37</v>
      </c>
      <c r="H56" s="65">
        <f>VLOOKUP($A56,'Return Data'!$B$7:$R$526,12,0)</f>
        <v>-16.414999999999999</v>
      </c>
      <c r="I56" s="66">
        <f t="shared" si="8"/>
        <v>60</v>
      </c>
      <c r="J56" s="65">
        <f>VLOOKUP($A56,'Return Data'!$B$7:$R$526,13,0)</f>
        <v>-22.838100000000001</v>
      </c>
      <c r="K56" s="66">
        <f t="shared" si="14"/>
        <v>57</v>
      </c>
      <c r="L56" s="65">
        <f>VLOOKUP($A56,'Return Data'!$B$7:$R$526,17,0)</f>
        <v>-20.401900000000001</v>
      </c>
      <c r="M56" s="66">
        <f t="shared" si="19"/>
        <v>56</v>
      </c>
      <c r="N56" s="65">
        <f>VLOOKUP($A56,'Return Data'!$B$7:$R$526,14,0)</f>
        <v>-14.4093</v>
      </c>
      <c r="O56" s="66">
        <f>RANK(N56,N$8:N$71,0)</f>
        <v>49</v>
      </c>
      <c r="P56" s="65"/>
      <c r="Q56" s="66"/>
      <c r="R56" s="65">
        <f>VLOOKUP($A56,'Return Data'!$B$7:$R$526,16,0)</f>
        <v>-11.577</v>
      </c>
      <c r="S56" s="67">
        <f t="shared" si="17"/>
        <v>60</v>
      </c>
    </row>
    <row r="57" spans="1:19" x14ac:dyDescent="0.3">
      <c r="A57" s="63" t="s">
        <v>212</v>
      </c>
      <c r="B57" s="64">
        <f>VLOOKUP($A57,'Return Data'!$B$7:$R$526,3,0)</f>
        <v>44004</v>
      </c>
      <c r="C57" s="65">
        <f>VLOOKUP($A57,'Return Data'!$B$7:$R$526,4,0)</f>
        <v>6.4486999999999997</v>
      </c>
      <c r="D57" s="65">
        <f>VLOOKUP($A57,'Return Data'!$B$7:$R$526,10,0)</f>
        <v>14.8764</v>
      </c>
      <c r="E57" s="66">
        <f t="shared" si="12"/>
        <v>34</v>
      </c>
      <c r="F57" s="65">
        <f>VLOOKUP($A57,'Return Data'!$B$7:$R$526,11,0)</f>
        <v>-14.637600000000001</v>
      </c>
      <c r="G57" s="66">
        <f t="shared" si="13"/>
        <v>47</v>
      </c>
      <c r="H57" s="65">
        <f>VLOOKUP($A57,'Return Data'!$B$7:$R$526,12,0)</f>
        <v>-17.1661</v>
      </c>
      <c r="I57" s="66">
        <f t="shared" si="8"/>
        <v>61</v>
      </c>
      <c r="J57" s="65">
        <f>VLOOKUP($A57,'Return Data'!$B$7:$R$526,13,0)</f>
        <v>-23.635200000000001</v>
      </c>
      <c r="K57" s="66">
        <f t="shared" si="14"/>
        <v>59</v>
      </c>
      <c r="L57" s="65">
        <f>VLOOKUP($A57,'Return Data'!$B$7:$R$526,17,0)</f>
        <v>-20.458200000000001</v>
      </c>
      <c r="M57" s="66">
        <f t="shared" si="19"/>
        <v>57</v>
      </c>
      <c r="N57" s="65"/>
      <c r="O57" s="66"/>
      <c r="P57" s="65"/>
      <c r="Q57" s="66"/>
      <c r="R57" s="65">
        <f>VLOOKUP($A57,'Return Data'!$B$7:$R$526,16,0)</f>
        <v>-13.7445</v>
      </c>
      <c r="S57" s="67">
        <f t="shared" si="17"/>
        <v>62</v>
      </c>
    </row>
    <row r="58" spans="1:19" x14ac:dyDescent="0.3">
      <c r="A58" s="63" t="s">
        <v>213</v>
      </c>
      <c r="B58" s="64">
        <f>VLOOKUP($A58,'Return Data'!$B$7:$R$526,3,0)</f>
        <v>44004</v>
      </c>
      <c r="C58" s="65">
        <f>VLOOKUP($A58,'Return Data'!$B$7:$R$526,4,0)</f>
        <v>6.0274000000000001</v>
      </c>
      <c r="D58" s="65">
        <f>VLOOKUP($A58,'Return Data'!$B$7:$R$526,10,0)</f>
        <v>14.9171</v>
      </c>
      <c r="E58" s="66">
        <f t="shared" si="12"/>
        <v>33</v>
      </c>
      <c r="F58" s="65">
        <f>VLOOKUP($A58,'Return Data'!$B$7:$R$526,11,0)</f>
        <v>-16.546900000000001</v>
      </c>
      <c r="G58" s="66">
        <f t="shared" si="13"/>
        <v>55</v>
      </c>
      <c r="H58" s="65">
        <f>VLOOKUP($A58,'Return Data'!$B$7:$R$526,12,0)</f>
        <v>-19.261099999999999</v>
      </c>
      <c r="I58" s="66">
        <f t="shared" si="8"/>
        <v>63</v>
      </c>
      <c r="J58" s="65">
        <f>VLOOKUP($A58,'Return Data'!$B$7:$R$526,13,0)</f>
        <v>-25.508600000000001</v>
      </c>
      <c r="K58" s="66">
        <f t="shared" si="14"/>
        <v>62</v>
      </c>
      <c r="L58" s="65">
        <f>VLOOKUP($A58,'Return Data'!$B$7:$R$526,17,0)</f>
        <v>-21.377700000000001</v>
      </c>
      <c r="M58" s="66">
        <f t="shared" si="19"/>
        <v>58</v>
      </c>
      <c r="N58" s="65"/>
      <c r="O58" s="66"/>
      <c r="P58" s="65"/>
      <c r="Q58" s="66"/>
      <c r="R58" s="65">
        <f>VLOOKUP($A58,'Return Data'!$B$7:$R$526,16,0)</f>
        <v>-16.902799999999999</v>
      </c>
      <c r="S58" s="67">
        <f t="shared" si="17"/>
        <v>63</v>
      </c>
    </row>
    <row r="59" spans="1:19" x14ac:dyDescent="0.3">
      <c r="A59" s="63" t="s">
        <v>214</v>
      </c>
      <c r="B59" s="64">
        <f>VLOOKUP($A59,'Return Data'!$B$7:$R$526,3,0)</f>
        <v>44004</v>
      </c>
      <c r="C59" s="65">
        <f>VLOOKUP($A59,'Return Data'!$B$7:$R$526,4,0)</f>
        <v>12.333299999999999</v>
      </c>
      <c r="D59" s="65">
        <f>VLOOKUP($A59,'Return Data'!$B$7:$R$526,10,0)</f>
        <v>19.032399999999999</v>
      </c>
      <c r="E59" s="66">
        <f t="shared" si="12"/>
        <v>11</v>
      </c>
      <c r="F59" s="65">
        <f>VLOOKUP($A59,'Return Data'!$B$7:$R$526,11,0)</f>
        <v>-13.5646</v>
      </c>
      <c r="G59" s="66">
        <f t="shared" si="13"/>
        <v>36</v>
      </c>
      <c r="H59" s="65">
        <f>VLOOKUP($A59,'Return Data'!$B$7:$R$526,12,0)</f>
        <v>-6.7461000000000002</v>
      </c>
      <c r="I59" s="66">
        <f t="shared" si="8"/>
        <v>29</v>
      </c>
      <c r="J59" s="65">
        <f>VLOOKUP($A59,'Return Data'!$B$7:$R$526,13,0)</f>
        <v>-10.8163</v>
      </c>
      <c r="K59" s="66">
        <f t="shared" si="14"/>
        <v>36</v>
      </c>
      <c r="L59" s="65">
        <f>VLOOKUP($A59,'Return Data'!$B$7:$R$526,17,0)</f>
        <v>-4.6565000000000003</v>
      </c>
      <c r="M59" s="66">
        <f t="shared" si="19"/>
        <v>33</v>
      </c>
      <c r="N59" s="65">
        <f>VLOOKUP($A59,'Return Data'!$B$7:$R$526,14,0)</f>
        <v>-1.0545</v>
      </c>
      <c r="O59" s="66">
        <f>RANK(N59,N$8:N$71,0)</f>
        <v>31</v>
      </c>
      <c r="P59" s="65">
        <f>VLOOKUP($A59,'Return Data'!$B$7:$R$526,15,0)</f>
        <v>3.7422</v>
      </c>
      <c r="Q59" s="66">
        <f>RANK(P59,P$8:P$71,0)</f>
        <v>28</v>
      </c>
      <c r="R59" s="65">
        <f>VLOOKUP($A59,'Return Data'!$B$7:$R$526,16,0)</f>
        <v>4.0781999999999998</v>
      </c>
      <c r="S59" s="67">
        <f t="shared" si="17"/>
        <v>42</v>
      </c>
    </row>
    <row r="60" spans="1:19" x14ac:dyDescent="0.3">
      <c r="A60" s="63" t="s">
        <v>215</v>
      </c>
      <c r="B60" s="64">
        <f>VLOOKUP($A60,'Return Data'!$B$7:$R$526,3,0)</f>
        <v>44004</v>
      </c>
      <c r="C60" s="65">
        <f>VLOOKUP($A60,'Return Data'!$B$7:$R$526,4,0)</f>
        <v>13.5495</v>
      </c>
      <c r="D60" s="65">
        <f>VLOOKUP($A60,'Return Data'!$B$7:$R$526,10,0)</f>
        <v>19.287400000000002</v>
      </c>
      <c r="E60" s="66">
        <f t="shared" si="12"/>
        <v>8</v>
      </c>
      <c r="F60" s="65">
        <f>VLOOKUP($A60,'Return Data'!$B$7:$R$526,11,0)</f>
        <v>-12.903</v>
      </c>
      <c r="G60" s="66">
        <f t="shared" si="13"/>
        <v>30</v>
      </c>
      <c r="H60" s="65">
        <f>VLOOKUP($A60,'Return Data'!$B$7:$R$526,12,0)</f>
        <v>-5.5237999999999996</v>
      </c>
      <c r="I60" s="66">
        <f t="shared" si="8"/>
        <v>22</v>
      </c>
      <c r="J60" s="65">
        <f>VLOOKUP($A60,'Return Data'!$B$7:$R$526,13,0)</f>
        <v>-9.6464999999999996</v>
      </c>
      <c r="K60" s="66">
        <f t="shared" si="14"/>
        <v>31</v>
      </c>
      <c r="L60" s="65">
        <f>VLOOKUP($A60,'Return Data'!$B$7:$R$526,17,0)</f>
        <v>-3.5962000000000001</v>
      </c>
      <c r="M60" s="66">
        <f t="shared" si="19"/>
        <v>26</v>
      </c>
      <c r="N60" s="65">
        <f>VLOOKUP($A60,'Return Data'!$B$7:$R$526,14,0)</f>
        <v>0.37940000000000002</v>
      </c>
      <c r="O60" s="66">
        <f>RANK(N60,N$8:N$71,0)</f>
        <v>23</v>
      </c>
      <c r="P60" s="65"/>
      <c r="Q60" s="66"/>
      <c r="R60" s="65">
        <f>VLOOKUP($A60,'Return Data'!$B$7:$R$526,16,0)</f>
        <v>7.3954000000000004</v>
      </c>
      <c r="S60" s="67">
        <f t="shared" si="17"/>
        <v>36</v>
      </c>
    </row>
    <row r="61" spans="1:19" x14ac:dyDescent="0.3">
      <c r="A61" s="63" t="s">
        <v>216</v>
      </c>
      <c r="B61" s="64">
        <f>VLOOKUP($A61,'Return Data'!$B$7:$R$526,3,0)</f>
        <v>44004</v>
      </c>
      <c r="C61" s="65">
        <f>VLOOKUP($A61,'Return Data'!$B$7:$R$526,4,0)</f>
        <v>6.4181999999999997</v>
      </c>
      <c r="D61" s="65">
        <f>VLOOKUP($A61,'Return Data'!$B$7:$R$526,10,0)</f>
        <v>10.3561</v>
      </c>
      <c r="E61" s="66">
        <f t="shared" si="12"/>
        <v>58</v>
      </c>
      <c r="F61" s="65">
        <f>VLOOKUP($A61,'Return Data'!$B$7:$R$526,11,0)</f>
        <v>-17.401900000000001</v>
      </c>
      <c r="G61" s="66">
        <f t="shared" si="13"/>
        <v>57</v>
      </c>
      <c r="H61" s="65">
        <f>VLOOKUP($A61,'Return Data'!$B$7:$R$526,12,0)</f>
        <v>-18.192599999999999</v>
      </c>
      <c r="I61" s="66">
        <f t="shared" si="8"/>
        <v>62</v>
      </c>
      <c r="J61" s="65">
        <f>VLOOKUP($A61,'Return Data'!$B$7:$R$526,13,0)</f>
        <v>-24.534400000000002</v>
      </c>
      <c r="K61" s="66">
        <f t="shared" si="14"/>
        <v>61</v>
      </c>
      <c r="L61" s="65">
        <f>VLOOKUP($A61,'Return Data'!$B$7:$R$526,17,0)</f>
        <v>-18.216100000000001</v>
      </c>
      <c r="M61" s="66">
        <f t="shared" si="19"/>
        <v>54</v>
      </c>
      <c r="N61" s="65"/>
      <c r="O61" s="66"/>
      <c r="P61" s="65"/>
      <c r="Q61" s="66"/>
      <c r="R61" s="65">
        <f>VLOOKUP($A61,'Return Data'!$B$7:$R$526,16,0)</f>
        <v>-17.972300000000001</v>
      </c>
      <c r="S61" s="67">
        <f t="shared" si="17"/>
        <v>64</v>
      </c>
    </row>
    <row r="62" spans="1:19" x14ac:dyDescent="0.3">
      <c r="A62" s="63" t="s">
        <v>217</v>
      </c>
      <c r="B62" s="64">
        <f>VLOOKUP($A62,'Return Data'!$B$7:$R$526,3,0)</f>
        <v>44004</v>
      </c>
      <c r="C62" s="65">
        <f>VLOOKUP($A62,'Return Data'!$B$7:$R$526,4,0)</f>
        <v>7.6806999999999999</v>
      </c>
      <c r="D62" s="65">
        <f>VLOOKUP($A62,'Return Data'!$B$7:$R$526,10,0)</f>
        <v>13.421799999999999</v>
      </c>
      <c r="E62" s="66">
        <f t="shared" si="12"/>
        <v>45</v>
      </c>
      <c r="F62" s="65">
        <f>VLOOKUP($A62,'Return Data'!$B$7:$R$526,11,0)</f>
        <v>-14.1015</v>
      </c>
      <c r="G62" s="66">
        <f t="shared" si="13"/>
        <v>41</v>
      </c>
      <c r="H62" s="65">
        <f>VLOOKUP($A62,'Return Data'!$B$7:$R$526,12,0)</f>
        <v>-14.3028</v>
      </c>
      <c r="I62" s="66">
        <f t="shared" si="8"/>
        <v>55</v>
      </c>
      <c r="J62" s="65">
        <f>VLOOKUP($A62,'Return Data'!$B$7:$R$526,13,0)</f>
        <v>-21.034099999999999</v>
      </c>
      <c r="K62" s="66">
        <f t="shared" si="14"/>
        <v>56</v>
      </c>
      <c r="L62" s="65"/>
      <c r="M62" s="66"/>
      <c r="N62" s="65"/>
      <c r="O62" s="66"/>
      <c r="P62" s="65"/>
      <c r="Q62" s="66"/>
      <c r="R62" s="65">
        <f>VLOOKUP($A62,'Return Data'!$B$7:$R$526,16,0)</f>
        <v>-12.456200000000001</v>
      </c>
      <c r="S62" s="67">
        <f t="shared" si="17"/>
        <v>61</v>
      </c>
    </row>
    <row r="63" spans="1:19" x14ac:dyDescent="0.3">
      <c r="A63" s="63" t="s">
        <v>218</v>
      </c>
      <c r="B63" s="64">
        <f>VLOOKUP($A63,'Return Data'!$B$7:$R$526,3,0)</f>
        <v>44004</v>
      </c>
      <c r="C63" s="65">
        <f>VLOOKUP($A63,'Return Data'!$B$7:$R$526,4,0)</f>
        <v>17.554400000000001</v>
      </c>
      <c r="D63" s="65">
        <f>VLOOKUP($A63,'Return Data'!$B$7:$R$526,10,0)</f>
        <v>14.428000000000001</v>
      </c>
      <c r="E63" s="66">
        <f t="shared" si="12"/>
        <v>37</v>
      </c>
      <c r="F63" s="65">
        <f>VLOOKUP($A63,'Return Data'!$B$7:$R$526,11,0)</f>
        <v>-14.9924</v>
      </c>
      <c r="G63" s="66">
        <f t="shared" si="13"/>
        <v>49</v>
      </c>
      <c r="H63" s="65">
        <f>VLOOKUP($A63,'Return Data'!$B$7:$R$526,12,0)</f>
        <v>-8.6953999999999994</v>
      </c>
      <c r="I63" s="66">
        <f t="shared" si="8"/>
        <v>40</v>
      </c>
      <c r="J63" s="65">
        <f>VLOOKUP($A63,'Return Data'!$B$7:$R$526,13,0)</f>
        <v>-10.938800000000001</v>
      </c>
      <c r="K63" s="66">
        <f t="shared" si="14"/>
        <v>37</v>
      </c>
      <c r="L63" s="65">
        <f>VLOOKUP($A63,'Return Data'!$B$7:$R$526,17,0)</f>
        <v>-1.4399</v>
      </c>
      <c r="M63" s="66">
        <f t="shared" ref="M63:M71" si="20">RANK(L63,L$8:L$71,0)</f>
        <v>14</v>
      </c>
      <c r="N63" s="65">
        <f>VLOOKUP($A63,'Return Data'!$B$7:$R$526,14,0)</f>
        <v>2.3445</v>
      </c>
      <c r="O63" s="66">
        <f t="shared" ref="O63:O68" si="21">RANK(N63,N$8:N$71,0)</f>
        <v>14</v>
      </c>
      <c r="P63" s="65">
        <f>VLOOKUP($A63,'Return Data'!$B$7:$R$526,15,0)</f>
        <v>8.3648000000000007</v>
      </c>
      <c r="Q63" s="66">
        <f>RANK(P63,P$8:P$71,0)</f>
        <v>4</v>
      </c>
      <c r="R63" s="65">
        <f>VLOOKUP($A63,'Return Data'!$B$7:$R$526,16,0)</f>
        <v>10.383900000000001</v>
      </c>
      <c r="S63" s="67">
        <f t="shared" si="17"/>
        <v>22</v>
      </c>
    </row>
    <row r="64" spans="1:19" x14ac:dyDescent="0.3">
      <c r="A64" s="63" t="s">
        <v>219</v>
      </c>
      <c r="B64" s="64">
        <f>VLOOKUP($A64,'Return Data'!$B$7:$R$526,3,0)</f>
        <v>44004</v>
      </c>
      <c r="C64" s="65">
        <f>VLOOKUP($A64,'Return Data'!$B$7:$R$526,4,0)</f>
        <v>74.78</v>
      </c>
      <c r="D64" s="65">
        <f>VLOOKUP($A64,'Return Data'!$B$7:$R$526,10,0)</f>
        <v>13.9765</v>
      </c>
      <c r="E64" s="66">
        <f t="shared" si="12"/>
        <v>43</v>
      </c>
      <c r="F64" s="65">
        <f>VLOOKUP($A64,'Return Data'!$B$7:$R$526,11,0)</f>
        <v>-12.985799999999999</v>
      </c>
      <c r="G64" s="66">
        <f t="shared" si="13"/>
        <v>32</v>
      </c>
      <c r="H64" s="65">
        <f>VLOOKUP($A64,'Return Data'!$B$7:$R$526,12,0)</f>
        <v>-6.1142000000000003</v>
      </c>
      <c r="I64" s="66">
        <f t="shared" si="8"/>
        <v>26</v>
      </c>
      <c r="J64" s="65">
        <f>VLOOKUP($A64,'Return Data'!$B$7:$R$526,13,0)</f>
        <v>-8.9603000000000002</v>
      </c>
      <c r="K64" s="66">
        <f t="shared" si="14"/>
        <v>25</v>
      </c>
      <c r="L64" s="65">
        <f>VLOOKUP($A64,'Return Data'!$B$7:$R$526,17,0)</f>
        <v>-3.5714999999999999</v>
      </c>
      <c r="M64" s="66">
        <f t="shared" si="20"/>
        <v>25</v>
      </c>
      <c r="N64" s="65">
        <f>VLOOKUP($A64,'Return Data'!$B$7:$R$526,14,0)</f>
        <v>2.1029</v>
      </c>
      <c r="O64" s="66">
        <f t="shared" si="21"/>
        <v>17</v>
      </c>
      <c r="P64" s="65">
        <f>VLOOKUP($A64,'Return Data'!$B$7:$R$526,15,0)</f>
        <v>6.3259999999999996</v>
      </c>
      <c r="Q64" s="66">
        <f>RANK(P64,P$8:P$71,0)</f>
        <v>14</v>
      </c>
      <c r="R64" s="65">
        <f>VLOOKUP($A64,'Return Data'!$B$7:$R$526,16,0)</f>
        <v>9.2136999999999993</v>
      </c>
      <c r="S64" s="67">
        <f t="shared" si="17"/>
        <v>29</v>
      </c>
    </row>
    <row r="65" spans="1:19" x14ac:dyDescent="0.3">
      <c r="A65" s="63" t="s">
        <v>220</v>
      </c>
      <c r="B65" s="64">
        <f>VLOOKUP($A65,'Return Data'!$B$7:$R$526,3,0)</f>
        <v>44004</v>
      </c>
      <c r="C65" s="65">
        <f>VLOOKUP($A65,'Return Data'!$B$7:$R$526,4,0)</f>
        <v>24.06</v>
      </c>
      <c r="D65" s="65">
        <f>VLOOKUP($A65,'Return Data'!$B$7:$R$526,10,0)</f>
        <v>17.595300000000002</v>
      </c>
      <c r="E65" s="66">
        <f t="shared" si="12"/>
        <v>18</v>
      </c>
      <c r="F65" s="65">
        <f>VLOOKUP($A65,'Return Data'!$B$7:$R$526,11,0)</f>
        <v>-10.324299999999999</v>
      </c>
      <c r="G65" s="66">
        <f t="shared" si="13"/>
        <v>16</v>
      </c>
      <c r="H65" s="65">
        <f>VLOOKUP($A65,'Return Data'!$B$7:$R$526,12,0)</f>
        <v>-3.7214999999999998</v>
      </c>
      <c r="I65" s="66">
        <f t="shared" si="8"/>
        <v>17</v>
      </c>
      <c r="J65" s="65">
        <f>VLOOKUP($A65,'Return Data'!$B$7:$R$526,13,0)</f>
        <v>-5.4245000000000001</v>
      </c>
      <c r="K65" s="66">
        <f t="shared" si="14"/>
        <v>17</v>
      </c>
      <c r="L65" s="65">
        <f>VLOOKUP($A65,'Return Data'!$B$7:$R$526,17,0)</f>
        <v>-0.3715</v>
      </c>
      <c r="M65" s="66">
        <f t="shared" si="20"/>
        <v>10</v>
      </c>
      <c r="N65" s="65">
        <f>VLOOKUP($A65,'Return Data'!$B$7:$R$526,14,0)</f>
        <v>1.6296999999999999</v>
      </c>
      <c r="O65" s="66">
        <f t="shared" si="21"/>
        <v>19</v>
      </c>
      <c r="P65" s="65">
        <f>VLOOKUP($A65,'Return Data'!$B$7:$R$526,15,0)</f>
        <v>2.794</v>
      </c>
      <c r="Q65" s="66">
        <f>RANK(P65,P$8:P$71,0)</f>
        <v>34</v>
      </c>
      <c r="R65" s="65">
        <f>VLOOKUP($A65,'Return Data'!$B$7:$R$526,16,0)</f>
        <v>8.4375999999999998</v>
      </c>
      <c r="S65" s="67">
        <f t="shared" si="17"/>
        <v>31</v>
      </c>
    </row>
    <row r="66" spans="1:19" x14ac:dyDescent="0.3">
      <c r="A66" s="63" t="s">
        <v>221</v>
      </c>
      <c r="B66" s="64">
        <f>VLOOKUP($A66,'Return Data'!$B$7:$R$526,3,0)</f>
        <v>44004</v>
      </c>
      <c r="C66" s="65">
        <f>VLOOKUP($A66,'Return Data'!$B$7:$R$526,4,0)</f>
        <v>12.298999999999999</v>
      </c>
      <c r="D66" s="65">
        <f>VLOOKUP($A66,'Return Data'!$B$7:$R$526,10,0)</f>
        <v>22.4573</v>
      </c>
      <c r="E66" s="66">
        <f t="shared" si="12"/>
        <v>2</v>
      </c>
      <c r="F66" s="65">
        <f>VLOOKUP($A66,'Return Data'!$B$7:$R$526,11,0)</f>
        <v>-13.210100000000001</v>
      </c>
      <c r="G66" s="66">
        <f t="shared" si="13"/>
        <v>33</v>
      </c>
      <c r="H66" s="65">
        <f>VLOOKUP($A66,'Return Data'!$B$7:$R$526,12,0)</f>
        <v>-8.2637</v>
      </c>
      <c r="I66" s="66">
        <f t="shared" si="8"/>
        <v>36</v>
      </c>
      <c r="J66" s="65">
        <f>VLOOKUP($A66,'Return Data'!$B$7:$R$526,13,0)</f>
        <v>-13.6136</v>
      </c>
      <c r="K66" s="66">
        <f t="shared" si="14"/>
        <v>46</v>
      </c>
      <c r="L66" s="65">
        <f>VLOOKUP($A66,'Return Data'!$B$7:$R$526,17,0)</f>
        <v>-6.9474999999999998</v>
      </c>
      <c r="M66" s="66">
        <f t="shared" si="20"/>
        <v>43</v>
      </c>
      <c r="N66" s="65">
        <f>VLOOKUP($A66,'Return Data'!$B$7:$R$526,14,0)</f>
        <v>-3.3946000000000001</v>
      </c>
      <c r="O66" s="66">
        <f t="shared" si="21"/>
        <v>42</v>
      </c>
      <c r="P66" s="65"/>
      <c r="Q66" s="66"/>
      <c r="R66" s="65">
        <f>VLOOKUP($A66,'Return Data'!$B$7:$R$526,16,0)</f>
        <v>4.9804000000000004</v>
      </c>
      <c r="S66" s="67">
        <f t="shared" si="17"/>
        <v>41</v>
      </c>
    </row>
    <row r="67" spans="1:19" x14ac:dyDescent="0.3">
      <c r="A67" s="63" t="s">
        <v>222</v>
      </c>
      <c r="B67" s="64">
        <f>VLOOKUP($A67,'Return Data'!$B$7:$R$526,3,0)</f>
        <v>44004</v>
      </c>
      <c r="C67" s="65">
        <f>VLOOKUP($A67,'Return Data'!$B$7:$R$526,4,0)</f>
        <v>8.9643999999999995</v>
      </c>
      <c r="D67" s="65">
        <f>VLOOKUP($A67,'Return Data'!$B$7:$R$526,10,0)</f>
        <v>18.223299999999998</v>
      </c>
      <c r="E67" s="66">
        <f t="shared" si="12"/>
        <v>13</v>
      </c>
      <c r="F67" s="65">
        <f>VLOOKUP($A67,'Return Data'!$B$7:$R$526,11,0)</f>
        <v>-16.117100000000001</v>
      </c>
      <c r="G67" s="66">
        <f t="shared" si="13"/>
        <v>54</v>
      </c>
      <c r="H67" s="65">
        <f>VLOOKUP($A67,'Return Data'!$B$7:$R$526,12,0)</f>
        <v>-12.5885</v>
      </c>
      <c r="I67" s="66">
        <f t="shared" si="8"/>
        <v>51</v>
      </c>
      <c r="J67" s="65">
        <f>VLOOKUP($A67,'Return Data'!$B$7:$R$526,13,0)</f>
        <v>-18.602399999999999</v>
      </c>
      <c r="K67" s="66">
        <f t="shared" si="14"/>
        <v>53</v>
      </c>
      <c r="L67" s="65">
        <f>VLOOKUP($A67,'Return Data'!$B$7:$R$526,17,0)</f>
        <v>-8.6150000000000002</v>
      </c>
      <c r="M67" s="66">
        <f t="shared" si="20"/>
        <v>50</v>
      </c>
      <c r="N67" s="65">
        <f>VLOOKUP($A67,'Return Data'!$B$7:$R$526,14,0)</f>
        <v>-7.0933999999999999</v>
      </c>
      <c r="O67" s="66">
        <f t="shared" si="21"/>
        <v>46</v>
      </c>
      <c r="P67" s="65"/>
      <c r="Q67" s="66"/>
      <c r="R67" s="65">
        <f>VLOOKUP($A67,'Return Data'!$B$7:$R$526,16,0)</f>
        <v>-3.1568000000000001</v>
      </c>
      <c r="S67" s="67">
        <f t="shared" si="17"/>
        <v>52</v>
      </c>
    </row>
    <row r="68" spans="1:19" x14ac:dyDescent="0.3">
      <c r="A68" s="63" t="s">
        <v>223</v>
      </c>
      <c r="B68" s="64">
        <f>VLOOKUP($A68,'Return Data'!$B$7:$R$526,3,0)</f>
        <v>44004</v>
      </c>
      <c r="C68" s="65">
        <f>VLOOKUP($A68,'Return Data'!$B$7:$R$526,4,0)</f>
        <v>8.4625000000000004</v>
      </c>
      <c r="D68" s="65">
        <f>VLOOKUP($A68,'Return Data'!$B$7:$R$526,10,0)</f>
        <v>18.773599999999998</v>
      </c>
      <c r="E68" s="66">
        <f t="shared" si="12"/>
        <v>12</v>
      </c>
      <c r="F68" s="65">
        <f>VLOOKUP($A68,'Return Data'!$B$7:$R$526,11,0)</f>
        <v>-14.1046</v>
      </c>
      <c r="G68" s="66">
        <f t="shared" si="13"/>
        <v>42</v>
      </c>
      <c r="H68" s="65">
        <f>VLOOKUP($A68,'Return Data'!$B$7:$R$526,12,0)</f>
        <v>-10.1684</v>
      </c>
      <c r="I68" s="66">
        <f t="shared" si="8"/>
        <v>46</v>
      </c>
      <c r="J68" s="65">
        <f>VLOOKUP($A68,'Return Data'!$B$7:$R$526,13,0)</f>
        <v>-16.6478</v>
      </c>
      <c r="K68" s="66">
        <f t="shared" si="14"/>
        <v>51</v>
      </c>
      <c r="L68" s="65">
        <f>VLOOKUP($A68,'Return Data'!$B$7:$R$526,17,0)</f>
        <v>-6.8910999999999998</v>
      </c>
      <c r="M68" s="66">
        <f t="shared" si="20"/>
        <v>42</v>
      </c>
      <c r="N68" s="65">
        <f>VLOOKUP($A68,'Return Data'!$B$7:$R$526,14,0)</f>
        <v>-5.2653999999999996</v>
      </c>
      <c r="O68" s="66">
        <f t="shared" si="21"/>
        <v>45</v>
      </c>
      <c r="P68" s="65"/>
      <c r="Q68" s="66"/>
      <c r="R68" s="65">
        <f>VLOOKUP($A68,'Return Data'!$B$7:$R$526,16,0)</f>
        <v>-5.0286</v>
      </c>
      <c r="S68" s="67">
        <f t="shared" si="17"/>
        <v>53</v>
      </c>
    </row>
    <row r="69" spans="1:19" x14ac:dyDescent="0.3">
      <c r="A69" s="63" t="s">
        <v>224</v>
      </c>
      <c r="B69" s="64">
        <f>VLOOKUP($A69,'Return Data'!$B$7:$R$526,3,0)</f>
        <v>44004</v>
      </c>
      <c r="C69" s="65">
        <f>VLOOKUP($A69,'Return Data'!$B$7:$R$526,4,0)</f>
        <v>7.8475000000000001</v>
      </c>
      <c r="D69" s="65">
        <f>VLOOKUP($A69,'Return Data'!$B$7:$R$526,10,0)</f>
        <v>22.191400000000002</v>
      </c>
      <c r="E69" s="66">
        <f t="shared" si="12"/>
        <v>3</v>
      </c>
      <c r="F69" s="65">
        <f>VLOOKUP($A69,'Return Data'!$B$7:$R$526,11,0)</f>
        <v>-5.6349</v>
      </c>
      <c r="G69" s="66">
        <f t="shared" si="13"/>
        <v>6</v>
      </c>
      <c r="H69" s="65">
        <f>VLOOKUP($A69,'Return Data'!$B$7:$R$526,12,0)</f>
        <v>-3.476</v>
      </c>
      <c r="I69" s="66">
        <f t="shared" si="8"/>
        <v>16</v>
      </c>
      <c r="J69" s="65">
        <f>VLOOKUP($A69,'Return Data'!$B$7:$R$526,13,0)</f>
        <v>-8.4968000000000004</v>
      </c>
      <c r="K69" s="66">
        <f t="shared" si="14"/>
        <v>22</v>
      </c>
      <c r="L69" s="65">
        <f>VLOOKUP($A69,'Return Data'!$B$7:$R$526,17,0)</f>
        <v>-9.8817000000000004</v>
      </c>
      <c r="M69" s="66">
        <f t="shared" si="20"/>
        <v>52</v>
      </c>
      <c r="N69" s="65"/>
      <c r="O69" s="66"/>
      <c r="P69" s="65"/>
      <c r="Q69" s="66"/>
      <c r="R69" s="65">
        <f>VLOOKUP($A69,'Return Data'!$B$7:$R$526,16,0)</f>
        <v>-9.5031999999999996</v>
      </c>
      <c r="S69" s="67">
        <f t="shared" si="17"/>
        <v>59</v>
      </c>
    </row>
    <row r="70" spans="1:19" x14ac:dyDescent="0.3">
      <c r="A70" s="63" t="s">
        <v>225</v>
      </c>
      <c r="B70" s="64">
        <f>VLOOKUP($A70,'Return Data'!$B$7:$R$526,3,0)</f>
        <v>44004</v>
      </c>
      <c r="C70" s="65">
        <f>VLOOKUP($A70,'Return Data'!$B$7:$R$526,4,0)</f>
        <v>8.2128999999999994</v>
      </c>
      <c r="D70" s="65">
        <f>VLOOKUP($A70,'Return Data'!$B$7:$R$526,10,0)</f>
        <v>22.1812</v>
      </c>
      <c r="E70" s="66">
        <f t="shared" si="12"/>
        <v>4</v>
      </c>
      <c r="F70" s="65">
        <f>VLOOKUP($A70,'Return Data'!$B$7:$R$526,11,0)</f>
        <v>-5.3758999999999997</v>
      </c>
      <c r="G70" s="66">
        <f t="shared" si="13"/>
        <v>5</v>
      </c>
      <c r="H70" s="65">
        <f>VLOOKUP($A70,'Return Data'!$B$7:$R$526,12,0)</f>
        <v>-2.3622000000000001</v>
      </c>
      <c r="I70" s="66">
        <f t="shared" si="8"/>
        <v>11</v>
      </c>
      <c r="J70" s="65">
        <f>VLOOKUP($A70,'Return Data'!$B$7:$R$526,13,0)</f>
        <v>-6.8673999999999999</v>
      </c>
      <c r="K70" s="66">
        <f t="shared" si="14"/>
        <v>19</v>
      </c>
      <c r="L70" s="65">
        <f>VLOOKUP($A70,'Return Data'!$B$7:$R$526,17,0)</f>
        <v>-8.2739999999999991</v>
      </c>
      <c r="M70" s="66">
        <f t="shared" si="20"/>
        <v>49</v>
      </c>
      <c r="N70" s="65"/>
      <c r="O70" s="66"/>
      <c r="P70" s="65"/>
      <c r="Q70" s="66"/>
      <c r="R70" s="65">
        <f>VLOOKUP($A70,'Return Data'!$B$7:$R$526,16,0)</f>
        <v>-8.4100999999999999</v>
      </c>
      <c r="S70" s="67">
        <f t="shared" si="17"/>
        <v>57</v>
      </c>
    </row>
    <row r="71" spans="1:19" x14ac:dyDescent="0.3">
      <c r="A71" s="63" t="s">
        <v>226</v>
      </c>
      <c r="B71" s="64">
        <f>VLOOKUP($A71,'Return Data'!$B$7:$R$526,3,0)</f>
        <v>44004</v>
      </c>
      <c r="C71" s="65">
        <f>VLOOKUP($A71,'Return Data'!$B$7:$R$526,4,0)</f>
        <v>86.173699999999997</v>
      </c>
      <c r="D71" s="65">
        <f>VLOOKUP($A71,'Return Data'!$B$7:$R$526,10,0)</f>
        <v>14.048999999999999</v>
      </c>
      <c r="E71" s="66">
        <f t="shared" si="12"/>
        <v>41</v>
      </c>
      <c r="F71" s="65">
        <f>VLOOKUP($A71,'Return Data'!$B$7:$R$526,11,0)</f>
        <v>-11.262700000000001</v>
      </c>
      <c r="G71" s="66">
        <f t="shared" si="13"/>
        <v>19</v>
      </c>
      <c r="H71" s="65">
        <f>VLOOKUP($A71,'Return Data'!$B$7:$R$526,12,0)</f>
        <v>-3.3649</v>
      </c>
      <c r="I71" s="66">
        <f t="shared" si="8"/>
        <v>15</v>
      </c>
      <c r="J71" s="65">
        <f>VLOOKUP($A71,'Return Data'!$B$7:$R$526,13,0)</f>
        <v>-5.0885999999999996</v>
      </c>
      <c r="K71" s="66">
        <f t="shared" si="14"/>
        <v>15</v>
      </c>
      <c r="L71" s="65">
        <f>VLOOKUP($A71,'Return Data'!$B$7:$R$526,17,0)</f>
        <v>-1.3069</v>
      </c>
      <c r="M71" s="66">
        <f t="shared" si="20"/>
        <v>13</v>
      </c>
      <c r="N71" s="65">
        <f>VLOOKUP($A71,'Return Data'!$B$7:$R$526,14,0)</f>
        <v>1.6122000000000001</v>
      </c>
      <c r="O71" s="66">
        <f>RANK(N71,N$8:N$71,0)</f>
        <v>20</v>
      </c>
      <c r="P71" s="65">
        <f>VLOOKUP($A71,'Return Data'!$B$7:$R$526,15,0)</f>
        <v>5.4743000000000004</v>
      </c>
      <c r="Q71" s="66">
        <f>RANK(P71,P$8:P$71,0)</f>
        <v>19</v>
      </c>
      <c r="R71" s="65">
        <f>VLOOKUP($A71,'Return Data'!$B$7:$R$526,16,0)</f>
        <v>9.9261999999999997</v>
      </c>
      <c r="S71" s="67">
        <f t="shared" si="17"/>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15.443968750000002</v>
      </c>
      <c r="E73" s="74"/>
      <c r="F73" s="75">
        <f>AVERAGE(F8:F71)</f>
        <v>-12.651923437500002</v>
      </c>
      <c r="G73" s="74"/>
      <c r="H73" s="75">
        <f>AVERAGE(H8:H71)</f>
        <v>-7.4817714285714292</v>
      </c>
      <c r="I73" s="74"/>
      <c r="J73" s="75">
        <f>AVERAGE(J8:J71)</f>
        <v>-10.332146774193548</v>
      </c>
      <c r="K73" s="74"/>
      <c r="L73" s="75">
        <f>AVERAGE(L8:L71)</f>
        <v>-5.0134603448275863</v>
      </c>
      <c r="M73" s="74"/>
      <c r="N73" s="75">
        <f>AVERAGE(N8:N71)</f>
        <v>-0.19434081632653072</v>
      </c>
      <c r="O73" s="74"/>
      <c r="P73" s="75">
        <f>AVERAGE(P8:P71)</f>
        <v>5.4936756756756759</v>
      </c>
      <c r="Q73" s="74"/>
      <c r="R73" s="75">
        <f>AVERAGE(R8:R71)</f>
        <v>5.0954171874999981</v>
      </c>
      <c r="S73" s="76"/>
    </row>
    <row r="74" spans="1:19" x14ac:dyDescent="0.3">
      <c r="A74" s="73" t="s">
        <v>28</v>
      </c>
      <c r="B74" s="74"/>
      <c r="C74" s="74"/>
      <c r="D74" s="75">
        <f>MIN(D8:D71)</f>
        <v>5.7652999999999999</v>
      </c>
      <c r="E74" s="74"/>
      <c r="F74" s="75">
        <f>MIN(F8:F71)</f>
        <v>-23.6844</v>
      </c>
      <c r="G74" s="74"/>
      <c r="H74" s="75">
        <f>MIN(H8:H71)</f>
        <v>-19.261099999999999</v>
      </c>
      <c r="I74" s="74"/>
      <c r="J74" s="75">
        <f>MIN(J8:J71)</f>
        <v>-25.508600000000001</v>
      </c>
      <c r="K74" s="74"/>
      <c r="L74" s="75">
        <f>MIN(L8:L71)</f>
        <v>-21.377700000000001</v>
      </c>
      <c r="M74" s="74"/>
      <c r="N74" s="75">
        <f>MIN(N8:N71)</f>
        <v>-14.4093</v>
      </c>
      <c r="O74" s="74"/>
      <c r="P74" s="75">
        <f>MIN(P8:P71)</f>
        <v>-1.0810999999999999</v>
      </c>
      <c r="Q74" s="74"/>
      <c r="R74" s="75">
        <f>MIN(R8:R71)</f>
        <v>-17.972300000000001</v>
      </c>
      <c r="S74" s="76"/>
    </row>
    <row r="75" spans="1:19" ht="15" thickBot="1" x14ac:dyDescent="0.35">
      <c r="A75" s="77" t="s">
        <v>29</v>
      </c>
      <c r="B75" s="78"/>
      <c r="C75" s="78"/>
      <c r="D75" s="79">
        <f>MAX(D8:D71)</f>
        <v>34.543900000000001</v>
      </c>
      <c r="E75" s="78"/>
      <c r="F75" s="79">
        <f>MAX(F8:F71)</f>
        <v>-0.45390000000000003</v>
      </c>
      <c r="G75" s="78"/>
      <c r="H75" s="79">
        <f>MAX(H8:H71)</f>
        <v>6.4146000000000001</v>
      </c>
      <c r="I75" s="78"/>
      <c r="J75" s="79">
        <f>MAX(J8:J71)</f>
        <v>6.2840999999999996</v>
      </c>
      <c r="K75" s="78"/>
      <c r="L75" s="79">
        <f>MAX(L8:L71)</f>
        <v>9.3683999999999994</v>
      </c>
      <c r="M75" s="78"/>
      <c r="N75" s="79">
        <f>MAX(N8:N71)</f>
        <v>9.0798000000000005</v>
      </c>
      <c r="O75" s="78"/>
      <c r="P75" s="79">
        <f>MAX(P8:P71)</f>
        <v>10.9414</v>
      </c>
      <c r="Q75" s="78"/>
      <c r="R75" s="79">
        <f>MAX(R8:R71)</f>
        <v>17.639600000000002</v>
      </c>
      <c r="S75" s="80"/>
    </row>
    <row r="76" spans="1:19" x14ac:dyDescent="0.3">
      <c r="A76" s="113" t="s">
        <v>435</v>
      </c>
    </row>
    <row r="77" spans="1:19" x14ac:dyDescent="0.3">
      <c r="A77" s="14" t="s">
        <v>342</v>
      </c>
    </row>
  </sheetData>
  <sheetProtection algorithmName="SHA-512" hashValue="ru/n1Y6EKRbwulDoFS2dV8AdDYur7O8aGJbSF+2V39l3D93s+Vla0bUoAY+zbUOPmU1jmy9uGshDQcFbxv+DBw==" saltValue="9SW5/EUdsg9gf+Fnl5qTH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27" t="s">
        <v>349</v>
      </c>
    </row>
    <row r="3" spans="1:20" ht="15" thickBot="1" x14ac:dyDescent="0.35">
      <c r="A3" s="128"/>
    </row>
    <row r="4" spans="1:20" ht="15" thickBot="1" x14ac:dyDescent="0.35"/>
    <row r="5" spans="1:20" x14ac:dyDescent="0.3">
      <c r="A5" s="29" t="s">
        <v>346</v>
      </c>
      <c r="B5" s="125" t="s">
        <v>8</v>
      </c>
      <c r="C5" s="125" t="s">
        <v>9</v>
      </c>
      <c r="D5" s="131" t="s">
        <v>1</v>
      </c>
      <c r="E5" s="131"/>
      <c r="F5" s="131" t="s">
        <v>2</v>
      </c>
      <c r="G5" s="131"/>
      <c r="H5" s="131" t="s">
        <v>3</v>
      </c>
      <c r="I5" s="131"/>
      <c r="J5" s="131" t="s">
        <v>4</v>
      </c>
      <c r="K5" s="131"/>
      <c r="L5" s="131" t="s">
        <v>384</v>
      </c>
      <c r="M5" s="131"/>
      <c r="N5" s="131" t="s">
        <v>5</v>
      </c>
      <c r="O5" s="131"/>
      <c r="P5" s="131" t="s">
        <v>6</v>
      </c>
      <c r="Q5" s="131"/>
      <c r="R5" s="129" t="s">
        <v>46</v>
      </c>
      <c r="S5" s="130"/>
      <c r="T5" s="12"/>
    </row>
    <row r="6" spans="1:20" x14ac:dyDescent="0.3">
      <c r="A6" s="17" t="s">
        <v>7</v>
      </c>
      <c r="B6" s="126"/>
      <c r="C6" s="126"/>
      <c r="D6" s="57" t="s">
        <v>432</v>
      </c>
      <c r="E6" s="57" t="s">
        <v>10</v>
      </c>
      <c r="F6" s="57" t="s">
        <v>432</v>
      </c>
      <c r="G6" s="57" t="s">
        <v>10</v>
      </c>
      <c r="H6" s="57" t="s">
        <v>432</v>
      </c>
      <c r="I6" s="57" t="s">
        <v>10</v>
      </c>
      <c r="J6" s="57" t="s">
        <v>432</v>
      </c>
      <c r="K6" s="57" t="s">
        <v>10</v>
      </c>
      <c r="L6" s="57" t="s">
        <v>433</v>
      </c>
      <c r="M6" s="57" t="s">
        <v>10</v>
      </c>
      <c r="N6" s="57" t="s">
        <v>433</v>
      </c>
      <c r="O6" s="57" t="s">
        <v>10</v>
      </c>
      <c r="P6" s="57" t="s">
        <v>433</v>
      </c>
      <c r="Q6" s="57" t="s">
        <v>10</v>
      </c>
      <c r="R6" s="57" t="s">
        <v>433</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Data'!$B$7:$R$526,3,0)</f>
        <v>44004</v>
      </c>
      <c r="C8" s="65">
        <f>VLOOKUP($A8,'Return Data'!$B$7:$R$526,4,0)</f>
        <v>35.93</v>
      </c>
      <c r="D8" s="65">
        <f>VLOOKUP($A8,'Return Data'!$B$7:$R$526,10,0)</f>
        <v>17.188500000000001</v>
      </c>
      <c r="E8" s="66">
        <f t="shared" ref="E8" si="0">RANK(D8,D$8:D$73,0)</f>
        <v>20</v>
      </c>
      <c r="F8" s="65">
        <f>VLOOKUP($A8,'Return Data'!$B$7:$R$526,11,0)</f>
        <v>-10.488300000000001</v>
      </c>
      <c r="G8" s="66">
        <f t="shared" ref="G8" si="1">RANK(F8,F$8:F$73,0)</f>
        <v>15</v>
      </c>
      <c r="H8" s="65">
        <f>VLOOKUP($A8,'Return Data'!$B$7:$R$526,12,0)</f>
        <v>-3.3359999999999999</v>
      </c>
      <c r="I8" s="66">
        <f>RANK(H8,H$8:H$73,0)</f>
        <v>12</v>
      </c>
      <c r="J8" s="65">
        <f>VLOOKUP($A8,'Return Data'!$B$7:$R$526,13,0)</f>
        <v>-5.5716000000000001</v>
      </c>
      <c r="K8" s="66">
        <f t="shared" ref="K8" si="2">RANK(J8,J$8:J$73,0)</f>
        <v>13</v>
      </c>
      <c r="L8" s="65">
        <f>VLOOKUP($A8,'Return Data'!$B$7:$R$526,17,0)</f>
        <v>-4.8240999999999996</v>
      </c>
      <c r="M8" s="66">
        <f t="shared" ref="M8" si="3">RANK(L8,L$8:L$73,0)</f>
        <v>30</v>
      </c>
      <c r="N8" s="65">
        <f>VLOOKUP($A8,'Return Data'!$B$7:$R$526,14,0)</f>
        <v>1.6273</v>
      </c>
      <c r="O8" s="66">
        <f>RANK(N8,N$8:N$73,0)</f>
        <v>12</v>
      </c>
      <c r="P8" s="65">
        <f>VLOOKUP($A8,'Return Data'!$B$7:$R$526,15,0)</f>
        <v>5.8902000000000001</v>
      </c>
      <c r="Q8" s="66">
        <f>RANK(P8,P$8:P$73,0)</f>
        <v>12</v>
      </c>
      <c r="R8" s="65">
        <f>VLOOKUP($A8,'Return Data'!$B$7:$R$526,16,0)</f>
        <v>9.7638999999999996</v>
      </c>
      <c r="S8" s="67">
        <f t="shared" ref="S8" si="4">RANK(R8,R$8:R$73,0)</f>
        <v>28</v>
      </c>
    </row>
    <row r="9" spans="1:20" x14ac:dyDescent="0.3">
      <c r="A9" s="63" t="s">
        <v>267</v>
      </c>
      <c r="B9" s="64">
        <f>VLOOKUP($A9,'Return Data'!$B$7:$R$526,3,0)</f>
        <v>44004</v>
      </c>
      <c r="C9" s="65">
        <f>VLOOKUP($A9,'Return Data'!$B$7:$R$526,4,0)</f>
        <v>29.31</v>
      </c>
      <c r="D9" s="65">
        <f>VLOOKUP($A9,'Return Data'!$B$7:$R$526,10,0)</f>
        <v>17.3809</v>
      </c>
      <c r="E9" s="66">
        <f t="shared" ref="E9:E72" si="5">RANK(D9,D$8:D$73,0)</f>
        <v>17</v>
      </c>
      <c r="F9" s="65">
        <f>VLOOKUP($A9,'Return Data'!$B$7:$R$526,11,0)</f>
        <v>-9.8154000000000003</v>
      </c>
      <c r="G9" s="66">
        <f t="shared" ref="G9:G72" si="6">RANK(F9,F$8:F$73,0)</f>
        <v>13</v>
      </c>
      <c r="H9" s="65">
        <f>VLOOKUP($A9,'Return Data'!$B$7:$R$526,12,0)</f>
        <v>-2.4950000000000001</v>
      </c>
      <c r="I9" s="66">
        <f t="shared" ref="I9:I72" si="7">RANK(H9,H$8:H$73,0)</f>
        <v>8</v>
      </c>
      <c r="J9" s="65">
        <f>VLOOKUP($A9,'Return Data'!$B$7:$R$526,13,0)</f>
        <v>-4.4031000000000002</v>
      </c>
      <c r="K9" s="66">
        <f t="shared" ref="K9:K72" si="8">RANK(J9,J$8:J$73,0)</f>
        <v>11</v>
      </c>
      <c r="L9" s="65">
        <f>VLOOKUP($A9,'Return Data'!$B$7:$R$526,17,0)</f>
        <v>-3.8536000000000001</v>
      </c>
      <c r="M9" s="66">
        <f t="shared" ref="M9:M72" si="9">RANK(L9,L$8:L$73,0)</f>
        <v>23</v>
      </c>
      <c r="N9" s="65">
        <f>VLOOKUP($A9,'Return Data'!$B$7:$R$526,14,0)</f>
        <v>2.3940999999999999</v>
      </c>
      <c r="O9" s="66">
        <f t="shared" ref="O9:O72" si="10">RANK(N9,N$8:N$73,0)</f>
        <v>10</v>
      </c>
      <c r="P9" s="65">
        <f>VLOOKUP($A9,'Return Data'!$B$7:$R$526,15,0)</f>
        <v>6.5651999999999999</v>
      </c>
      <c r="Q9" s="66">
        <f t="shared" ref="Q9:Q72" si="11">RANK(P9,P$8:P$73,0)</f>
        <v>8</v>
      </c>
      <c r="R9" s="65">
        <f>VLOOKUP($A9,'Return Data'!$B$7:$R$526,16,0)</f>
        <v>9.2486999999999995</v>
      </c>
      <c r="S9" s="67">
        <f t="shared" ref="S9:S72" si="12">RANK(R9,R$8:R$73,0)</f>
        <v>31</v>
      </c>
    </row>
    <row r="10" spans="1:20" x14ac:dyDescent="0.3">
      <c r="A10" s="63" t="s">
        <v>268</v>
      </c>
      <c r="B10" s="64">
        <f>VLOOKUP($A10,'Return Data'!$B$7:$R$526,3,0)</f>
        <v>44004</v>
      </c>
      <c r="C10" s="65">
        <f>VLOOKUP($A10,'Return Data'!$B$7:$R$526,4,0)</f>
        <v>43.250999999999998</v>
      </c>
      <c r="D10" s="65">
        <f>VLOOKUP($A10,'Return Data'!$B$7:$R$526,10,0)</f>
        <v>9.1483000000000008</v>
      </c>
      <c r="E10" s="66">
        <f t="shared" si="5"/>
        <v>63</v>
      </c>
      <c r="F10" s="65">
        <f>VLOOKUP($A10,'Return Data'!$B$7:$R$526,11,0)</f>
        <v>-12.756600000000001</v>
      </c>
      <c r="G10" s="66">
        <f t="shared" si="6"/>
        <v>27</v>
      </c>
      <c r="H10" s="65">
        <f>VLOOKUP($A10,'Return Data'!$B$7:$R$526,12,0)</f>
        <v>-5.7858000000000001</v>
      </c>
      <c r="I10" s="66">
        <f t="shared" si="7"/>
        <v>22</v>
      </c>
      <c r="J10" s="65">
        <f>VLOOKUP($A10,'Return Data'!$B$7:$R$526,13,0)</f>
        <v>-4.0956999999999999</v>
      </c>
      <c r="K10" s="66">
        <f t="shared" si="8"/>
        <v>9</v>
      </c>
      <c r="L10" s="65">
        <f>VLOOKUP($A10,'Return Data'!$B$7:$R$526,17,0)</f>
        <v>-0.18240000000000001</v>
      </c>
      <c r="M10" s="66">
        <f t="shared" si="9"/>
        <v>9</v>
      </c>
      <c r="N10" s="65">
        <f>VLOOKUP($A10,'Return Data'!$B$7:$R$526,14,0)</f>
        <v>5.2171000000000003</v>
      </c>
      <c r="O10" s="66">
        <f t="shared" si="10"/>
        <v>4</v>
      </c>
      <c r="P10" s="65">
        <f>VLOOKUP($A10,'Return Data'!$B$7:$R$526,15,0)</f>
        <v>7.1599000000000004</v>
      </c>
      <c r="Q10" s="66">
        <f t="shared" si="11"/>
        <v>5</v>
      </c>
      <c r="R10" s="65">
        <f>VLOOKUP($A10,'Return Data'!$B$7:$R$526,16,0)</f>
        <v>14.985300000000001</v>
      </c>
      <c r="S10" s="67">
        <f t="shared" si="12"/>
        <v>11</v>
      </c>
    </row>
    <row r="11" spans="1:20" x14ac:dyDescent="0.3">
      <c r="A11" s="63" t="s">
        <v>269</v>
      </c>
      <c r="B11" s="64">
        <f>VLOOKUP($A11,'Return Data'!$B$7:$R$526,3,0)</f>
        <v>44004</v>
      </c>
      <c r="C11" s="65">
        <f>VLOOKUP($A11,'Return Data'!$B$7:$R$526,4,0)</f>
        <v>38.97</v>
      </c>
      <c r="D11" s="65">
        <f>VLOOKUP($A11,'Return Data'!$B$7:$R$526,10,0)</f>
        <v>12.630100000000001</v>
      </c>
      <c r="E11" s="66">
        <f t="shared" si="5"/>
        <v>51</v>
      </c>
      <c r="F11" s="65">
        <f>VLOOKUP($A11,'Return Data'!$B$7:$R$526,11,0)</f>
        <v>-12.994</v>
      </c>
      <c r="G11" s="66">
        <f t="shared" si="6"/>
        <v>29</v>
      </c>
      <c r="H11" s="65">
        <f>VLOOKUP($A11,'Return Data'!$B$7:$R$526,12,0)</f>
        <v>-8.5854999999999997</v>
      </c>
      <c r="I11" s="66">
        <f t="shared" si="7"/>
        <v>36</v>
      </c>
      <c r="J11" s="65">
        <f>VLOOKUP($A11,'Return Data'!$B$7:$R$526,13,0)</f>
        <v>-11.5725</v>
      </c>
      <c r="K11" s="66">
        <f t="shared" si="8"/>
        <v>37</v>
      </c>
      <c r="L11" s="65">
        <f>VLOOKUP($A11,'Return Data'!$B$7:$R$526,17,0)</f>
        <v>-7.8072999999999997</v>
      </c>
      <c r="M11" s="66">
        <f t="shared" si="9"/>
        <v>45</v>
      </c>
      <c r="N11" s="65">
        <f>VLOOKUP($A11,'Return Data'!$B$7:$R$526,14,0)</f>
        <v>-3.6107999999999998</v>
      </c>
      <c r="O11" s="66">
        <f t="shared" si="10"/>
        <v>40</v>
      </c>
      <c r="P11" s="65">
        <f>VLOOKUP($A11,'Return Data'!$B$7:$R$526,15,0)</f>
        <v>1.5007999999999999</v>
      </c>
      <c r="Q11" s="66">
        <f t="shared" si="11"/>
        <v>38</v>
      </c>
      <c r="R11" s="65">
        <f>VLOOKUP($A11,'Return Data'!$B$7:$R$526,16,0)</f>
        <v>4.3499999999999997E-2</v>
      </c>
      <c r="S11" s="67">
        <f t="shared" si="12"/>
        <v>50</v>
      </c>
    </row>
    <row r="12" spans="1:20" x14ac:dyDescent="0.3">
      <c r="A12" s="63" t="s">
        <v>270</v>
      </c>
      <c r="B12" s="64">
        <f>VLOOKUP($A12,'Return Data'!$B$7:$R$526,3,0)</f>
        <v>44004</v>
      </c>
      <c r="C12" s="65">
        <f>VLOOKUP($A12,'Return Data'!$B$7:$R$526,4,0)</f>
        <v>37.011000000000003</v>
      </c>
      <c r="D12" s="65">
        <f>VLOOKUP($A12,'Return Data'!$B$7:$R$526,10,0)</f>
        <v>12.1036</v>
      </c>
      <c r="E12" s="66">
        <f t="shared" si="5"/>
        <v>54</v>
      </c>
      <c r="F12" s="65">
        <f>VLOOKUP($A12,'Return Data'!$B$7:$R$526,11,0)</f>
        <v>-10.6425</v>
      </c>
      <c r="G12" s="66">
        <f t="shared" si="6"/>
        <v>17</v>
      </c>
      <c r="H12" s="65">
        <f>VLOOKUP($A12,'Return Data'!$B$7:$R$526,12,0)</f>
        <v>-4.1191000000000004</v>
      </c>
      <c r="I12" s="66">
        <f t="shared" si="7"/>
        <v>17</v>
      </c>
      <c r="J12" s="65">
        <f>VLOOKUP($A12,'Return Data'!$B$7:$R$526,13,0)</f>
        <v>-4.2009999999999996</v>
      </c>
      <c r="K12" s="66">
        <f t="shared" si="8"/>
        <v>10</v>
      </c>
      <c r="L12" s="65">
        <f>VLOOKUP($A12,'Return Data'!$B$7:$R$526,17,0)</f>
        <v>0.3785</v>
      </c>
      <c r="M12" s="66">
        <f t="shared" si="9"/>
        <v>7</v>
      </c>
      <c r="N12" s="65">
        <f>VLOOKUP($A12,'Return Data'!$B$7:$R$526,14,0)</f>
        <v>1.3969</v>
      </c>
      <c r="O12" s="66">
        <f t="shared" si="10"/>
        <v>16</v>
      </c>
      <c r="P12" s="65">
        <f>VLOOKUP($A12,'Return Data'!$B$7:$R$526,15,0)</f>
        <v>4.3769</v>
      </c>
      <c r="Q12" s="66">
        <f t="shared" si="11"/>
        <v>22</v>
      </c>
      <c r="R12" s="65">
        <f>VLOOKUP($A12,'Return Data'!$B$7:$R$526,16,0)</f>
        <v>9.4644999999999992</v>
      </c>
      <c r="S12" s="67">
        <f t="shared" si="12"/>
        <v>29</v>
      </c>
    </row>
    <row r="13" spans="1:20" x14ac:dyDescent="0.3">
      <c r="A13" s="63" t="s">
        <v>271</v>
      </c>
      <c r="B13" s="64">
        <f>VLOOKUP($A13,'Return Data'!$B$7:$R$526,3,0)</f>
        <v>44004</v>
      </c>
      <c r="C13" s="65">
        <f>VLOOKUP($A13,'Return Data'!$B$7:$R$526,4,0)</f>
        <v>8.56</v>
      </c>
      <c r="D13" s="65">
        <f>VLOOKUP($A13,'Return Data'!$B$7:$R$526,10,0)</f>
        <v>10.737399999999999</v>
      </c>
      <c r="E13" s="66">
        <f t="shared" si="5"/>
        <v>59</v>
      </c>
      <c r="F13" s="65">
        <f>VLOOKUP($A13,'Return Data'!$B$7:$R$526,11,0)</f>
        <v>-4.3574999999999999</v>
      </c>
      <c r="G13" s="66">
        <f t="shared" si="6"/>
        <v>3</v>
      </c>
      <c r="H13" s="65">
        <f>VLOOKUP($A13,'Return Data'!$B$7:$R$526,12,0)</f>
        <v>2.0261999999999998</v>
      </c>
      <c r="I13" s="66">
        <f t="shared" si="7"/>
        <v>4</v>
      </c>
      <c r="J13" s="65">
        <f>VLOOKUP($A13,'Return Data'!$B$7:$R$526,13,0)</f>
        <v>1.5421</v>
      </c>
      <c r="K13" s="66">
        <f t="shared" si="8"/>
        <v>4</v>
      </c>
      <c r="L13" s="65">
        <f>VLOOKUP($A13,'Return Data'!$B$7:$R$526,17,0)</f>
        <v>-6.6269</v>
      </c>
      <c r="M13" s="66">
        <f t="shared" si="9"/>
        <v>42</v>
      </c>
      <c r="N13" s="65"/>
      <c r="O13" s="66"/>
      <c r="P13" s="65"/>
      <c r="Q13" s="66"/>
      <c r="R13" s="65">
        <f>VLOOKUP($A13,'Return Data'!$B$7:$R$526,16,0)</f>
        <v>-6.4294000000000002</v>
      </c>
      <c r="S13" s="67">
        <f t="shared" si="12"/>
        <v>57</v>
      </c>
    </row>
    <row r="14" spans="1:20" x14ac:dyDescent="0.3">
      <c r="A14" s="63" t="s">
        <v>272</v>
      </c>
      <c r="B14" s="64">
        <f>VLOOKUP($A14,'Return Data'!$B$7:$R$526,3,0)</f>
        <v>44004</v>
      </c>
      <c r="C14" s="65">
        <f>VLOOKUP($A14,'Return Data'!$B$7:$R$526,4,0)</f>
        <v>10.32</v>
      </c>
      <c r="D14" s="65">
        <f>VLOOKUP($A14,'Return Data'!$B$7:$R$526,10,0)</f>
        <v>8.6316000000000006</v>
      </c>
      <c r="E14" s="66">
        <f t="shared" si="5"/>
        <v>64</v>
      </c>
      <c r="F14" s="65">
        <f>VLOOKUP($A14,'Return Data'!$B$7:$R$526,11,0)</f>
        <v>-9.3941999999999997</v>
      </c>
      <c r="G14" s="66">
        <f t="shared" si="6"/>
        <v>11</v>
      </c>
      <c r="H14" s="65">
        <f>VLOOKUP($A14,'Return Data'!$B$7:$R$526,12,0)</f>
        <v>-3.4611999999999998</v>
      </c>
      <c r="I14" s="66">
        <f t="shared" si="7"/>
        <v>13</v>
      </c>
      <c r="J14" s="65">
        <f>VLOOKUP($A14,'Return Data'!$B$7:$R$526,13,0)</f>
        <v>-2.4575</v>
      </c>
      <c r="K14" s="66">
        <f t="shared" si="8"/>
        <v>8</v>
      </c>
      <c r="L14" s="65"/>
      <c r="M14" s="66"/>
      <c r="N14" s="65"/>
      <c r="O14" s="66"/>
      <c r="P14" s="65"/>
      <c r="Q14" s="66"/>
      <c r="R14" s="65">
        <f>VLOOKUP($A14,'Return Data'!$B$7:$R$526,16,0)</f>
        <v>1.8964000000000001</v>
      </c>
      <c r="S14" s="67">
        <f t="shared" si="12"/>
        <v>47</v>
      </c>
    </row>
    <row r="15" spans="1:20" x14ac:dyDescent="0.3">
      <c r="A15" s="63" t="s">
        <v>273</v>
      </c>
      <c r="B15" s="64">
        <f>VLOOKUP($A15,'Return Data'!$B$7:$R$526,3,0)</f>
        <v>44004</v>
      </c>
      <c r="C15" s="65">
        <f>VLOOKUP($A15,'Return Data'!$B$7:$R$526,4,0)</f>
        <v>51.81</v>
      </c>
      <c r="D15" s="65">
        <f>VLOOKUP($A15,'Return Data'!$B$7:$R$526,10,0)</f>
        <v>12.2644</v>
      </c>
      <c r="E15" s="66">
        <f t="shared" si="5"/>
        <v>52</v>
      </c>
      <c r="F15" s="65">
        <f>VLOOKUP($A15,'Return Data'!$B$7:$R$526,11,0)</f>
        <v>-6.3449</v>
      </c>
      <c r="G15" s="66">
        <f t="shared" si="6"/>
        <v>8</v>
      </c>
      <c r="H15" s="65">
        <f>VLOOKUP($A15,'Return Data'!$B$7:$R$526,12,0)</f>
        <v>1.8478000000000001</v>
      </c>
      <c r="I15" s="66">
        <f t="shared" si="7"/>
        <v>5</v>
      </c>
      <c r="J15" s="65">
        <f>VLOOKUP($A15,'Return Data'!$B$7:$R$526,13,0)</f>
        <v>1.9681</v>
      </c>
      <c r="K15" s="66">
        <f t="shared" si="8"/>
        <v>3</v>
      </c>
      <c r="L15" s="65">
        <f>VLOOKUP($A15,'Return Data'!$B$7:$R$526,17,0)</f>
        <v>-2.7538</v>
      </c>
      <c r="M15" s="66">
        <f t="shared" si="9"/>
        <v>16</v>
      </c>
      <c r="N15" s="65">
        <f>VLOOKUP($A15,'Return Data'!$B$7:$R$526,14,0)</f>
        <v>3.8605</v>
      </c>
      <c r="O15" s="66">
        <f t="shared" si="10"/>
        <v>7</v>
      </c>
      <c r="P15" s="65">
        <f>VLOOKUP($A15,'Return Data'!$B$7:$R$526,15,0)</f>
        <v>6.3834</v>
      </c>
      <c r="Q15" s="66">
        <f t="shared" si="11"/>
        <v>9</v>
      </c>
      <c r="R15" s="65">
        <f>VLOOKUP($A15,'Return Data'!$B$7:$R$526,16,0)</f>
        <v>15.627700000000001</v>
      </c>
      <c r="S15" s="67">
        <f t="shared" si="12"/>
        <v>10</v>
      </c>
    </row>
    <row r="16" spans="1:20" x14ac:dyDescent="0.3">
      <c r="A16" s="63" t="s">
        <v>274</v>
      </c>
      <c r="B16" s="64">
        <f>VLOOKUP($A16,'Return Data'!$B$7:$R$526,3,0)</f>
        <v>44004</v>
      </c>
      <c r="C16" s="65">
        <f>VLOOKUP($A16,'Return Data'!$B$7:$R$526,4,0)</f>
        <v>62.47</v>
      </c>
      <c r="D16" s="65">
        <f>VLOOKUP($A16,'Return Data'!$B$7:$R$526,10,0)</f>
        <v>12.680400000000001</v>
      </c>
      <c r="E16" s="66">
        <f t="shared" si="5"/>
        <v>50</v>
      </c>
      <c r="F16" s="65">
        <f>VLOOKUP($A16,'Return Data'!$B$7:$R$526,11,0)</f>
        <v>-8.8162000000000003</v>
      </c>
      <c r="G16" s="66">
        <f t="shared" si="6"/>
        <v>9</v>
      </c>
      <c r="H16" s="65">
        <f>VLOOKUP($A16,'Return Data'!$B$7:$R$526,12,0)</f>
        <v>-2.0232000000000001</v>
      </c>
      <c r="I16" s="66">
        <f t="shared" si="7"/>
        <v>7</v>
      </c>
      <c r="J16" s="65">
        <f>VLOOKUP($A16,'Return Data'!$B$7:$R$526,13,0)</f>
        <v>-5.7483000000000004</v>
      </c>
      <c r="K16" s="66">
        <f t="shared" si="8"/>
        <v>14</v>
      </c>
      <c r="L16" s="65">
        <f>VLOOKUP($A16,'Return Data'!$B$7:$R$526,17,0)</f>
        <v>1.7557</v>
      </c>
      <c r="M16" s="66">
        <f t="shared" si="9"/>
        <v>3</v>
      </c>
      <c r="N16" s="65">
        <f>VLOOKUP($A16,'Return Data'!$B$7:$R$526,14,0)</f>
        <v>4.5480999999999998</v>
      </c>
      <c r="O16" s="66">
        <f t="shared" si="10"/>
        <v>5</v>
      </c>
      <c r="P16" s="65">
        <f>VLOOKUP($A16,'Return Data'!$B$7:$R$526,15,0)</f>
        <v>6.2037000000000004</v>
      </c>
      <c r="Q16" s="66">
        <f t="shared" si="11"/>
        <v>11</v>
      </c>
      <c r="R16" s="65">
        <f>VLOOKUP($A16,'Return Data'!$B$7:$R$526,16,0)</f>
        <v>17.024699999999999</v>
      </c>
      <c r="S16" s="67">
        <f t="shared" si="12"/>
        <v>8</v>
      </c>
    </row>
    <row r="17" spans="1:19" x14ac:dyDescent="0.3">
      <c r="A17" s="63" t="s">
        <v>275</v>
      </c>
      <c r="B17" s="64">
        <f>VLOOKUP($A17,'Return Data'!$B$7:$R$526,3,0)</f>
        <v>44004</v>
      </c>
      <c r="C17" s="65">
        <f>VLOOKUP($A17,'Return Data'!$B$7:$R$526,4,0)</f>
        <v>44.872999999999998</v>
      </c>
      <c r="D17" s="65">
        <f>VLOOKUP($A17,'Return Data'!$B$7:$R$526,10,0)</f>
        <v>17.312000000000001</v>
      </c>
      <c r="E17" s="66">
        <f t="shared" si="5"/>
        <v>18</v>
      </c>
      <c r="F17" s="65">
        <f>VLOOKUP($A17,'Return Data'!$B$7:$R$526,11,0)</f>
        <v>-13.057</v>
      </c>
      <c r="G17" s="66">
        <f t="shared" si="6"/>
        <v>31</v>
      </c>
      <c r="H17" s="65">
        <f>VLOOKUP($A17,'Return Data'!$B$7:$R$526,12,0)</f>
        <v>-7.4039000000000001</v>
      </c>
      <c r="I17" s="66">
        <f t="shared" si="7"/>
        <v>29</v>
      </c>
      <c r="J17" s="65">
        <f>VLOOKUP($A17,'Return Data'!$B$7:$R$526,13,0)</f>
        <v>-7.6097999999999999</v>
      </c>
      <c r="K17" s="66">
        <f t="shared" si="8"/>
        <v>20</v>
      </c>
      <c r="L17" s="65">
        <f>VLOOKUP($A17,'Return Data'!$B$7:$R$526,17,0)</f>
        <v>-0.43230000000000002</v>
      </c>
      <c r="M17" s="66">
        <f t="shared" si="9"/>
        <v>10</v>
      </c>
      <c r="N17" s="65">
        <f>VLOOKUP($A17,'Return Data'!$B$7:$R$526,14,0)</f>
        <v>1.8546</v>
      </c>
      <c r="O17" s="66">
        <f t="shared" si="10"/>
        <v>11</v>
      </c>
      <c r="P17" s="65">
        <f>VLOOKUP($A17,'Return Data'!$B$7:$R$526,15,0)</f>
        <v>7.0823999999999998</v>
      </c>
      <c r="Q17" s="66">
        <f t="shared" si="11"/>
        <v>6</v>
      </c>
      <c r="R17" s="65">
        <f>VLOOKUP($A17,'Return Data'!$B$7:$R$526,16,0)</f>
        <v>11.8218</v>
      </c>
      <c r="S17" s="67">
        <f t="shared" si="12"/>
        <v>21</v>
      </c>
    </row>
    <row r="18" spans="1:19" x14ac:dyDescent="0.3">
      <c r="A18" s="63" t="s">
        <v>276</v>
      </c>
      <c r="B18" s="64">
        <f>VLOOKUP($A18,'Return Data'!$B$7:$R$526,3,0)</f>
        <v>44004</v>
      </c>
      <c r="C18" s="65">
        <f>VLOOKUP($A18,'Return Data'!$B$7:$R$526,4,0)</f>
        <v>40.99</v>
      </c>
      <c r="D18" s="65">
        <f>VLOOKUP($A18,'Return Data'!$B$7:$R$526,10,0)</f>
        <v>12.2399</v>
      </c>
      <c r="E18" s="66">
        <f t="shared" si="5"/>
        <v>53</v>
      </c>
      <c r="F18" s="65">
        <f>VLOOKUP($A18,'Return Data'!$B$7:$R$526,11,0)</f>
        <v>-15.362399999999999</v>
      </c>
      <c r="G18" s="66">
        <f t="shared" si="6"/>
        <v>49</v>
      </c>
      <c r="H18" s="65">
        <f>VLOOKUP($A18,'Return Data'!$B$7:$R$526,12,0)</f>
        <v>-10.3063</v>
      </c>
      <c r="I18" s="66">
        <f t="shared" si="7"/>
        <v>44</v>
      </c>
      <c r="J18" s="65">
        <f>VLOOKUP($A18,'Return Data'!$B$7:$R$526,13,0)</f>
        <v>-12.339600000000001</v>
      </c>
      <c r="K18" s="66">
        <f t="shared" si="8"/>
        <v>44</v>
      </c>
      <c r="L18" s="65">
        <f>VLOOKUP($A18,'Return Data'!$B$7:$R$526,17,0)</f>
        <v>-5.5130999999999997</v>
      </c>
      <c r="M18" s="66">
        <f t="shared" si="9"/>
        <v>33</v>
      </c>
      <c r="N18" s="65">
        <f>VLOOKUP($A18,'Return Data'!$B$7:$R$526,14,0)</f>
        <v>-1.6121000000000001</v>
      </c>
      <c r="O18" s="66">
        <f t="shared" si="10"/>
        <v>31</v>
      </c>
      <c r="P18" s="65">
        <f>VLOOKUP($A18,'Return Data'!$B$7:$R$526,15,0)</f>
        <v>2.5988000000000002</v>
      </c>
      <c r="Q18" s="66">
        <f t="shared" si="11"/>
        <v>32</v>
      </c>
      <c r="R18" s="65">
        <f>VLOOKUP($A18,'Return Data'!$B$7:$R$526,16,0)</f>
        <v>13.069699999999999</v>
      </c>
      <c r="S18" s="67">
        <f t="shared" si="12"/>
        <v>17</v>
      </c>
    </row>
    <row r="19" spans="1:19" x14ac:dyDescent="0.3">
      <c r="A19" s="63" t="s">
        <v>277</v>
      </c>
      <c r="B19" s="64">
        <f>VLOOKUP($A19,'Return Data'!$B$7:$R$526,3,0)</f>
        <v>44004</v>
      </c>
      <c r="C19" s="65">
        <f>VLOOKUP($A19,'Return Data'!$B$7:$R$526,4,0)</f>
        <v>12.6494</v>
      </c>
      <c r="D19" s="65">
        <f>VLOOKUP($A19,'Return Data'!$B$7:$R$526,10,0)</f>
        <v>14.181800000000001</v>
      </c>
      <c r="E19" s="66">
        <f t="shared" si="5"/>
        <v>36</v>
      </c>
      <c r="F19" s="65">
        <f>VLOOKUP($A19,'Return Data'!$B$7:$R$526,11,0)</f>
        <v>-14.678100000000001</v>
      </c>
      <c r="G19" s="66">
        <f t="shared" si="6"/>
        <v>44</v>
      </c>
      <c r="H19" s="65">
        <f>VLOOKUP($A19,'Return Data'!$B$7:$R$526,12,0)</f>
        <v>-9.968</v>
      </c>
      <c r="I19" s="66">
        <f t="shared" si="7"/>
        <v>41</v>
      </c>
      <c r="J19" s="65">
        <f>VLOOKUP($A19,'Return Data'!$B$7:$R$526,13,0)</f>
        <v>-12.411799999999999</v>
      </c>
      <c r="K19" s="66">
        <f t="shared" si="8"/>
        <v>45</v>
      </c>
      <c r="L19" s="65">
        <f>VLOOKUP($A19,'Return Data'!$B$7:$R$526,17,0)</f>
        <v>-4.6001000000000003</v>
      </c>
      <c r="M19" s="66">
        <f t="shared" si="9"/>
        <v>28</v>
      </c>
      <c r="N19" s="65">
        <f>VLOOKUP($A19,'Return Data'!$B$7:$R$526,14,0)</f>
        <v>-1.6463000000000001</v>
      </c>
      <c r="O19" s="66">
        <f t="shared" si="10"/>
        <v>32</v>
      </c>
      <c r="P19" s="65"/>
      <c r="Q19" s="66"/>
      <c r="R19" s="65">
        <f>VLOOKUP($A19,'Return Data'!$B$7:$R$526,16,0)</f>
        <v>5.3834</v>
      </c>
      <c r="S19" s="67">
        <f t="shared" si="12"/>
        <v>39</v>
      </c>
    </row>
    <row r="20" spans="1:19" x14ac:dyDescent="0.3">
      <c r="A20" s="63" t="s">
        <v>278</v>
      </c>
      <c r="B20" s="64">
        <f>VLOOKUP($A20,'Return Data'!$B$7:$R$526,3,0)</f>
        <v>44004</v>
      </c>
      <c r="C20" s="65">
        <f>VLOOKUP($A20,'Return Data'!$B$7:$R$526,4,0)</f>
        <v>469.33539999999999</v>
      </c>
      <c r="D20" s="65">
        <f>VLOOKUP($A20,'Return Data'!$B$7:$R$526,10,0)</f>
        <v>14.151</v>
      </c>
      <c r="E20" s="66">
        <f t="shared" si="5"/>
        <v>37</v>
      </c>
      <c r="F20" s="65">
        <f>VLOOKUP($A20,'Return Data'!$B$7:$R$526,11,0)</f>
        <v>-18.296500000000002</v>
      </c>
      <c r="G20" s="66">
        <f t="shared" si="6"/>
        <v>61</v>
      </c>
      <c r="H20" s="65">
        <f>VLOOKUP($A20,'Return Data'!$B$7:$R$526,12,0)</f>
        <v>-15.036099999999999</v>
      </c>
      <c r="I20" s="66">
        <f t="shared" si="7"/>
        <v>57</v>
      </c>
      <c r="J20" s="65">
        <f>VLOOKUP($A20,'Return Data'!$B$7:$R$526,13,0)</f>
        <v>-17.4498</v>
      </c>
      <c r="K20" s="66">
        <f t="shared" si="8"/>
        <v>54</v>
      </c>
      <c r="L20" s="65">
        <f>VLOOKUP($A20,'Return Data'!$B$7:$R$526,17,0)</f>
        <v>-8.1575000000000006</v>
      </c>
      <c r="M20" s="66">
        <f t="shared" si="9"/>
        <v>47</v>
      </c>
      <c r="N20" s="65">
        <f>VLOOKUP($A20,'Return Data'!$B$7:$R$526,14,0)</f>
        <v>-2.7856000000000001</v>
      </c>
      <c r="O20" s="66">
        <f t="shared" si="10"/>
        <v>38</v>
      </c>
      <c r="P20" s="65">
        <f>VLOOKUP($A20,'Return Data'!$B$7:$R$526,15,0)</f>
        <v>2.0695999999999999</v>
      </c>
      <c r="Q20" s="66">
        <f t="shared" si="11"/>
        <v>36</v>
      </c>
      <c r="R20" s="65">
        <f>VLOOKUP($A20,'Return Data'!$B$7:$R$526,16,0)</f>
        <v>19.889900000000001</v>
      </c>
      <c r="S20" s="67">
        <f t="shared" si="12"/>
        <v>2</v>
      </c>
    </row>
    <row r="21" spans="1:19" x14ac:dyDescent="0.3">
      <c r="A21" s="63" t="s">
        <v>279</v>
      </c>
      <c r="B21" s="64">
        <f>VLOOKUP($A21,'Return Data'!$B$7:$R$526,3,0)</f>
        <v>44004</v>
      </c>
      <c r="C21" s="65">
        <f>VLOOKUP($A21,'Return Data'!$B$7:$R$526,4,0)</f>
        <v>308.25</v>
      </c>
      <c r="D21" s="65">
        <f>VLOOKUP($A21,'Return Data'!$B$7:$R$526,10,0)</f>
        <v>17.091799999999999</v>
      </c>
      <c r="E21" s="66">
        <f t="shared" si="5"/>
        <v>24</v>
      </c>
      <c r="F21" s="65">
        <f>VLOOKUP($A21,'Return Data'!$B$7:$R$526,11,0)</f>
        <v>-18.330300000000001</v>
      </c>
      <c r="G21" s="66">
        <f t="shared" si="6"/>
        <v>62</v>
      </c>
      <c r="H21" s="65">
        <f>VLOOKUP($A21,'Return Data'!$B$7:$R$526,12,0)</f>
        <v>-11.8896</v>
      </c>
      <c r="I21" s="66">
        <f t="shared" si="7"/>
        <v>50</v>
      </c>
      <c r="J21" s="65">
        <f>VLOOKUP($A21,'Return Data'!$B$7:$R$526,13,0)</f>
        <v>-15.7338</v>
      </c>
      <c r="K21" s="66">
        <f t="shared" si="8"/>
        <v>49</v>
      </c>
      <c r="L21" s="65">
        <f>VLOOKUP($A21,'Return Data'!$B$7:$R$526,17,0)</f>
        <v>-4.3070000000000004</v>
      </c>
      <c r="M21" s="66">
        <f t="shared" si="9"/>
        <v>27</v>
      </c>
      <c r="N21" s="65">
        <f>VLOOKUP($A21,'Return Data'!$B$7:$R$526,14,0)</f>
        <v>-0.33189999999999997</v>
      </c>
      <c r="O21" s="66">
        <f t="shared" si="10"/>
        <v>23</v>
      </c>
      <c r="P21" s="65">
        <f>VLOOKUP($A21,'Return Data'!$B$7:$R$526,15,0)</f>
        <v>5.3654999999999999</v>
      </c>
      <c r="Q21" s="66">
        <f t="shared" si="11"/>
        <v>17</v>
      </c>
      <c r="R21" s="65">
        <f>VLOOKUP($A21,'Return Data'!$B$7:$R$526,16,0)</f>
        <v>19.240500000000001</v>
      </c>
      <c r="S21" s="67">
        <f t="shared" si="12"/>
        <v>3</v>
      </c>
    </row>
    <row r="22" spans="1:19" x14ac:dyDescent="0.3">
      <c r="A22" s="63" t="s">
        <v>280</v>
      </c>
      <c r="B22" s="64">
        <f>VLOOKUP($A22,'Return Data'!$B$7:$R$526,3,0)</f>
        <v>44004</v>
      </c>
      <c r="C22" s="65">
        <f>VLOOKUP($A22,'Return Data'!$B$7:$R$526,4,0)</f>
        <v>1390.1301308945599</v>
      </c>
      <c r="D22" s="65">
        <f>VLOOKUP($A22,'Return Data'!$B$7:$R$526,10,0)</f>
        <v>18.8828</v>
      </c>
      <c r="E22" s="66">
        <f t="shared" si="5"/>
        <v>10</v>
      </c>
      <c r="F22" s="65">
        <f>VLOOKUP($A22,'Return Data'!$B$7:$R$526,11,0)</f>
        <v>-17.802</v>
      </c>
      <c r="G22" s="66">
        <f t="shared" si="6"/>
        <v>60</v>
      </c>
      <c r="H22" s="65">
        <f>VLOOKUP($A22,'Return Data'!$B$7:$R$526,12,0)</f>
        <v>-13.442399999999999</v>
      </c>
      <c r="I22" s="66">
        <f t="shared" si="7"/>
        <v>54</v>
      </c>
      <c r="J22" s="65">
        <f>VLOOKUP($A22,'Return Data'!$B$7:$R$526,13,0)</f>
        <v>-19.117599999999999</v>
      </c>
      <c r="K22" s="66">
        <f t="shared" si="8"/>
        <v>56</v>
      </c>
      <c r="L22" s="65">
        <f>VLOOKUP($A22,'Return Data'!$B$7:$R$526,17,0)</f>
        <v>-8.2474000000000007</v>
      </c>
      <c r="M22" s="66">
        <f t="shared" si="9"/>
        <v>48</v>
      </c>
      <c r="N22" s="65">
        <f>VLOOKUP($A22,'Return Data'!$B$7:$R$526,14,0)</f>
        <v>-4.7714999999999996</v>
      </c>
      <c r="O22" s="66">
        <f t="shared" si="10"/>
        <v>45</v>
      </c>
      <c r="P22" s="65">
        <f>VLOOKUP($A22,'Return Data'!$B$7:$R$526,15,0)</f>
        <v>1.7632000000000001</v>
      </c>
      <c r="Q22" s="66">
        <f t="shared" si="11"/>
        <v>37</v>
      </c>
      <c r="R22" s="65">
        <f>VLOOKUP($A22,'Return Data'!$B$7:$R$526,16,0)</f>
        <v>22.5733</v>
      </c>
      <c r="S22" s="67">
        <f t="shared" si="12"/>
        <v>1</v>
      </c>
    </row>
    <row r="23" spans="1:19" x14ac:dyDescent="0.3">
      <c r="A23" s="63" t="s">
        <v>281</v>
      </c>
      <c r="B23" s="64">
        <f>VLOOKUP($A23,'Return Data'!$B$7:$R$526,3,0)</f>
        <v>44004</v>
      </c>
      <c r="C23" s="65">
        <f>VLOOKUP($A23,'Return Data'!$B$7:$R$526,4,0)</f>
        <v>32.027299999999997</v>
      </c>
      <c r="D23" s="65">
        <f>VLOOKUP($A23,'Return Data'!$B$7:$R$526,10,0)</f>
        <v>12.8672</v>
      </c>
      <c r="E23" s="66">
        <f t="shared" si="5"/>
        <v>49</v>
      </c>
      <c r="F23" s="65">
        <f>VLOOKUP($A23,'Return Data'!$B$7:$R$526,11,0)</f>
        <v>-16.130400000000002</v>
      </c>
      <c r="G23" s="66">
        <f t="shared" si="6"/>
        <v>52</v>
      </c>
      <c r="H23" s="65">
        <f>VLOOKUP($A23,'Return Data'!$B$7:$R$526,12,0)</f>
        <v>-10.9863</v>
      </c>
      <c r="I23" s="66">
        <f t="shared" si="7"/>
        <v>48</v>
      </c>
      <c r="J23" s="65">
        <f>VLOOKUP($A23,'Return Data'!$B$7:$R$526,13,0)</f>
        <v>-12.993399999999999</v>
      </c>
      <c r="K23" s="66">
        <f t="shared" si="8"/>
        <v>46</v>
      </c>
      <c r="L23" s="65">
        <f>VLOOKUP($A23,'Return Data'!$B$7:$R$526,17,0)</f>
        <v>-6.4002999999999997</v>
      </c>
      <c r="M23" s="66">
        <f t="shared" si="9"/>
        <v>41</v>
      </c>
      <c r="N23" s="65">
        <f>VLOOKUP($A23,'Return Data'!$B$7:$R$526,14,0)</f>
        <v>-3.3835999999999999</v>
      </c>
      <c r="O23" s="66">
        <f t="shared" si="10"/>
        <v>39</v>
      </c>
      <c r="P23" s="65">
        <f>VLOOKUP($A23,'Return Data'!$B$7:$R$526,15,0)</f>
        <v>3.7823000000000002</v>
      </c>
      <c r="Q23" s="66">
        <f t="shared" si="11"/>
        <v>24</v>
      </c>
      <c r="R23" s="65">
        <f>VLOOKUP($A23,'Return Data'!$B$7:$R$526,16,0)</f>
        <v>9.0250000000000004</v>
      </c>
      <c r="S23" s="67">
        <f t="shared" si="12"/>
        <v>32</v>
      </c>
    </row>
    <row r="24" spans="1:19" x14ac:dyDescent="0.3">
      <c r="A24" s="63" t="s">
        <v>282</v>
      </c>
      <c r="B24" s="64">
        <f>VLOOKUP($A24,'Return Data'!$B$7:$R$526,3,0)</f>
        <v>44004</v>
      </c>
      <c r="C24" s="65">
        <f>VLOOKUP($A24,'Return Data'!$B$7:$R$526,4,0)</f>
        <v>334.68</v>
      </c>
      <c r="D24" s="65">
        <f>VLOOKUP($A24,'Return Data'!$B$7:$R$526,10,0)</f>
        <v>17.728999999999999</v>
      </c>
      <c r="E24" s="66">
        <f t="shared" si="5"/>
        <v>14</v>
      </c>
      <c r="F24" s="65">
        <f>VLOOKUP($A24,'Return Data'!$B$7:$R$526,11,0)</f>
        <v>-14.3164</v>
      </c>
      <c r="G24" s="66">
        <f t="shared" si="6"/>
        <v>41</v>
      </c>
      <c r="H24" s="65">
        <f>VLOOKUP($A24,'Return Data'!$B$7:$R$526,12,0)</f>
        <v>-8.1608999999999998</v>
      </c>
      <c r="I24" s="66">
        <f t="shared" si="7"/>
        <v>33</v>
      </c>
      <c r="J24" s="65">
        <f>VLOOKUP($A24,'Return Data'!$B$7:$R$526,13,0)</f>
        <v>-12.162100000000001</v>
      </c>
      <c r="K24" s="66">
        <f t="shared" si="8"/>
        <v>41</v>
      </c>
      <c r="L24" s="65">
        <f>VLOOKUP($A24,'Return Data'!$B$7:$R$526,17,0)</f>
        <v>-3.3801000000000001</v>
      </c>
      <c r="M24" s="66">
        <f t="shared" si="9"/>
        <v>19</v>
      </c>
      <c r="N24" s="65">
        <f>VLOOKUP($A24,'Return Data'!$B$7:$R$526,14,0)</f>
        <v>1.4016999999999999</v>
      </c>
      <c r="O24" s="66">
        <f t="shared" si="10"/>
        <v>15</v>
      </c>
      <c r="P24" s="65">
        <f>VLOOKUP($A24,'Return Data'!$B$7:$R$526,15,0)</f>
        <v>4.7877000000000001</v>
      </c>
      <c r="Q24" s="66">
        <f t="shared" si="11"/>
        <v>19</v>
      </c>
      <c r="R24" s="65">
        <f>VLOOKUP($A24,'Return Data'!$B$7:$R$526,16,0)</f>
        <v>18.3307</v>
      </c>
      <c r="S24" s="67">
        <f t="shared" si="12"/>
        <v>4</v>
      </c>
    </row>
    <row r="25" spans="1:19" x14ac:dyDescent="0.3">
      <c r="A25" s="63" t="s">
        <v>283</v>
      </c>
      <c r="B25" s="64">
        <f>VLOOKUP($A25,'Return Data'!$B$7:$R$526,3,0)</f>
        <v>44004</v>
      </c>
      <c r="C25" s="65">
        <f>VLOOKUP($A25,'Return Data'!$B$7:$R$526,4,0)</f>
        <v>9.2100000000000009</v>
      </c>
      <c r="D25" s="65">
        <f>VLOOKUP($A25,'Return Data'!$B$7:$R$526,10,0)</f>
        <v>11.0977</v>
      </c>
      <c r="E25" s="66">
        <f t="shared" si="5"/>
        <v>57</v>
      </c>
      <c r="F25" s="65">
        <f>VLOOKUP($A25,'Return Data'!$B$7:$R$526,11,0)</f>
        <v>-20.1906</v>
      </c>
      <c r="G25" s="66">
        <f t="shared" si="6"/>
        <v>65</v>
      </c>
      <c r="H25" s="65">
        <f>VLOOKUP($A25,'Return Data'!$B$7:$R$526,12,0)</f>
        <v>-14.005599999999999</v>
      </c>
      <c r="I25" s="66">
        <f t="shared" si="7"/>
        <v>55</v>
      </c>
      <c r="J25" s="65">
        <f>VLOOKUP($A25,'Return Data'!$B$7:$R$526,13,0)</f>
        <v>-15.736499999999999</v>
      </c>
      <c r="K25" s="66">
        <f t="shared" si="8"/>
        <v>50</v>
      </c>
      <c r="L25" s="65">
        <f>VLOOKUP($A25,'Return Data'!$B$7:$R$526,17,0)</f>
        <v>-6.2911000000000001</v>
      </c>
      <c r="M25" s="66">
        <f t="shared" si="9"/>
        <v>38</v>
      </c>
      <c r="N25" s="65"/>
      <c r="O25" s="66"/>
      <c r="P25" s="65"/>
      <c r="Q25" s="66"/>
      <c r="R25" s="65">
        <f>VLOOKUP($A25,'Return Data'!$B$7:$R$526,16,0)</f>
        <v>-3.5882999999999998</v>
      </c>
      <c r="S25" s="67">
        <f t="shared" si="12"/>
        <v>53</v>
      </c>
    </row>
    <row r="26" spans="1:19" x14ac:dyDescent="0.3">
      <c r="A26" s="63" t="s">
        <v>284</v>
      </c>
      <c r="B26" s="64">
        <f>VLOOKUP($A26,'Return Data'!$B$7:$R$526,3,0)</f>
        <v>44004</v>
      </c>
      <c r="C26" s="65">
        <f>VLOOKUP($A26,'Return Data'!$B$7:$R$526,4,0)</f>
        <v>24.05</v>
      </c>
      <c r="D26" s="65">
        <f>VLOOKUP($A26,'Return Data'!$B$7:$R$526,10,0)</f>
        <v>5.4824999999999999</v>
      </c>
      <c r="E26" s="66">
        <f t="shared" si="5"/>
        <v>66</v>
      </c>
      <c r="F26" s="65">
        <f>VLOOKUP($A26,'Return Data'!$B$7:$R$526,11,0)</f>
        <v>-13.799300000000001</v>
      </c>
      <c r="G26" s="66">
        <f t="shared" si="6"/>
        <v>37</v>
      </c>
      <c r="H26" s="65">
        <f>VLOOKUP($A26,'Return Data'!$B$7:$R$526,12,0)</f>
        <v>-9.4844000000000008</v>
      </c>
      <c r="I26" s="66">
        <f t="shared" si="7"/>
        <v>38</v>
      </c>
      <c r="J26" s="65">
        <f>VLOOKUP($A26,'Return Data'!$B$7:$R$526,13,0)</f>
        <v>-5.9812000000000003</v>
      </c>
      <c r="K26" s="66">
        <f t="shared" si="8"/>
        <v>17</v>
      </c>
      <c r="L26" s="65">
        <f>VLOOKUP($A26,'Return Data'!$B$7:$R$526,17,0)</f>
        <v>-5.6308999999999996</v>
      </c>
      <c r="M26" s="66">
        <f t="shared" si="9"/>
        <v>35</v>
      </c>
      <c r="N26" s="65">
        <f>VLOOKUP($A26,'Return Data'!$B$7:$R$526,14,0)</f>
        <v>-0.38469999999999999</v>
      </c>
      <c r="O26" s="66">
        <f t="shared" si="10"/>
        <v>25</v>
      </c>
      <c r="P26" s="65">
        <f>VLOOKUP($A26,'Return Data'!$B$7:$R$526,15,0)</f>
        <v>3.67</v>
      </c>
      <c r="Q26" s="66">
        <f t="shared" si="11"/>
        <v>25</v>
      </c>
      <c r="R26" s="65">
        <f>VLOOKUP($A26,'Return Data'!$B$7:$R$526,16,0)</f>
        <v>13.804500000000001</v>
      </c>
      <c r="S26" s="67">
        <f t="shared" si="12"/>
        <v>15</v>
      </c>
    </row>
    <row r="27" spans="1:19" x14ac:dyDescent="0.3">
      <c r="A27" s="63" t="s">
        <v>285</v>
      </c>
      <c r="B27" s="64">
        <f>VLOOKUP($A27,'Return Data'!$B$7:$R$526,3,0)</f>
        <v>44004</v>
      </c>
      <c r="C27" s="65">
        <f>VLOOKUP($A27,'Return Data'!$B$7:$R$526,4,0)</f>
        <v>46.95</v>
      </c>
      <c r="D27" s="65">
        <f>VLOOKUP($A27,'Return Data'!$B$7:$R$526,10,0)</f>
        <v>19.862100000000002</v>
      </c>
      <c r="E27" s="66">
        <f t="shared" si="5"/>
        <v>6</v>
      </c>
      <c r="F27" s="65">
        <f>VLOOKUP($A27,'Return Data'!$B$7:$R$526,11,0)</f>
        <v>-14.277900000000001</v>
      </c>
      <c r="G27" s="66">
        <f t="shared" si="6"/>
        <v>40</v>
      </c>
      <c r="H27" s="65">
        <f>VLOOKUP($A27,'Return Data'!$B$7:$R$526,12,0)</f>
        <v>-11.7315</v>
      </c>
      <c r="I27" s="66">
        <f t="shared" si="7"/>
        <v>49</v>
      </c>
      <c r="J27" s="65">
        <f>VLOOKUP($A27,'Return Data'!$B$7:$R$526,13,0)</f>
        <v>-16.666699999999999</v>
      </c>
      <c r="K27" s="66">
        <f t="shared" si="8"/>
        <v>51</v>
      </c>
      <c r="L27" s="65">
        <f>VLOOKUP($A27,'Return Data'!$B$7:$R$526,17,0)</f>
        <v>-9.1094000000000008</v>
      </c>
      <c r="M27" s="66">
        <f t="shared" si="9"/>
        <v>50</v>
      </c>
      <c r="N27" s="65">
        <f>VLOOKUP($A27,'Return Data'!$B$7:$R$526,14,0)</f>
        <v>-2.0303</v>
      </c>
      <c r="O27" s="66">
        <f t="shared" si="10"/>
        <v>34</v>
      </c>
      <c r="P27" s="65">
        <f>VLOOKUP($A27,'Return Data'!$B$7:$R$526,15,0)</f>
        <v>3.0234000000000001</v>
      </c>
      <c r="Q27" s="66">
        <f t="shared" si="11"/>
        <v>29</v>
      </c>
      <c r="R27" s="65">
        <f>VLOOKUP($A27,'Return Data'!$B$7:$R$526,16,0)</f>
        <v>14.3995</v>
      </c>
      <c r="S27" s="67">
        <f t="shared" si="12"/>
        <v>14</v>
      </c>
    </row>
    <row r="28" spans="1:19" x14ac:dyDescent="0.3">
      <c r="A28" s="63" t="s">
        <v>286</v>
      </c>
      <c r="B28" s="64">
        <f>VLOOKUP($A28,'Return Data'!$B$7:$R$526,3,0)</f>
        <v>44004</v>
      </c>
      <c r="C28" s="65">
        <f>VLOOKUP($A28,'Return Data'!$B$7:$R$526,4,0)</f>
        <v>8.5399999999999991</v>
      </c>
      <c r="D28" s="65">
        <f>VLOOKUP($A28,'Return Data'!$B$7:$R$526,10,0)</f>
        <v>13.413</v>
      </c>
      <c r="E28" s="66">
        <f t="shared" si="5"/>
        <v>46</v>
      </c>
      <c r="F28" s="65">
        <f>VLOOKUP($A28,'Return Data'!$B$7:$R$526,11,0)</f>
        <v>-16.192299999999999</v>
      </c>
      <c r="G28" s="66">
        <f t="shared" si="6"/>
        <v>53</v>
      </c>
      <c r="H28" s="65">
        <f>VLOOKUP($A28,'Return Data'!$B$7:$R$526,12,0)</f>
        <v>-10.2941</v>
      </c>
      <c r="I28" s="66">
        <f t="shared" si="7"/>
        <v>43</v>
      </c>
      <c r="J28" s="65">
        <f>VLOOKUP($A28,'Return Data'!$B$7:$R$526,13,0)</f>
        <v>-12.2302</v>
      </c>
      <c r="K28" s="66">
        <f t="shared" si="8"/>
        <v>42</v>
      </c>
      <c r="L28" s="65">
        <f>VLOOKUP($A28,'Return Data'!$B$7:$R$526,17,0)</f>
        <v>-4.7789999999999999</v>
      </c>
      <c r="M28" s="66">
        <f t="shared" si="9"/>
        <v>29</v>
      </c>
      <c r="N28" s="65"/>
      <c r="O28" s="66"/>
      <c r="P28" s="65"/>
      <c r="Q28" s="66"/>
      <c r="R28" s="65">
        <f>VLOOKUP($A28,'Return Data'!$B$7:$R$526,16,0)</f>
        <v>-6.1538000000000004</v>
      </c>
      <c r="S28" s="67">
        <f t="shared" si="12"/>
        <v>55</v>
      </c>
    </row>
    <row r="29" spans="1:19" x14ac:dyDescent="0.3">
      <c r="A29" s="63" t="s">
        <v>287</v>
      </c>
      <c r="B29" s="64">
        <f>VLOOKUP($A29,'Return Data'!$B$7:$R$526,3,0)</f>
        <v>44004</v>
      </c>
      <c r="C29" s="65">
        <f>VLOOKUP($A29,'Return Data'!$B$7:$R$526,4,0)</f>
        <v>48.17</v>
      </c>
      <c r="D29" s="65">
        <f>VLOOKUP($A29,'Return Data'!$B$7:$R$526,10,0)</f>
        <v>15.2944</v>
      </c>
      <c r="E29" s="66">
        <f t="shared" si="5"/>
        <v>31</v>
      </c>
      <c r="F29" s="65">
        <f>VLOOKUP($A29,'Return Data'!$B$7:$R$526,11,0)</f>
        <v>-10.298</v>
      </c>
      <c r="G29" s="66">
        <f t="shared" si="6"/>
        <v>14</v>
      </c>
      <c r="H29" s="65">
        <f>VLOOKUP($A29,'Return Data'!$B$7:$R$526,12,0)</f>
        <v>-2.7458</v>
      </c>
      <c r="I29" s="66">
        <f t="shared" si="7"/>
        <v>10</v>
      </c>
      <c r="J29" s="65">
        <f>VLOOKUP($A29,'Return Data'!$B$7:$R$526,13,0)</f>
        <v>-5.5674999999999999</v>
      </c>
      <c r="K29" s="66">
        <f t="shared" si="8"/>
        <v>12</v>
      </c>
      <c r="L29" s="65">
        <f>VLOOKUP($A29,'Return Data'!$B$7:$R$526,17,0)</f>
        <v>-2.4466999999999999</v>
      </c>
      <c r="M29" s="66">
        <f t="shared" si="9"/>
        <v>15</v>
      </c>
      <c r="N29" s="65">
        <f>VLOOKUP($A29,'Return Data'!$B$7:$R$526,14,0)</f>
        <v>3.6770999999999998</v>
      </c>
      <c r="O29" s="66">
        <f t="shared" si="10"/>
        <v>8</v>
      </c>
      <c r="P29" s="65">
        <f>VLOOKUP($A29,'Return Data'!$B$7:$R$526,15,0)</f>
        <v>6.3051000000000004</v>
      </c>
      <c r="Q29" s="66">
        <f t="shared" si="11"/>
        <v>10</v>
      </c>
      <c r="R29" s="65">
        <f>VLOOKUP($A29,'Return Data'!$B$7:$R$526,16,0)</f>
        <v>12.360099999999999</v>
      </c>
      <c r="S29" s="67">
        <f t="shared" si="12"/>
        <v>19</v>
      </c>
    </row>
    <row r="30" spans="1:19" x14ac:dyDescent="0.3">
      <c r="A30" s="63" t="s">
        <v>288</v>
      </c>
      <c r="B30" s="64">
        <f>VLOOKUP($A30,'Return Data'!$B$7:$R$526,3,0)</f>
        <v>44004</v>
      </c>
      <c r="C30" s="65">
        <f>VLOOKUP($A30,'Return Data'!$B$7:$R$526,4,0)</f>
        <v>8.9984999999999999</v>
      </c>
      <c r="D30" s="65">
        <f>VLOOKUP($A30,'Return Data'!$B$7:$R$526,10,0)</f>
        <v>16.607700000000001</v>
      </c>
      <c r="E30" s="66">
        <f t="shared" si="5"/>
        <v>25</v>
      </c>
      <c r="F30" s="65">
        <f>VLOOKUP($A30,'Return Data'!$B$7:$R$526,11,0)</f>
        <v>-14.428000000000001</v>
      </c>
      <c r="G30" s="66">
        <f t="shared" si="6"/>
        <v>42</v>
      </c>
      <c r="H30" s="65"/>
      <c r="I30" s="66"/>
      <c r="J30" s="65"/>
      <c r="K30" s="66"/>
      <c r="L30" s="65"/>
      <c r="M30" s="66"/>
      <c r="N30" s="65"/>
      <c r="O30" s="66"/>
      <c r="P30" s="65"/>
      <c r="Q30" s="66"/>
      <c r="R30" s="65">
        <f>VLOOKUP($A30,'Return Data'!$B$7:$R$526,16,0)</f>
        <v>-10.015000000000001</v>
      </c>
      <c r="S30" s="67">
        <f t="shared" si="12"/>
        <v>60</v>
      </c>
    </row>
    <row r="31" spans="1:19" x14ac:dyDescent="0.3">
      <c r="A31" s="63" t="s">
        <v>289</v>
      </c>
      <c r="B31" s="64">
        <f>VLOOKUP($A31,'Return Data'!$B$7:$R$526,3,0)</f>
        <v>44004</v>
      </c>
      <c r="C31" s="65">
        <f>VLOOKUP($A31,'Return Data'!$B$7:$R$526,4,0)</f>
        <v>15.5916</v>
      </c>
      <c r="D31" s="65">
        <f>VLOOKUP($A31,'Return Data'!$B$7:$R$526,10,0)</f>
        <v>10.071300000000001</v>
      </c>
      <c r="E31" s="66">
        <f t="shared" si="5"/>
        <v>61</v>
      </c>
      <c r="F31" s="65">
        <f>VLOOKUP($A31,'Return Data'!$B$7:$R$526,11,0)</f>
        <v>-15.3835</v>
      </c>
      <c r="G31" s="66">
        <f t="shared" si="6"/>
        <v>50</v>
      </c>
      <c r="H31" s="65">
        <f>VLOOKUP($A31,'Return Data'!$B$7:$R$526,12,0)</f>
        <v>-10.869</v>
      </c>
      <c r="I31" s="66">
        <f t="shared" si="7"/>
        <v>47</v>
      </c>
      <c r="J31" s="65">
        <f>VLOOKUP($A31,'Return Data'!$B$7:$R$526,13,0)</f>
        <v>-9.8219999999999992</v>
      </c>
      <c r="K31" s="66">
        <f t="shared" si="8"/>
        <v>26</v>
      </c>
      <c r="L31" s="65">
        <f>VLOOKUP($A31,'Return Data'!$B$7:$R$526,17,0)</f>
        <v>-2.4207999999999998</v>
      </c>
      <c r="M31" s="66">
        <f t="shared" si="9"/>
        <v>14</v>
      </c>
      <c r="N31" s="65">
        <f>VLOOKUP($A31,'Return Data'!$B$7:$R$526,14,0)</f>
        <v>1.4289000000000001</v>
      </c>
      <c r="O31" s="66">
        <f t="shared" si="10"/>
        <v>13</v>
      </c>
      <c r="P31" s="65">
        <f>VLOOKUP($A31,'Return Data'!$B$7:$R$526,15,0)</f>
        <v>5.3045</v>
      </c>
      <c r="Q31" s="66">
        <f t="shared" si="11"/>
        <v>18</v>
      </c>
      <c r="R31" s="65">
        <f>VLOOKUP($A31,'Return Data'!$B$7:$R$526,16,0)</f>
        <v>3.6966000000000001</v>
      </c>
      <c r="S31" s="67">
        <f t="shared" si="12"/>
        <v>43</v>
      </c>
    </row>
    <row r="32" spans="1:19" x14ac:dyDescent="0.3">
      <c r="A32" s="63" t="s">
        <v>290</v>
      </c>
      <c r="B32" s="64">
        <f>VLOOKUP($A32,'Return Data'!$B$7:$R$526,3,0)</f>
        <v>44004</v>
      </c>
      <c r="C32" s="65">
        <f>VLOOKUP($A32,'Return Data'!$B$7:$R$526,4,0)</f>
        <v>40.561</v>
      </c>
      <c r="D32" s="65">
        <f>VLOOKUP($A32,'Return Data'!$B$7:$R$526,10,0)</f>
        <v>13.8139</v>
      </c>
      <c r="E32" s="66">
        <f t="shared" si="5"/>
        <v>41</v>
      </c>
      <c r="F32" s="65">
        <f>VLOOKUP($A32,'Return Data'!$B$7:$R$526,11,0)</f>
        <v>-13.1568</v>
      </c>
      <c r="G32" s="66">
        <f t="shared" si="6"/>
        <v>32</v>
      </c>
      <c r="H32" s="65">
        <f>VLOOKUP($A32,'Return Data'!$B$7:$R$526,12,0)</f>
        <v>-6.6661999999999999</v>
      </c>
      <c r="I32" s="66">
        <f t="shared" si="7"/>
        <v>25</v>
      </c>
      <c r="J32" s="65">
        <f>VLOOKUP($A32,'Return Data'!$B$7:$R$526,13,0)</f>
        <v>-10.0563</v>
      </c>
      <c r="K32" s="66">
        <f t="shared" si="8"/>
        <v>30</v>
      </c>
      <c r="L32" s="65">
        <f>VLOOKUP($A32,'Return Data'!$B$7:$R$526,17,0)</f>
        <v>-8.3599999999999994E-2</v>
      </c>
      <c r="M32" s="66">
        <f t="shared" si="9"/>
        <v>8</v>
      </c>
      <c r="N32" s="65">
        <f>VLOOKUP($A32,'Return Data'!$B$7:$R$526,14,0)</f>
        <v>1.2741</v>
      </c>
      <c r="O32" s="66">
        <f t="shared" si="10"/>
        <v>17</v>
      </c>
      <c r="P32" s="65">
        <f>VLOOKUP($A32,'Return Data'!$B$7:$R$526,15,0)</f>
        <v>5.4488000000000003</v>
      </c>
      <c r="Q32" s="66">
        <f t="shared" si="11"/>
        <v>15</v>
      </c>
      <c r="R32" s="65">
        <f>VLOOKUP($A32,'Return Data'!$B$7:$R$526,16,0)</f>
        <v>10.073399999999999</v>
      </c>
      <c r="S32" s="67">
        <f t="shared" si="12"/>
        <v>27</v>
      </c>
    </row>
    <row r="33" spans="1:19" x14ac:dyDescent="0.3">
      <c r="A33" s="63" t="s">
        <v>291</v>
      </c>
      <c r="B33" s="64">
        <f>VLOOKUP($A33,'Return Data'!$B$7:$R$526,3,0)</f>
        <v>44004</v>
      </c>
      <c r="C33" s="65">
        <f>VLOOKUP($A33,'Return Data'!$B$7:$R$526,4,0)</f>
        <v>47.253999999999998</v>
      </c>
      <c r="D33" s="65">
        <f>VLOOKUP($A33,'Return Data'!$B$7:$R$526,10,0)</f>
        <v>15.161</v>
      </c>
      <c r="E33" s="66">
        <f t="shared" si="5"/>
        <v>32</v>
      </c>
      <c r="F33" s="65">
        <f>VLOOKUP($A33,'Return Data'!$B$7:$R$526,11,0)</f>
        <v>-14.7624</v>
      </c>
      <c r="G33" s="66">
        <f t="shared" si="6"/>
        <v>46</v>
      </c>
      <c r="H33" s="65">
        <f>VLOOKUP($A33,'Return Data'!$B$7:$R$526,12,0)</f>
        <v>-8.9377999999999993</v>
      </c>
      <c r="I33" s="66">
        <f t="shared" si="7"/>
        <v>37</v>
      </c>
      <c r="J33" s="65">
        <f>VLOOKUP($A33,'Return Data'!$B$7:$R$526,13,0)</f>
        <v>-11.8215</v>
      </c>
      <c r="K33" s="66">
        <f t="shared" si="8"/>
        <v>39</v>
      </c>
      <c r="L33" s="65">
        <f>VLOOKUP($A33,'Return Data'!$B$7:$R$526,17,0)</f>
        <v>-7.1955999999999998</v>
      </c>
      <c r="M33" s="66">
        <f t="shared" si="9"/>
        <v>43</v>
      </c>
      <c r="N33" s="65">
        <f>VLOOKUP($A33,'Return Data'!$B$7:$R$526,14,0)</f>
        <v>-2.1404000000000001</v>
      </c>
      <c r="O33" s="66">
        <f t="shared" si="10"/>
        <v>35</v>
      </c>
      <c r="P33" s="65">
        <f>VLOOKUP($A33,'Return Data'!$B$7:$R$526,15,0)</f>
        <v>4.5777999999999999</v>
      </c>
      <c r="Q33" s="66">
        <f t="shared" si="11"/>
        <v>20</v>
      </c>
      <c r="R33" s="65">
        <f>VLOOKUP($A33,'Return Data'!$B$7:$R$526,16,0)</f>
        <v>11.449400000000001</v>
      </c>
      <c r="S33" s="67">
        <f t="shared" si="12"/>
        <v>23</v>
      </c>
    </row>
    <row r="34" spans="1:19" x14ac:dyDescent="0.3">
      <c r="A34" s="63" t="s">
        <v>292</v>
      </c>
      <c r="B34" s="64">
        <f>VLOOKUP($A34,'Return Data'!$B$7:$R$526,3,0)</f>
        <v>44004</v>
      </c>
      <c r="C34" s="65">
        <f>VLOOKUP($A34,'Return Data'!$B$7:$R$526,4,0)</f>
        <v>59.232599999999998</v>
      </c>
      <c r="D34" s="65">
        <f>VLOOKUP($A34,'Return Data'!$B$7:$R$526,10,0)</f>
        <v>5.7812000000000001</v>
      </c>
      <c r="E34" s="66">
        <f t="shared" si="5"/>
        <v>65</v>
      </c>
      <c r="F34" s="65">
        <f>VLOOKUP($A34,'Return Data'!$B$7:$R$526,11,0)</f>
        <v>-18.9194</v>
      </c>
      <c r="G34" s="66">
        <f t="shared" si="6"/>
        <v>64</v>
      </c>
      <c r="H34" s="65">
        <f>VLOOKUP($A34,'Return Data'!$B$7:$R$526,12,0)</f>
        <v>-12.6981</v>
      </c>
      <c r="I34" s="66">
        <f t="shared" si="7"/>
        <v>51</v>
      </c>
      <c r="J34" s="65">
        <f>VLOOKUP($A34,'Return Data'!$B$7:$R$526,13,0)</f>
        <v>-11.5778</v>
      </c>
      <c r="K34" s="66">
        <f t="shared" si="8"/>
        <v>38</v>
      </c>
      <c r="L34" s="65">
        <f>VLOOKUP($A34,'Return Data'!$B$7:$R$526,17,0)</f>
        <v>-3.6859999999999999</v>
      </c>
      <c r="M34" s="66">
        <f t="shared" si="9"/>
        <v>21</v>
      </c>
      <c r="N34" s="65">
        <f>VLOOKUP($A34,'Return Data'!$B$7:$R$526,14,0)</f>
        <v>0.79500000000000004</v>
      </c>
      <c r="O34" s="66">
        <f t="shared" si="10"/>
        <v>20</v>
      </c>
      <c r="P34" s="65">
        <f>VLOOKUP($A34,'Return Data'!$B$7:$R$526,15,0)</f>
        <v>3.3142</v>
      </c>
      <c r="Q34" s="66">
        <f t="shared" si="11"/>
        <v>28</v>
      </c>
      <c r="R34" s="65">
        <f>VLOOKUP($A34,'Return Data'!$B$7:$R$526,16,0)</f>
        <v>8.1677</v>
      </c>
      <c r="S34" s="67">
        <f t="shared" si="12"/>
        <v>35</v>
      </c>
    </row>
    <row r="35" spans="1:19" x14ac:dyDescent="0.3">
      <c r="A35" s="63" t="s">
        <v>438</v>
      </c>
      <c r="B35" s="64">
        <f>VLOOKUP($A35,'Return Data'!$B$7:$R$526,3,0)</f>
        <v>44004</v>
      </c>
      <c r="C35" s="65">
        <f>VLOOKUP($A35,'Return Data'!$B$7:$R$526,4,0)</f>
        <v>10.172499999999999</v>
      </c>
      <c r="D35" s="65">
        <f>VLOOKUP($A35,'Return Data'!$B$7:$R$526,10,0)</f>
        <v>13.5159</v>
      </c>
      <c r="E35" s="66">
        <f t="shared" si="5"/>
        <v>45</v>
      </c>
      <c r="F35" s="65">
        <f>VLOOKUP($A35,'Return Data'!$B$7:$R$526,11,0)</f>
        <v>-14.694599999999999</v>
      </c>
      <c r="G35" s="66">
        <f t="shared" si="6"/>
        <v>45</v>
      </c>
      <c r="H35" s="65">
        <f>VLOOKUP($A35,'Return Data'!$B$7:$R$526,12,0)</f>
        <v>-9.8207000000000004</v>
      </c>
      <c r="I35" s="66">
        <f t="shared" si="7"/>
        <v>40</v>
      </c>
      <c r="J35" s="65">
        <f>VLOOKUP($A35,'Return Data'!$B$7:$R$526,13,0)</f>
        <v>-11.333</v>
      </c>
      <c r="K35" s="66">
        <f t="shared" si="8"/>
        <v>35</v>
      </c>
      <c r="L35" s="65">
        <f>VLOOKUP($A35,'Return Data'!$B$7:$R$526,17,0)</f>
        <v>-6.0757000000000003</v>
      </c>
      <c r="M35" s="66">
        <f t="shared" si="9"/>
        <v>37</v>
      </c>
      <c r="N35" s="65">
        <f>VLOOKUP($A35,'Return Data'!$B$7:$R$526,14,0)</f>
        <v>-3.9266000000000001</v>
      </c>
      <c r="O35" s="66">
        <f t="shared" si="10"/>
        <v>43</v>
      </c>
      <c r="P35" s="65"/>
      <c r="Q35" s="66"/>
      <c r="R35" s="65">
        <f>VLOOKUP($A35,'Return Data'!$B$7:$R$526,16,0)</f>
        <v>0.46589999999999998</v>
      </c>
      <c r="S35" s="67">
        <f t="shared" si="12"/>
        <v>49</v>
      </c>
    </row>
    <row r="36" spans="1:19" x14ac:dyDescent="0.3">
      <c r="A36" s="63" t="s">
        <v>294</v>
      </c>
      <c r="B36" s="64">
        <f>VLOOKUP($A36,'Return Data'!$B$7:$R$526,3,0)</f>
        <v>44004</v>
      </c>
      <c r="C36" s="65">
        <f>VLOOKUP($A36,'Return Data'!$B$7:$R$526,4,0)</f>
        <v>16.68</v>
      </c>
      <c r="D36" s="65">
        <f>VLOOKUP($A36,'Return Data'!$B$7:$R$526,10,0)</f>
        <v>18.837299999999999</v>
      </c>
      <c r="E36" s="66">
        <f t="shared" si="5"/>
        <v>11</v>
      </c>
      <c r="F36" s="65">
        <f>VLOOKUP($A36,'Return Data'!$B$7:$R$526,11,0)</f>
        <v>-12.3028</v>
      </c>
      <c r="G36" s="66">
        <f t="shared" si="6"/>
        <v>23</v>
      </c>
      <c r="H36" s="65">
        <f>VLOOKUP($A36,'Return Data'!$B$7:$R$526,12,0)</f>
        <v>-5.1249000000000002</v>
      </c>
      <c r="I36" s="66">
        <f t="shared" si="7"/>
        <v>19</v>
      </c>
      <c r="J36" s="65">
        <f>VLOOKUP($A36,'Return Data'!$B$7:$R$526,13,0)</f>
        <v>-6.5651000000000002</v>
      </c>
      <c r="K36" s="66">
        <f t="shared" si="8"/>
        <v>18</v>
      </c>
      <c r="L36" s="65">
        <f>VLOOKUP($A36,'Return Data'!$B$7:$R$526,17,0)</f>
        <v>1.1202000000000001</v>
      </c>
      <c r="M36" s="66">
        <f t="shared" si="9"/>
        <v>5</v>
      </c>
      <c r="N36" s="65">
        <f>VLOOKUP($A36,'Return Data'!$B$7:$R$526,14,0)</f>
        <v>4.4093</v>
      </c>
      <c r="O36" s="66">
        <f t="shared" si="10"/>
        <v>6</v>
      </c>
      <c r="P36" s="65"/>
      <c r="Q36" s="66"/>
      <c r="R36" s="65">
        <f>VLOOKUP($A36,'Return Data'!$B$7:$R$526,16,0)</f>
        <v>12.076000000000001</v>
      </c>
      <c r="S36" s="67">
        <f t="shared" si="12"/>
        <v>20</v>
      </c>
    </row>
    <row r="37" spans="1:19" x14ac:dyDescent="0.3">
      <c r="A37" s="63" t="s">
        <v>295</v>
      </c>
      <c r="B37" s="64">
        <f>VLOOKUP($A37,'Return Data'!$B$7:$R$526,3,0)</f>
        <v>44004</v>
      </c>
      <c r="C37" s="65">
        <f>VLOOKUP($A37,'Return Data'!$B$7:$R$526,4,0)</f>
        <v>15.626899999999999</v>
      </c>
      <c r="D37" s="65">
        <f>VLOOKUP($A37,'Return Data'!$B$7:$R$526,10,0)</f>
        <v>10.817299999999999</v>
      </c>
      <c r="E37" s="66">
        <f t="shared" si="5"/>
        <v>58</v>
      </c>
      <c r="F37" s="65">
        <f>VLOOKUP($A37,'Return Data'!$B$7:$R$526,11,0)</f>
        <v>-16.229399999999998</v>
      </c>
      <c r="G37" s="66">
        <f t="shared" si="6"/>
        <v>54</v>
      </c>
      <c r="H37" s="65">
        <f>VLOOKUP($A37,'Return Data'!$B$7:$R$526,12,0)</f>
        <v>-9.9827999999999992</v>
      </c>
      <c r="I37" s="66">
        <f t="shared" si="7"/>
        <v>42</v>
      </c>
      <c r="J37" s="65">
        <f>VLOOKUP($A37,'Return Data'!$B$7:$R$526,13,0)</f>
        <v>-9.1660000000000004</v>
      </c>
      <c r="K37" s="66">
        <f t="shared" si="8"/>
        <v>24</v>
      </c>
      <c r="L37" s="65">
        <f>VLOOKUP($A37,'Return Data'!$B$7:$R$526,17,0)</f>
        <v>-6.3691000000000004</v>
      </c>
      <c r="M37" s="66">
        <f t="shared" si="9"/>
        <v>39</v>
      </c>
      <c r="N37" s="65">
        <f>VLOOKUP($A37,'Return Data'!$B$7:$R$526,14,0)</f>
        <v>-1.1111</v>
      </c>
      <c r="O37" s="66">
        <f t="shared" si="10"/>
        <v>28</v>
      </c>
      <c r="P37" s="65">
        <f>VLOOKUP($A37,'Return Data'!$B$7:$R$526,15,0)</f>
        <v>7.2698</v>
      </c>
      <c r="Q37" s="66">
        <f t="shared" si="11"/>
        <v>4</v>
      </c>
      <c r="R37" s="65">
        <f>VLOOKUP($A37,'Return Data'!$B$7:$R$526,16,0)</f>
        <v>8.5818999999999992</v>
      </c>
      <c r="S37" s="67">
        <f t="shared" si="12"/>
        <v>34</v>
      </c>
    </row>
    <row r="38" spans="1:19" x14ac:dyDescent="0.3">
      <c r="A38" s="63" t="s">
        <v>296</v>
      </c>
      <c r="B38" s="64">
        <f>VLOOKUP($A38,'Return Data'!$B$7:$R$526,3,0)</f>
        <v>44004</v>
      </c>
      <c r="C38" s="65">
        <f>VLOOKUP($A38,'Return Data'!$B$7:$R$526,4,0)</f>
        <v>41.781599999999997</v>
      </c>
      <c r="D38" s="65">
        <f>VLOOKUP($A38,'Return Data'!$B$7:$R$526,10,0)</f>
        <v>10.058199999999999</v>
      </c>
      <c r="E38" s="66">
        <f t="shared" si="5"/>
        <v>62</v>
      </c>
      <c r="F38" s="65">
        <f>VLOOKUP($A38,'Return Data'!$B$7:$R$526,11,0)</f>
        <v>-23.965399999999999</v>
      </c>
      <c r="G38" s="66">
        <f t="shared" si="6"/>
        <v>66</v>
      </c>
      <c r="H38" s="65">
        <f>VLOOKUP($A38,'Return Data'!$B$7:$R$526,12,0)</f>
        <v>-16.568100000000001</v>
      </c>
      <c r="I38" s="66">
        <f t="shared" si="7"/>
        <v>61</v>
      </c>
      <c r="J38" s="65">
        <f>VLOOKUP($A38,'Return Data'!$B$7:$R$526,13,0)</f>
        <v>-24.2773</v>
      </c>
      <c r="K38" s="66">
        <f t="shared" si="8"/>
        <v>62</v>
      </c>
      <c r="L38" s="65">
        <f>VLOOKUP($A38,'Return Data'!$B$7:$R$526,17,0)</f>
        <v>-14.1379</v>
      </c>
      <c r="M38" s="66">
        <f t="shared" si="9"/>
        <v>55</v>
      </c>
      <c r="N38" s="65">
        <f>VLOOKUP($A38,'Return Data'!$B$7:$R$526,14,0)</f>
        <v>-10.2803</v>
      </c>
      <c r="O38" s="66">
        <f t="shared" si="10"/>
        <v>49</v>
      </c>
      <c r="P38" s="65">
        <f>VLOOKUP($A38,'Return Data'!$B$7:$R$526,15,0)</f>
        <v>-1.8764000000000001</v>
      </c>
      <c r="Q38" s="66">
        <f t="shared" si="11"/>
        <v>39</v>
      </c>
      <c r="R38" s="65">
        <f>VLOOKUP($A38,'Return Data'!$B$7:$R$526,16,0)</f>
        <v>10.170999999999999</v>
      </c>
      <c r="S38" s="67">
        <f t="shared" si="12"/>
        <v>26</v>
      </c>
    </row>
    <row r="39" spans="1:19" x14ac:dyDescent="0.3">
      <c r="A39" s="63" t="s">
        <v>297</v>
      </c>
      <c r="B39" s="64">
        <f>VLOOKUP($A39,'Return Data'!$B$7:$R$526,3,0)</f>
        <v>44004</v>
      </c>
      <c r="C39" s="65">
        <f>VLOOKUP($A39,'Return Data'!$B$7:$R$526,4,0)</f>
        <v>10.198399999999999</v>
      </c>
      <c r="D39" s="65">
        <f>VLOOKUP($A39,'Return Data'!$B$7:$R$526,10,0)</f>
        <v>17.703299999999999</v>
      </c>
      <c r="E39" s="66">
        <f t="shared" si="5"/>
        <v>15</v>
      </c>
      <c r="F39" s="65">
        <f>VLOOKUP($A39,'Return Data'!$B$7:$R$526,11,0)</f>
        <v>-5.2220000000000004</v>
      </c>
      <c r="G39" s="66">
        <f t="shared" si="6"/>
        <v>4</v>
      </c>
      <c r="H39" s="65"/>
      <c r="I39" s="66"/>
      <c r="J39" s="65"/>
      <c r="K39" s="66"/>
      <c r="L39" s="65"/>
      <c r="M39" s="66"/>
      <c r="N39" s="65"/>
      <c r="O39" s="66"/>
      <c r="P39" s="65"/>
      <c r="Q39" s="66"/>
      <c r="R39" s="65">
        <f>VLOOKUP($A39,'Return Data'!$B$7:$R$526,16,0)</f>
        <v>1.984</v>
      </c>
      <c r="S39" s="67">
        <f t="shared" si="12"/>
        <v>46</v>
      </c>
    </row>
    <row r="40" spans="1:19" x14ac:dyDescent="0.3">
      <c r="A40" s="63" t="s">
        <v>298</v>
      </c>
      <c r="B40" s="64">
        <f>VLOOKUP($A40,'Return Data'!$B$7:$R$526,3,0)</f>
        <v>44004</v>
      </c>
      <c r="C40" s="65">
        <f>VLOOKUP($A40,'Return Data'!$B$7:$R$526,4,0)</f>
        <v>12.95</v>
      </c>
      <c r="D40" s="65">
        <f>VLOOKUP($A40,'Return Data'!$B$7:$R$526,10,0)</f>
        <v>20.0185</v>
      </c>
      <c r="E40" s="66">
        <f t="shared" si="5"/>
        <v>5</v>
      </c>
      <c r="F40" s="65">
        <f>VLOOKUP($A40,'Return Data'!$B$7:$R$526,11,0)</f>
        <v>-11.4833</v>
      </c>
      <c r="G40" s="66">
        <f t="shared" si="6"/>
        <v>19</v>
      </c>
      <c r="H40" s="65">
        <f>VLOOKUP($A40,'Return Data'!$B$7:$R$526,12,0)</f>
        <v>-7.4339000000000004</v>
      </c>
      <c r="I40" s="66">
        <f t="shared" si="7"/>
        <v>30</v>
      </c>
      <c r="J40" s="65">
        <f>VLOOKUP($A40,'Return Data'!$B$7:$R$526,13,0)</f>
        <v>-10.8127</v>
      </c>
      <c r="K40" s="66">
        <f t="shared" si="8"/>
        <v>32</v>
      </c>
      <c r="L40" s="65">
        <f>VLOOKUP($A40,'Return Data'!$B$7:$R$526,17,0)</f>
        <v>-3.8180000000000001</v>
      </c>
      <c r="M40" s="66">
        <f t="shared" si="9"/>
        <v>22</v>
      </c>
      <c r="N40" s="65">
        <f>VLOOKUP($A40,'Return Data'!$B$7:$R$526,14,0)</f>
        <v>-0.33210000000000001</v>
      </c>
      <c r="O40" s="66">
        <f t="shared" si="10"/>
        <v>24</v>
      </c>
      <c r="P40" s="65"/>
      <c r="Q40" s="66"/>
      <c r="R40" s="65">
        <f>VLOOKUP($A40,'Return Data'!$B$7:$R$526,16,0)</f>
        <v>5.867</v>
      </c>
      <c r="S40" s="67">
        <f t="shared" si="12"/>
        <v>38</v>
      </c>
    </row>
    <row r="41" spans="1:19" x14ac:dyDescent="0.3">
      <c r="A41" s="63" t="s">
        <v>299</v>
      </c>
      <c r="B41" s="64">
        <f>VLOOKUP($A41,'Return Data'!$B$7:$R$526,3,0)</f>
        <v>44004</v>
      </c>
      <c r="C41" s="65">
        <f>VLOOKUP($A41,'Return Data'!$B$7:$R$526,4,0)</f>
        <v>505.491150945318</v>
      </c>
      <c r="D41" s="65">
        <f>VLOOKUP($A41,'Return Data'!$B$7:$R$526,10,0)</f>
        <v>17.141500000000001</v>
      </c>
      <c r="E41" s="66">
        <f t="shared" si="5"/>
        <v>22</v>
      </c>
      <c r="F41" s="65">
        <f>VLOOKUP($A41,'Return Data'!$B$7:$R$526,11,0)</f>
        <v>-12.339499999999999</v>
      </c>
      <c r="G41" s="66">
        <f t="shared" si="6"/>
        <v>24</v>
      </c>
      <c r="H41" s="65">
        <f>VLOOKUP($A41,'Return Data'!$B$7:$R$526,12,0)</f>
        <v>-7.7073</v>
      </c>
      <c r="I41" s="66">
        <f t="shared" si="7"/>
        <v>32</v>
      </c>
      <c r="J41" s="65">
        <f>VLOOKUP($A41,'Return Data'!$B$7:$R$526,13,0)</f>
        <v>-11.864100000000001</v>
      </c>
      <c r="K41" s="66">
        <f t="shared" si="8"/>
        <v>40</v>
      </c>
      <c r="L41" s="65">
        <f>VLOOKUP($A41,'Return Data'!$B$7:$R$526,17,0)</f>
        <v>-6.3739999999999997</v>
      </c>
      <c r="M41" s="66">
        <f t="shared" si="9"/>
        <v>40</v>
      </c>
      <c r="N41" s="65">
        <f>VLOOKUP($A41,'Return Data'!$B$7:$R$526,14,0)</f>
        <v>-2.718</v>
      </c>
      <c r="O41" s="66">
        <f t="shared" si="10"/>
        <v>37</v>
      </c>
      <c r="P41" s="65">
        <f>VLOOKUP($A41,'Return Data'!$B$7:$R$526,15,0)</f>
        <v>2.3016000000000001</v>
      </c>
      <c r="Q41" s="66">
        <f t="shared" si="11"/>
        <v>33</v>
      </c>
      <c r="R41" s="65">
        <f>VLOOKUP($A41,'Return Data'!$B$7:$R$526,16,0)</f>
        <v>17.5639</v>
      </c>
      <c r="S41" s="67">
        <f t="shared" si="12"/>
        <v>5</v>
      </c>
    </row>
    <row r="42" spans="1:19" x14ac:dyDescent="0.3">
      <c r="A42" s="63" t="s">
        <v>300</v>
      </c>
      <c r="B42" s="64">
        <f>VLOOKUP($A42,'Return Data'!$B$7:$R$526,3,0)</f>
        <v>44004</v>
      </c>
      <c r="C42" s="65">
        <f>VLOOKUP($A42,'Return Data'!$B$7:$R$526,4,0)</f>
        <v>276.85450203509498</v>
      </c>
      <c r="D42" s="65">
        <f>VLOOKUP($A42,'Return Data'!$B$7:$R$526,10,0)</f>
        <v>17.091999999999999</v>
      </c>
      <c r="E42" s="66">
        <f t="shared" si="5"/>
        <v>23</v>
      </c>
      <c r="F42" s="65">
        <f>VLOOKUP($A42,'Return Data'!$B$7:$R$526,11,0)</f>
        <v>-11.815300000000001</v>
      </c>
      <c r="G42" s="66">
        <f t="shared" si="6"/>
        <v>21</v>
      </c>
      <c r="H42" s="65">
        <f>VLOOKUP($A42,'Return Data'!$B$7:$R$526,12,0)</f>
        <v>-7.2050000000000001</v>
      </c>
      <c r="I42" s="66">
        <f t="shared" si="7"/>
        <v>28</v>
      </c>
      <c r="J42" s="65">
        <f>VLOOKUP($A42,'Return Data'!$B$7:$R$526,13,0)</f>
        <v>-11.1708</v>
      </c>
      <c r="K42" s="66">
        <f t="shared" si="8"/>
        <v>34</v>
      </c>
      <c r="L42" s="65">
        <f>VLOOKUP($A42,'Return Data'!$B$7:$R$526,17,0)</f>
        <v>-6.0693999999999999</v>
      </c>
      <c r="M42" s="66">
        <f t="shared" si="9"/>
        <v>36</v>
      </c>
      <c r="N42" s="65">
        <f>VLOOKUP($A42,'Return Data'!$B$7:$R$526,14,0)</f>
        <v>-1.5084</v>
      </c>
      <c r="O42" s="66">
        <f t="shared" si="10"/>
        <v>30</v>
      </c>
      <c r="P42" s="65">
        <f>VLOOKUP($A42,'Return Data'!$B$7:$R$526,15,0)</f>
        <v>5.5110999999999999</v>
      </c>
      <c r="Q42" s="66">
        <f t="shared" si="11"/>
        <v>14</v>
      </c>
      <c r="R42" s="65">
        <f>VLOOKUP($A42,'Return Data'!$B$7:$R$526,16,0)</f>
        <v>14.6805</v>
      </c>
      <c r="S42" s="67">
        <f t="shared" si="12"/>
        <v>12</v>
      </c>
    </row>
    <row r="43" spans="1:19" x14ac:dyDescent="0.3">
      <c r="A43" s="63" t="s">
        <v>301</v>
      </c>
      <c r="B43" s="64">
        <f>VLOOKUP($A43,'Return Data'!$B$7:$R$526,3,0)</f>
        <v>44004</v>
      </c>
      <c r="C43" s="65">
        <f>VLOOKUP($A43,'Return Data'!$B$7:$R$526,4,0)</f>
        <v>92.613699999999994</v>
      </c>
      <c r="D43" s="65">
        <f>VLOOKUP($A43,'Return Data'!$B$7:$R$526,10,0)</f>
        <v>33.928899999999999</v>
      </c>
      <c r="E43" s="66">
        <f t="shared" si="5"/>
        <v>1</v>
      </c>
      <c r="F43" s="65">
        <f>VLOOKUP($A43,'Return Data'!$B$7:$R$526,11,0)</f>
        <v>-1.3287</v>
      </c>
      <c r="G43" s="66">
        <f t="shared" si="6"/>
        <v>1</v>
      </c>
      <c r="H43" s="65">
        <f>VLOOKUP($A43,'Return Data'!$B$7:$R$526,12,0)</f>
        <v>3.4883999999999999</v>
      </c>
      <c r="I43" s="66">
        <f t="shared" si="7"/>
        <v>2</v>
      </c>
      <c r="J43" s="65">
        <f>VLOOKUP($A43,'Return Data'!$B$7:$R$526,13,0)</f>
        <v>-0.61470000000000002</v>
      </c>
      <c r="K43" s="66">
        <f t="shared" si="8"/>
        <v>6</v>
      </c>
      <c r="L43" s="65">
        <f>VLOOKUP($A43,'Return Data'!$B$7:$R$526,17,0)</f>
        <v>1.3009999999999999</v>
      </c>
      <c r="M43" s="66">
        <f t="shared" si="9"/>
        <v>4</v>
      </c>
      <c r="N43" s="65">
        <f>VLOOKUP($A43,'Return Data'!$B$7:$R$526,14,0)</f>
        <v>2.7768000000000002</v>
      </c>
      <c r="O43" s="66">
        <f t="shared" si="10"/>
        <v>9</v>
      </c>
      <c r="P43" s="65">
        <f>VLOOKUP($A43,'Return Data'!$B$7:$R$526,15,0)</f>
        <v>9.6087000000000007</v>
      </c>
      <c r="Q43" s="66">
        <f t="shared" si="11"/>
        <v>3</v>
      </c>
      <c r="R43" s="65">
        <f>VLOOKUP($A43,'Return Data'!$B$7:$R$526,16,0)</f>
        <v>11.6241</v>
      </c>
      <c r="S43" s="67">
        <f t="shared" si="12"/>
        <v>22</v>
      </c>
    </row>
    <row r="44" spans="1:19" x14ac:dyDescent="0.3">
      <c r="A44" s="63" t="s">
        <v>302</v>
      </c>
      <c r="B44" s="64">
        <f>VLOOKUP($A44,'Return Data'!$B$7:$R$526,3,0)</f>
        <v>44004</v>
      </c>
      <c r="C44" s="65">
        <f>VLOOKUP($A44,'Return Data'!$B$7:$R$526,4,0)</f>
        <v>43.79</v>
      </c>
      <c r="D44" s="65">
        <f>VLOOKUP($A44,'Return Data'!$B$7:$R$526,10,0)</f>
        <v>15.8772</v>
      </c>
      <c r="E44" s="66">
        <f t="shared" si="5"/>
        <v>28</v>
      </c>
      <c r="F44" s="65">
        <f>VLOOKUP($A44,'Return Data'!$B$7:$R$526,11,0)</f>
        <v>-16.891300000000001</v>
      </c>
      <c r="G44" s="66">
        <f t="shared" si="6"/>
        <v>58</v>
      </c>
      <c r="H44" s="65">
        <f>VLOOKUP($A44,'Return Data'!$B$7:$R$526,12,0)</f>
        <v>-15.5937</v>
      </c>
      <c r="I44" s="66">
        <f t="shared" si="7"/>
        <v>58</v>
      </c>
      <c r="J44" s="65">
        <f>VLOOKUP($A44,'Return Data'!$B$7:$R$526,13,0)</f>
        <v>-19.695599999999999</v>
      </c>
      <c r="K44" s="66">
        <f t="shared" si="8"/>
        <v>57</v>
      </c>
      <c r="L44" s="65">
        <f>VLOOKUP($A44,'Return Data'!$B$7:$R$526,17,0)</f>
        <v>-8.6425000000000001</v>
      </c>
      <c r="M44" s="66">
        <f t="shared" si="9"/>
        <v>49</v>
      </c>
      <c r="N44" s="65">
        <f>VLOOKUP($A44,'Return Data'!$B$7:$R$526,14,0)</f>
        <v>-3.6221000000000001</v>
      </c>
      <c r="O44" s="66">
        <f t="shared" si="10"/>
        <v>41</v>
      </c>
      <c r="P44" s="65">
        <f>VLOOKUP($A44,'Return Data'!$B$7:$R$526,15,0)</f>
        <v>2.6587999999999998</v>
      </c>
      <c r="Q44" s="66">
        <f t="shared" si="11"/>
        <v>31</v>
      </c>
      <c r="R44" s="65">
        <f>VLOOKUP($A44,'Return Data'!$B$7:$R$526,16,0)</f>
        <v>13.4925</v>
      </c>
      <c r="S44" s="67">
        <f t="shared" si="12"/>
        <v>16</v>
      </c>
    </row>
    <row r="45" spans="1:19" x14ac:dyDescent="0.3">
      <c r="A45" s="63" t="s">
        <v>375</v>
      </c>
      <c r="B45" s="64">
        <f>VLOOKUP($A45,'Return Data'!$B$7:$R$526,3,0)</f>
        <v>44004</v>
      </c>
      <c r="C45" s="65">
        <f>VLOOKUP($A45,'Return Data'!$B$7:$R$526,4,0)</f>
        <v>395.54117433968503</v>
      </c>
      <c r="D45" s="65">
        <f>VLOOKUP($A45,'Return Data'!$B$7:$R$526,10,0)</f>
        <v>18.948499999999999</v>
      </c>
      <c r="E45" s="66">
        <f t="shared" si="5"/>
        <v>9</v>
      </c>
      <c r="F45" s="65">
        <f>VLOOKUP($A45,'Return Data'!$B$7:$R$526,11,0)</f>
        <v>-11.239800000000001</v>
      </c>
      <c r="G45" s="66">
        <f t="shared" si="6"/>
        <v>18</v>
      </c>
      <c r="H45" s="65">
        <f>VLOOKUP($A45,'Return Data'!$B$7:$R$526,12,0)</f>
        <v>-6.4997999999999996</v>
      </c>
      <c r="I45" s="66">
        <f t="shared" si="7"/>
        <v>24</v>
      </c>
      <c r="J45" s="65">
        <f>VLOOKUP($A45,'Return Data'!$B$7:$R$526,13,0)</f>
        <v>-9.9997000000000007</v>
      </c>
      <c r="K45" s="66">
        <f t="shared" si="8"/>
        <v>29</v>
      </c>
      <c r="L45" s="65">
        <f>VLOOKUP($A45,'Return Data'!$B$7:$R$526,17,0)</f>
        <v>-4.0865999999999998</v>
      </c>
      <c r="M45" s="66">
        <f t="shared" si="9"/>
        <v>25</v>
      </c>
      <c r="N45" s="65">
        <f>VLOOKUP($A45,'Return Data'!$B$7:$R$526,14,0)</f>
        <v>-1.7423999999999999</v>
      </c>
      <c r="O45" s="66">
        <f t="shared" si="10"/>
        <v>33</v>
      </c>
      <c r="P45" s="65">
        <f>VLOOKUP($A45,'Return Data'!$B$7:$R$526,15,0)</f>
        <v>2.1532</v>
      </c>
      <c r="Q45" s="66">
        <f t="shared" si="11"/>
        <v>34</v>
      </c>
      <c r="R45" s="65">
        <f>VLOOKUP($A45,'Return Data'!$B$7:$R$526,16,0)</f>
        <v>14.4511</v>
      </c>
      <c r="S45" s="67">
        <f t="shared" si="12"/>
        <v>13</v>
      </c>
    </row>
    <row r="46" spans="1:19" x14ac:dyDescent="0.3">
      <c r="A46" s="63" t="s">
        <v>304</v>
      </c>
      <c r="B46" s="64">
        <f>VLOOKUP($A46,'Return Data'!$B$7:$R$526,3,0)</f>
        <v>44004</v>
      </c>
      <c r="C46" s="65">
        <f>VLOOKUP($A46,'Return Data'!$B$7:$R$526,4,0)</f>
        <v>12.2896</v>
      </c>
      <c r="D46" s="65">
        <f>VLOOKUP($A46,'Return Data'!$B$7:$R$526,10,0)</f>
        <v>16.2181</v>
      </c>
      <c r="E46" s="66">
        <f t="shared" si="5"/>
        <v>27</v>
      </c>
      <c r="F46" s="65">
        <f>VLOOKUP($A46,'Return Data'!$B$7:$R$526,11,0)</f>
        <v>-12.671900000000001</v>
      </c>
      <c r="G46" s="66">
        <f t="shared" si="6"/>
        <v>26</v>
      </c>
      <c r="H46" s="65">
        <f>VLOOKUP($A46,'Return Data'!$B$7:$R$526,12,0)</f>
        <v>-5.2839</v>
      </c>
      <c r="I46" s="66">
        <f t="shared" si="7"/>
        <v>20</v>
      </c>
      <c r="J46" s="65">
        <f>VLOOKUP($A46,'Return Data'!$B$7:$R$526,13,0)</f>
        <v>-9.9649999999999999</v>
      </c>
      <c r="K46" s="66">
        <f t="shared" si="8"/>
        <v>28</v>
      </c>
      <c r="L46" s="65">
        <f>VLOOKUP($A46,'Return Data'!$B$7:$R$526,17,0)</f>
        <v>-1.7807999999999999</v>
      </c>
      <c r="M46" s="66">
        <f t="shared" si="9"/>
        <v>12</v>
      </c>
      <c r="N46" s="65">
        <f>VLOOKUP($A46,'Return Data'!$B$7:$R$526,14,0)</f>
        <v>-1.0924</v>
      </c>
      <c r="O46" s="66">
        <f t="shared" si="10"/>
        <v>27</v>
      </c>
      <c r="P46" s="65"/>
      <c r="Q46" s="66"/>
      <c r="R46" s="65">
        <f>VLOOKUP($A46,'Return Data'!$B$7:$R$526,16,0)</f>
        <v>4.9945000000000004</v>
      </c>
      <c r="S46" s="67">
        <f t="shared" si="12"/>
        <v>40</v>
      </c>
    </row>
    <row r="47" spans="1:19" x14ac:dyDescent="0.3">
      <c r="A47" s="63" t="s">
        <v>305</v>
      </c>
      <c r="B47" s="64">
        <f>VLOOKUP($A47,'Return Data'!$B$7:$R$526,3,0)</f>
        <v>44004</v>
      </c>
      <c r="C47" s="65">
        <f>VLOOKUP($A47,'Return Data'!$B$7:$R$526,4,0)</f>
        <v>12.7776</v>
      </c>
      <c r="D47" s="65">
        <f>VLOOKUP($A47,'Return Data'!$B$7:$R$526,10,0)</f>
        <v>17.2956</v>
      </c>
      <c r="E47" s="66">
        <f t="shared" si="5"/>
        <v>19</v>
      </c>
      <c r="F47" s="65">
        <f>VLOOKUP($A47,'Return Data'!$B$7:$R$526,11,0)</f>
        <v>-12.3399</v>
      </c>
      <c r="G47" s="66">
        <f t="shared" si="6"/>
        <v>25</v>
      </c>
      <c r="H47" s="65">
        <f>VLOOKUP($A47,'Return Data'!$B$7:$R$526,12,0)</f>
        <v>-4.4565000000000001</v>
      </c>
      <c r="I47" s="66">
        <f t="shared" si="7"/>
        <v>18</v>
      </c>
      <c r="J47" s="65">
        <f>VLOOKUP($A47,'Return Data'!$B$7:$R$526,13,0)</f>
        <v>-8.9441000000000006</v>
      </c>
      <c r="K47" s="66">
        <f t="shared" si="8"/>
        <v>22</v>
      </c>
      <c r="L47" s="65">
        <f>VLOOKUP($A47,'Return Data'!$B$7:$R$526,17,0)</f>
        <v>-3.0842999999999998</v>
      </c>
      <c r="M47" s="66">
        <f t="shared" si="9"/>
        <v>18</v>
      </c>
      <c r="N47" s="65">
        <f>VLOOKUP($A47,'Return Data'!$B$7:$R$526,14,0)</f>
        <v>-2.2124999999999999</v>
      </c>
      <c r="O47" s="66">
        <f t="shared" si="10"/>
        <v>36</v>
      </c>
      <c r="P47" s="65">
        <f>VLOOKUP($A47,'Return Data'!$B$7:$R$526,15,0)</f>
        <v>5.6917</v>
      </c>
      <c r="Q47" s="66">
        <f t="shared" si="11"/>
        <v>13</v>
      </c>
      <c r="R47" s="65">
        <f>VLOOKUP($A47,'Return Data'!$B$7:$R$526,16,0)</f>
        <v>4.7497999999999996</v>
      </c>
      <c r="S47" s="67">
        <f t="shared" si="12"/>
        <v>41</v>
      </c>
    </row>
    <row r="48" spans="1:19" x14ac:dyDescent="0.3">
      <c r="A48" s="63" t="s">
        <v>306</v>
      </c>
      <c r="B48" s="64">
        <f>VLOOKUP($A48,'Return Data'!$B$7:$R$526,3,0)</f>
        <v>44004</v>
      </c>
      <c r="C48" s="65">
        <f>VLOOKUP($A48,'Return Data'!$B$7:$R$526,4,0)</f>
        <v>11.9581</v>
      </c>
      <c r="D48" s="65">
        <f>VLOOKUP($A48,'Return Data'!$B$7:$R$526,10,0)</f>
        <v>17.160499999999999</v>
      </c>
      <c r="E48" s="66">
        <f t="shared" si="5"/>
        <v>21</v>
      </c>
      <c r="F48" s="65">
        <f>VLOOKUP($A48,'Return Data'!$B$7:$R$526,11,0)</f>
        <v>-14.999700000000001</v>
      </c>
      <c r="G48" s="66">
        <f t="shared" si="6"/>
        <v>48</v>
      </c>
      <c r="H48" s="65">
        <f>VLOOKUP($A48,'Return Data'!$B$7:$R$526,12,0)</f>
        <v>-7.6380999999999997</v>
      </c>
      <c r="I48" s="66">
        <f t="shared" si="7"/>
        <v>31</v>
      </c>
      <c r="J48" s="65">
        <f>VLOOKUP($A48,'Return Data'!$B$7:$R$526,13,0)</f>
        <v>-11.5067</v>
      </c>
      <c r="K48" s="66">
        <f t="shared" si="8"/>
        <v>36</v>
      </c>
      <c r="L48" s="65">
        <f>VLOOKUP($A48,'Return Data'!$B$7:$R$526,17,0)</f>
        <v>-5.6029999999999998</v>
      </c>
      <c r="M48" s="66">
        <f t="shared" si="9"/>
        <v>34</v>
      </c>
      <c r="N48" s="65">
        <f>VLOOKUP($A48,'Return Data'!$B$7:$R$526,14,0)</f>
        <v>-3.8073999999999999</v>
      </c>
      <c r="O48" s="66">
        <f t="shared" si="10"/>
        <v>42</v>
      </c>
      <c r="P48" s="65">
        <f>VLOOKUP($A48,'Return Data'!$B$7:$R$526,15,0)</f>
        <v>3.4491000000000001</v>
      </c>
      <c r="Q48" s="66">
        <f t="shared" si="11"/>
        <v>26</v>
      </c>
      <c r="R48" s="65">
        <f>VLOOKUP($A48,'Return Data'!$B$7:$R$526,16,0)</f>
        <v>3.4622000000000002</v>
      </c>
      <c r="S48" s="67">
        <f t="shared" si="12"/>
        <v>45</v>
      </c>
    </row>
    <row r="49" spans="1:19" x14ac:dyDescent="0.3">
      <c r="A49" s="63" t="s">
        <v>307</v>
      </c>
      <c r="B49" s="64">
        <f>VLOOKUP($A49,'Return Data'!$B$7:$R$526,3,0)</f>
        <v>44004</v>
      </c>
      <c r="C49" s="65">
        <f>VLOOKUP($A49,'Return Data'!$B$7:$R$526,4,0)</f>
        <v>12.7247</v>
      </c>
      <c r="D49" s="65">
        <f>VLOOKUP($A49,'Return Data'!$B$7:$R$526,10,0)</f>
        <v>11.782</v>
      </c>
      <c r="E49" s="66">
        <f t="shared" si="5"/>
        <v>56</v>
      </c>
      <c r="F49" s="65">
        <f>VLOOKUP($A49,'Return Data'!$B$7:$R$526,11,0)</f>
        <v>-9.4527000000000001</v>
      </c>
      <c r="G49" s="66">
        <f t="shared" si="6"/>
        <v>12</v>
      </c>
      <c r="H49" s="65">
        <f>VLOOKUP($A49,'Return Data'!$B$7:$R$526,12,0)</f>
        <v>-1.7496</v>
      </c>
      <c r="I49" s="66">
        <f t="shared" si="7"/>
        <v>6</v>
      </c>
      <c r="J49" s="65">
        <f>VLOOKUP($A49,'Return Data'!$B$7:$R$526,13,0)</f>
        <v>-0.45140000000000002</v>
      </c>
      <c r="K49" s="66">
        <f t="shared" si="8"/>
        <v>5</v>
      </c>
      <c r="L49" s="65">
        <f>VLOOKUP($A49,'Return Data'!$B$7:$R$526,17,0)</f>
        <v>0.89759999999999995</v>
      </c>
      <c r="M49" s="66">
        <f t="shared" si="9"/>
        <v>6</v>
      </c>
      <c r="N49" s="65">
        <f>VLOOKUP($A49,'Return Data'!$B$7:$R$526,14,0)</f>
        <v>5.3891</v>
      </c>
      <c r="O49" s="66">
        <f t="shared" si="10"/>
        <v>3</v>
      </c>
      <c r="P49" s="65"/>
      <c r="Q49" s="66"/>
      <c r="R49" s="65">
        <f>VLOOKUP($A49,'Return Data'!$B$7:$R$526,16,0)</f>
        <v>7.7450000000000001</v>
      </c>
      <c r="S49" s="67">
        <f t="shared" si="12"/>
        <v>36</v>
      </c>
    </row>
    <row r="50" spans="1:19" x14ac:dyDescent="0.3">
      <c r="A50" s="63" t="s">
        <v>308</v>
      </c>
      <c r="B50" s="64">
        <f>VLOOKUP($A50,'Return Data'!$B$7:$R$526,3,0)</f>
        <v>44004</v>
      </c>
      <c r="C50" s="65">
        <f>VLOOKUP($A50,'Return Data'!$B$7:$R$526,4,0)</f>
        <v>9.7570999999999994</v>
      </c>
      <c r="D50" s="65">
        <f>VLOOKUP($A50,'Return Data'!$B$7:$R$526,10,0)</f>
        <v>14.136799999999999</v>
      </c>
      <c r="E50" s="66">
        <f t="shared" si="5"/>
        <v>38</v>
      </c>
      <c r="F50" s="65">
        <f>VLOOKUP($A50,'Return Data'!$B$7:$R$526,11,0)</f>
        <v>-11.8249</v>
      </c>
      <c r="G50" s="66">
        <f t="shared" si="6"/>
        <v>22</v>
      </c>
      <c r="H50" s="65">
        <f>VLOOKUP($A50,'Return Data'!$B$7:$R$526,12,0)</f>
        <v>-6.1962000000000002</v>
      </c>
      <c r="I50" s="66">
        <f t="shared" si="7"/>
        <v>23</v>
      </c>
      <c r="J50" s="65">
        <f>VLOOKUP($A50,'Return Data'!$B$7:$R$526,13,0)</f>
        <v>-8.4192999999999998</v>
      </c>
      <c r="K50" s="66">
        <f t="shared" si="8"/>
        <v>21</v>
      </c>
      <c r="L50" s="65"/>
      <c r="M50" s="66"/>
      <c r="N50" s="65"/>
      <c r="O50" s="66"/>
      <c r="P50" s="65"/>
      <c r="Q50" s="66"/>
      <c r="R50" s="65">
        <f>VLOOKUP($A50,'Return Data'!$B$7:$R$526,16,0)</f>
        <v>-1.2632000000000001</v>
      </c>
      <c r="S50" s="67">
        <f t="shared" si="12"/>
        <v>51</v>
      </c>
    </row>
    <row r="51" spans="1:19" x14ac:dyDescent="0.3">
      <c r="A51" s="63" t="s">
        <v>309</v>
      </c>
      <c r="B51" s="64">
        <f>VLOOKUP($A51,'Return Data'!$B$7:$R$526,3,0)</f>
        <v>44004</v>
      </c>
      <c r="C51" s="65">
        <f>VLOOKUP($A51,'Return Data'!$B$7:$R$526,4,0)</f>
        <v>9.2158999999999995</v>
      </c>
      <c r="D51" s="65">
        <f>VLOOKUP($A51,'Return Data'!$B$7:$R$526,10,0)</f>
        <v>11.9725</v>
      </c>
      <c r="E51" s="66">
        <f t="shared" si="5"/>
        <v>55</v>
      </c>
      <c r="F51" s="65">
        <f>VLOOKUP($A51,'Return Data'!$B$7:$R$526,11,0)</f>
        <v>-14.6312</v>
      </c>
      <c r="G51" s="66">
        <f t="shared" si="6"/>
        <v>43</v>
      </c>
      <c r="H51" s="65">
        <f>VLOOKUP($A51,'Return Data'!$B$7:$R$526,12,0)</f>
        <v>-8.4116</v>
      </c>
      <c r="I51" s="66">
        <f t="shared" si="7"/>
        <v>35</v>
      </c>
      <c r="J51" s="65">
        <f>VLOOKUP($A51,'Return Data'!$B$7:$R$526,13,0)</f>
        <v>-10.145799999999999</v>
      </c>
      <c r="K51" s="66">
        <f t="shared" si="8"/>
        <v>31</v>
      </c>
      <c r="L51" s="65">
        <f>VLOOKUP($A51,'Return Data'!$B$7:$R$526,17,0)</f>
        <v>-3.4498000000000002</v>
      </c>
      <c r="M51" s="66">
        <f t="shared" si="9"/>
        <v>20</v>
      </c>
      <c r="N51" s="65"/>
      <c r="O51" s="66"/>
      <c r="P51" s="65"/>
      <c r="Q51" s="66"/>
      <c r="R51" s="65">
        <f>VLOOKUP($A51,'Return Data'!$B$7:$R$526,16,0)</f>
        <v>-3.5779000000000001</v>
      </c>
      <c r="S51" s="67">
        <f t="shared" si="12"/>
        <v>52</v>
      </c>
    </row>
    <row r="52" spans="1:19" x14ac:dyDescent="0.3">
      <c r="A52" s="63" t="s">
        <v>310</v>
      </c>
      <c r="B52" s="64">
        <f>VLOOKUP($A52,'Return Data'!$B$7:$R$526,3,0)</f>
        <v>44004</v>
      </c>
      <c r="C52" s="65">
        <f>VLOOKUP($A52,'Return Data'!$B$7:$R$526,4,0)</f>
        <v>37.829599999999999</v>
      </c>
      <c r="D52" s="65">
        <f>VLOOKUP($A52,'Return Data'!$B$7:$R$526,10,0)</f>
        <v>15.366899999999999</v>
      </c>
      <c r="E52" s="66">
        <f t="shared" si="5"/>
        <v>30</v>
      </c>
      <c r="F52" s="65">
        <f>VLOOKUP($A52,'Return Data'!$B$7:$R$526,11,0)</f>
        <v>-5.6317000000000004</v>
      </c>
      <c r="G52" s="66">
        <f t="shared" si="6"/>
        <v>6</v>
      </c>
      <c r="H52" s="65">
        <f>VLOOKUP($A52,'Return Data'!$B$7:$R$526,12,0)</f>
        <v>2.6497000000000002</v>
      </c>
      <c r="I52" s="66">
        <f t="shared" si="7"/>
        <v>3</v>
      </c>
      <c r="J52" s="65">
        <f>VLOOKUP($A52,'Return Data'!$B$7:$R$526,13,0)</f>
        <v>2.6909000000000001</v>
      </c>
      <c r="K52" s="66">
        <f t="shared" si="8"/>
        <v>2</v>
      </c>
      <c r="L52" s="65">
        <f>VLOOKUP($A52,'Return Data'!$B$7:$R$526,17,0)</f>
        <v>6.3415999999999997</v>
      </c>
      <c r="M52" s="66">
        <f t="shared" si="9"/>
        <v>2</v>
      </c>
      <c r="N52" s="65">
        <f>VLOOKUP($A52,'Return Data'!$B$7:$R$526,14,0)</f>
        <v>5.4339000000000004</v>
      </c>
      <c r="O52" s="66">
        <f t="shared" si="10"/>
        <v>2</v>
      </c>
      <c r="P52" s="65">
        <f>VLOOKUP($A52,'Return Data'!$B$7:$R$526,15,0)</f>
        <v>10.7714</v>
      </c>
      <c r="Q52" s="66">
        <f t="shared" si="11"/>
        <v>1</v>
      </c>
      <c r="R52" s="65">
        <f>VLOOKUP($A52,'Return Data'!$B$7:$R$526,16,0)</f>
        <v>17.5274</v>
      </c>
      <c r="S52" s="67">
        <f t="shared" si="12"/>
        <v>6</v>
      </c>
    </row>
    <row r="53" spans="1:19" x14ac:dyDescent="0.3">
      <c r="A53" s="63" t="s">
        <v>311</v>
      </c>
      <c r="B53" s="64">
        <f>VLOOKUP($A53,'Return Data'!$B$7:$R$526,3,0)</f>
        <v>44004</v>
      </c>
      <c r="C53" s="65">
        <f>VLOOKUP($A53,'Return Data'!$B$7:$R$526,4,0)</f>
        <v>26.884</v>
      </c>
      <c r="D53" s="65">
        <f>VLOOKUP($A53,'Return Data'!$B$7:$R$526,10,0)</f>
        <v>14.903600000000001</v>
      </c>
      <c r="E53" s="66">
        <f t="shared" si="5"/>
        <v>33</v>
      </c>
      <c r="F53" s="65">
        <f>VLOOKUP($A53,'Return Data'!$B$7:$R$526,11,0)</f>
        <v>-3.7730000000000001</v>
      </c>
      <c r="G53" s="66">
        <f t="shared" si="6"/>
        <v>2</v>
      </c>
      <c r="H53" s="65">
        <f>VLOOKUP($A53,'Return Data'!$B$7:$R$526,12,0)</f>
        <v>6.0182000000000002</v>
      </c>
      <c r="I53" s="66">
        <f t="shared" si="7"/>
        <v>1</v>
      </c>
      <c r="J53" s="65">
        <f>VLOOKUP($A53,'Return Data'!$B$7:$R$526,13,0)</f>
        <v>5.7558999999999996</v>
      </c>
      <c r="K53" s="66">
        <f t="shared" si="8"/>
        <v>1</v>
      </c>
      <c r="L53" s="65">
        <f>VLOOKUP($A53,'Return Data'!$B$7:$R$526,17,0)</f>
        <v>8.5517000000000003</v>
      </c>
      <c r="M53" s="66">
        <f t="shared" si="9"/>
        <v>1</v>
      </c>
      <c r="N53" s="65">
        <f>VLOOKUP($A53,'Return Data'!$B$7:$R$526,14,0)</f>
        <v>8.3840000000000003</v>
      </c>
      <c r="O53" s="66">
        <f t="shared" si="10"/>
        <v>1</v>
      </c>
      <c r="P53" s="65">
        <f>VLOOKUP($A53,'Return Data'!$B$7:$R$526,15,0)</f>
        <v>10.4678</v>
      </c>
      <c r="Q53" s="66">
        <f t="shared" si="11"/>
        <v>2</v>
      </c>
      <c r="R53" s="65">
        <f>VLOOKUP($A53,'Return Data'!$B$7:$R$526,16,0)</f>
        <v>17.170200000000001</v>
      </c>
      <c r="S53" s="67">
        <f t="shared" si="12"/>
        <v>7</v>
      </c>
    </row>
    <row r="54" spans="1:19" x14ac:dyDescent="0.3">
      <c r="A54" s="63" t="s">
        <v>312</v>
      </c>
      <c r="B54" s="64">
        <f>VLOOKUP($A54,'Return Data'!$B$7:$R$526,3,0)</f>
        <v>44004</v>
      </c>
      <c r="C54" s="65">
        <f>VLOOKUP($A54,'Return Data'!$B$7:$R$526,4,0)</f>
        <v>10.167299999999999</v>
      </c>
      <c r="D54" s="65">
        <f>VLOOKUP($A54,'Return Data'!$B$7:$R$526,10,0)</f>
        <v>13.556699999999999</v>
      </c>
      <c r="E54" s="66">
        <f t="shared" si="5"/>
        <v>44</v>
      </c>
      <c r="F54" s="65">
        <f>VLOOKUP($A54,'Return Data'!$B$7:$R$526,11,0)</f>
        <v>-9.0694999999999997</v>
      </c>
      <c r="G54" s="66">
        <f t="shared" si="6"/>
        <v>10</v>
      </c>
      <c r="H54" s="65">
        <f>VLOOKUP($A54,'Return Data'!$B$7:$R$526,12,0)</f>
        <v>-3.2957000000000001</v>
      </c>
      <c r="I54" s="66">
        <f t="shared" si="7"/>
        <v>11</v>
      </c>
      <c r="J54" s="65">
        <f>VLOOKUP($A54,'Return Data'!$B$7:$R$526,13,0)</f>
        <v>-2.2233999999999998</v>
      </c>
      <c r="K54" s="66">
        <f t="shared" si="8"/>
        <v>7</v>
      </c>
      <c r="L54" s="65"/>
      <c r="M54" s="66"/>
      <c r="N54" s="65"/>
      <c r="O54" s="66"/>
      <c r="P54" s="65"/>
      <c r="Q54" s="66"/>
      <c r="R54" s="65">
        <f>VLOOKUP($A54,'Return Data'!$B$7:$R$526,16,0)</f>
        <v>1.1852</v>
      </c>
      <c r="S54" s="67">
        <f t="shared" si="12"/>
        <v>48</v>
      </c>
    </row>
    <row r="55" spans="1:19" x14ac:dyDescent="0.3">
      <c r="A55" s="63" t="s">
        <v>313</v>
      </c>
      <c r="B55" s="64">
        <f>VLOOKUP($A55,'Return Data'!$B$7:$R$526,3,0)</f>
        <v>44004</v>
      </c>
      <c r="C55" s="65">
        <f>VLOOKUP($A55,'Return Data'!$B$7:$R$526,4,0)</f>
        <v>84.091499999999996</v>
      </c>
      <c r="D55" s="65">
        <f>VLOOKUP($A55,'Return Data'!$B$7:$R$526,10,0)</f>
        <v>13.0001</v>
      </c>
      <c r="E55" s="66">
        <f t="shared" si="5"/>
        <v>48</v>
      </c>
      <c r="F55" s="65">
        <f>VLOOKUP($A55,'Return Data'!$B$7:$R$526,11,0)</f>
        <v>-18.520600000000002</v>
      </c>
      <c r="G55" s="66">
        <f t="shared" si="6"/>
        <v>63</v>
      </c>
      <c r="H55" s="65">
        <f>VLOOKUP($A55,'Return Data'!$B$7:$R$526,12,0)</f>
        <v>-13.210699999999999</v>
      </c>
      <c r="I55" s="66">
        <f t="shared" si="7"/>
        <v>53</v>
      </c>
      <c r="J55" s="65">
        <f>VLOOKUP($A55,'Return Data'!$B$7:$R$526,13,0)</f>
        <v>-17.429200000000002</v>
      </c>
      <c r="K55" s="66">
        <f t="shared" si="8"/>
        <v>53</v>
      </c>
      <c r="L55" s="65">
        <f>VLOOKUP($A55,'Return Data'!$B$7:$R$526,17,0)</f>
        <v>-9.3021999999999991</v>
      </c>
      <c r="M55" s="66">
        <f t="shared" si="9"/>
        <v>51</v>
      </c>
      <c r="N55" s="65">
        <f>VLOOKUP($A55,'Return Data'!$B$7:$R$526,14,0)</f>
        <v>-4.843</v>
      </c>
      <c r="O55" s="66">
        <f t="shared" si="10"/>
        <v>46</v>
      </c>
      <c r="P55" s="65">
        <f>VLOOKUP($A55,'Return Data'!$B$7:$R$526,15,0)</f>
        <v>2.7673999999999999</v>
      </c>
      <c r="Q55" s="66">
        <f t="shared" si="11"/>
        <v>30</v>
      </c>
      <c r="R55" s="65">
        <f>VLOOKUP($A55,'Return Data'!$B$7:$R$526,16,0)</f>
        <v>12.9975</v>
      </c>
      <c r="S55" s="67">
        <f t="shared" si="12"/>
        <v>18</v>
      </c>
    </row>
    <row r="56" spans="1:19" x14ac:dyDescent="0.3">
      <c r="A56" s="63" t="s">
        <v>314</v>
      </c>
      <c r="B56" s="64">
        <f>VLOOKUP($A56,'Return Data'!$B$7:$R$526,3,0)</f>
        <v>44004</v>
      </c>
      <c r="C56" s="65">
        <f>VLOOKUP($A56,'Return Data'!$B$7:$R$526,4,0)</f>
        <v>7.7516999999999996</v>
      </c>
      <c r="D56" s="65">
        <f>VLOOKUP($A56,'Return Data'!$B$7:$R$526,10,0)</f>
        <v>16.2819</v>
      </c>
      <c r="E56" s="66">
        <f t="shared" si="5"/>
        <v>26</v>
      </c>
      <c r="F56" s="65">
        <f>VLOOKUP($A56,'Return Data'!$B$7:$R$526,11,0)</f>
        <v>-12.9922</v>
      </c>
      <c r="G56" s="66">
        <f t="shared" si="6"/>
        <v>28</v>
      </c>
      <c r="H56" s="65">
        <f>VLOOKUP($A56,'Return Data'!$B$7:$R$526,12,0)</f>
        <v>-16.028099999999998</v>
      </c>
      <c r="I56" s="66">
        <f t="shared" si="7"/>
        <v>59</v>
      </c>
      <c r="J56" s="65">
        <f>VLOOKUP($A56,'Return Data'!$B$7:$R$526,13,0)</f>
        <v>-23.3385</v>
      </c>
      <c r="K56" s="66">
        <f t="shared" si="8"/>
        <v>60</v>
      </c>
      <c r="L56" s="65">
        <f>VLOOKUP($A56,'Return Data'!$B$7:$R$526,17,0)</f>
        <v>-20.301400000000001</v>
      </c>
      <c r="M56" s="66">
        <f t="shared" si="9"/>
        <v>57</v>
      </c>
      <c r="N56" s="65">
        <f>VLOOKUP($A56,'Return Data'!$B$7:$R$526,14,0)</f>
        <v>-14.5495</v>
      </c>
      <c r="O56" s="66">
        <f t="shared" si="10"/>
        <v>50</v>
      </c>
      <c r="P56" s="65"/>
      <c r="Q56" s="66"/>
      <c r="R56" s="65">
        <f>VLOOKUP($A56,'Return Data'!$B$7:$R$526,16,0)</f>
        <v>-6.8399000000000001</v>
      </c>
      <c r="S56" s="67">
        <f t="shared" si="12"/>
        <v>58</v>
      </c>
    </row>
    <row r="57" spans="1:19" x14ac:dyDescent="0.3">
      <c r="A57" s="63" t="s">
        <v>315</v>
      </c>
      <c r="B57" s="64">
        <f>VLOOKUP($A57,'Return Data'!$B$7:$R$526,3,0)</f>
        <v>44004</v>
      </c>
      <c r="C57" s="65">
        <f>VLOOKUP($A57,'Return Data'!$B$7:$R$526,4,0)</f>
        <v>6.5929000000000002</v>
      </c>
      <c r="D57" s="65">
        <f>VLOOKUP($A57,'Return Data'!$B$7:$R$526,10,0)</f>
        <v>15.6061</v>
      </c>
      <c r="E57" s="66">
        <f t="shared" si="5"/>
        <v>29</v>
      </c>
      <c r="F57" s="65">
        <f>VLOOKUP($A57,'Return Data'!$B$7:$R$526,11,0)</f>
        <v>-13.7111</v>
      </c>
      <c r="G57" s="66">
        <f t="shared" si="6"/>
        <v>36</v>
      </c>
      <c r="H57" s="65">
        <f>VLOOKUP($A57,'Return Data'!$B$7:$R$526,12,0)</f>
        <v>-16.5001</v>
      </c>
      <c r="I57" s="66">
        <f t="shared" si="7"/>
        <v>60</v>
      </c>
      <c r="J57" s="65">
        <f>VLOOKUP($A57,'Return Data'!$B$7:$R$526,13,0)</f>
        <v>-22.944099999999999</v>
      </c>
      <c r="K57" s="66">
        <f t="shared" si="8"/>
        <v>59</v>
      </c>
      <c r="L57" s="65">
        <f>VLOOKUP($A57,'Return Data'!$B$7:$R$526,17,0)</f>
        <v>-20.706299999999999</v>
      </c>
      <c r="M57" s="66">
        <f t="shared" si="9"/>
        <v>58</v>
      </c>
      <c r="N57" s="65">
        <f>VLOOKUP($A57,'Return Data'!$B$7:$R$526,14,0)</f>
        <v>-14.8096</v>
      </c>
      <c r="O57" s="66">
        <f t="shared" si="10"/>
        <v>51</v>
      </c>
      <c r="P57" s="65"/>
      <c r="Q57" s="66"/>
      <c r="R57" s="65">
        <f>VLOOKUP($A57,'Return Data'!$B$7:$R$526,16,0)</f>
        <v>-12.033099999999999</v>
      </c>
      <c r="S57" s="67">
        <f t="shared" si="12"/>
        <v>62</v>
      </c>
    </row>
    <row r="58" spans="1:19" x14ac:dyDescent="0.3">
      <c r="A58" s="63" t="s">
        <v>316</v>
      </c>
      <c r="B58" s="64">
        <f>VLOOKUP($A58,'Return Data'!$B$7:$R$526,3,0)</f>
        <v>44004</v>
      </c>
      <c r="C58" s="65">
        <f>VLOOKUP($A58,'Return Data'!$B$7:$R$526,4,0)</f>
        <v>5.8202999999999996</v>
      </c>
      <c r="D58" s="65">
        <f>VLOOKUP($A58,'Return Data'!$B$7:$R$526,10,0)</f>
        <v>14.832800000000001</v>
      </c>
      <c r="E58" s="66">
        <f t="shared" si="5"/>
        <v>34</v>
      </c>
      <c r="F58" s="65">
        <f>VLOOKUP($A58,'Return Data'!$B$7:$R$526,11,0)</f>
        <v>-16.666</v>
      </c>
      <c r="G58" s="66">
        <f t="shared" si="6"/>
        <v>57</v>
      </c>
      <c r="H58" s="65">
        <f>VLOOKUP($A58,'Return Data'!$B$7:$R$526,12,0)</f>
        <v>-19.432200000000002</v>
      </c>
      <c r="I58" s="66">
        <f t="shared" si="7"/>
        <v>64</v>
      </c>
      <c r="J58" s="65">
        <f>VLOOKUP($A58,'Return Data'!$B$7:$R$526,13,0)</f>
        <v>-25.718800000000002</v>
      </c>
      <c r="K58" s="66">
        <f t="shared" si="8"/>
        <v>64</v>
      </c>
      <c r="L58" s="65">
        <f>VLOOKUP($A58,'Return Data'!$B$7:$R$526,17,0)</f>
        <v>-22.113700000000001</v>
      </c>
      <c r="M58" s="66">
        <f t="shared" si="9"/>
        <v>60</v>
      </c>
      <c r="N58" s="65"/>
      <c r="O58" s="66"/>
      <c r="P58" s="65"/>
      <c r="Q58" s="66"/>
      <c r="R58" s="65">
        <f>VLOOKUP($A58,'Return Data'!$B$7:$R$526,16,0)</f>
        <v>-17.958600000000001</v>
      </c>
      <c r="S58" s="67">
        <f t="shared" si="12"/>
        <v>65</v>
      </c>
    </row>
    <row r="59" spans="1:19" x14ac:dyDescent="0.3">
      <c r="A59" s="63" t="s">
        <v>317</v>
      </c>
      <c r="B59" s="64">
        <f>VLOOKUP($A59,'Return Data'!$B$7:$R$526,3,0)</f>
        <v>44004</v>
      </c>
      <c r="C59" s="65">
        <f>VLOOKUP($A59,'Return Data'!$B$7:$R$526,4,0)</f>
        <v>6.3451000000000004</v>
      </c>
      <c r="D59" s="65">
        <f>VLOOKUP($A59,'Return Data'!$B$7:$R$526,10,0)</f>
        <v>14.7811</v>
      </c>
      <c r="E59" s="66">
        <f t="shared" si="5"/>
        <v>35</v>
      </c>
      <c r="F59" s="65">
        <f>VLOOKUP($A59,'Return Data'!$B$7:$R$526,11,0)</f>
        <v>-14.777100000000001</v>
      </c>
      <c r="G59" s="66">
        <f t="shared" si="6"/>
        <v>47</v>
      </c>
      <c r="H59" s="65">
        <f>VLOOKUP($A59,'Return Data'!$B$7:$R$526,12,0)</f>
        <v>-17.3675</v>
      </c>
      <c r="I59" s="66">
        <f t="shared" si="7"/>
        <v>62</v>
      </c>
      <c r="J59" s="65">
        <f>VLOOKUP($A59,'Return Data'!$B$7:$R$526,13,0)</f>
        <v>-23.8813</v>
      </c>
      <c r="K59" s="66">
        <f t="shared" si="8"/>
        <v>61</v>
      </c>
      <c r="L59" s="65">
        <f>VLOOKUP($A59,'Return Data'!$B$7:$R$526,17,0)</f>
        <v>-20.7852</v>
      </c>
      <c r="M59" s="66">
        <f t="shared" si="9"/>
        <v>59</v>
      </c>
      <c r="N59" s="65"/>
      <c r="O59" s="66"/>
      <c r="P59" s="65"/>
      <c r="Q59" s="66"/>
      <c r="R59" s="65">
        <f>VLOOKUP($A59,'Return Data'!$B$7:$R$526,16,0)</f>
        <v>-14.214</v>
      </c>
      <c r="S59" s="67">
        <f t="shared" si="12"/>
        <v>64</v>
      </c>
    </row>
    <row r="60" spans="1:19" x14ac:dyDescent="0.3">
      <c r="A60" s="63" t="s">
        <v>318</v>
      </c>
      <c r="B60" s="64">
        <f>VLOOKUP($A60,'Return Data'!$B$7:$R$526,3,0)</f>
        <v>44004</v>
      </c>
      <c r="C60" s="65">
        <f>VLOOKUP($A60,'Return Data'!$B$7:$R$526,4,0)</f>
        <v>6.2888999999999999</v>
      </c>
      <c r="D60" s="65">
        <f>VLOOKUP($A60,'Return Data'!$B$7:$R$526,10,0)</f>
        <v>10.2967</v>
      </c>
      <c r="E60" s="66">
        <f t="shared" si="5"/>
        <v>60</v>
      </c>
      <c r="F60" s="65">
        <f>VLOOKUP($A60,'Return Data'!$B$7:$R$526,11,0)</f>
        <v>-17.489100000000001</v>
      </c>
      <c r="G60" s="66">
        <f t="shared" si="6"/>
        <v>59</v>
      </c>
      <c r="H60" s="65">
        <f>VLOOKUP($A60,'Return Data'!$B$7:$R$526,12,0)</f>
        <v>-18.322800000000001</v>
      </c>
      <c r="I60" s="66">
        <f t="shared" si="7"/>
        <v>63</v>
      </c>
      <c r="J60" s="65">
        <f>VLOOKUP($A60,'Return Data'!$B$7:$R$526,13,0)</f>
        <v>-24.6938</v>
      </c>
      <c r="K60" s="66">
        <f t="shared" si="8"/>
        <v>63</v>
      </c>
      <c r="L60" s="65">
        <f>VLOOKUP($A60,'Return Data'!$B$7:$R$526,17,0)</f>
        <v>-18.873100000000001</v>
      </c>
      <c r="M60" s="66">
        <f t="shared" si="9"/>
        <v>56</v>
      </c>
      <c r="N60" s="65"/>
      <c r="O60" s="66"/>
      <c r="P60" s="65"/>
      <c r="Q60" s="66"/>
      <c r="R60" s="65">
        <f>VLOOKUP($A60,'Return Data'!$B$7:$R$526,16,0)</f>
        <v>-18.714700000000001</v>
      </c>
      <c r="S60" s="67">
        <f t="shared" si="12"/>
        <v>66</v>
      </c>
    </row>
    <row r="61" spans="1:19" x14ac:dyDescent="0.3">
      <c r="A61" s="63" t="s">
        <v>319</v>
      </c>
      <c r="B61" s="64">
        <f>VLOOKUP($A61,'Return Data'!$B$7:$R$526,3,0)</f>
        <v>44004</v>
      </c>
      <c r="C61" s="65">
        <f>VLOOKUP($A61,'Return Data'!$B$7:$R$526,4,0)</f>
        <v>13.2751</v>
      </c>
      <c r="D61" s="65">
        <f>VLOOKUP($A61,'Return Data'!$B$7:$R$526,10,0)</f>
        <v>19.2271</v>
      </c>
      <c r="E61" s="66">
        <f t="shared" si="5"/>
        <v>7</v>
      </c>
      <c r="F61" s="65">
        <f>VLOOKUP($A61,'Return Data'!$B$7:$R$526,11,0)</f>
        <v>-13.0061</v>
      </c>
      <c r="G61" s="66">
        <f t="shared" si="6"/>
        <v>30</v>
      </c>
      <c r="H61" s="65">
        <f>VLOOKUP($A61,'Return Data'!$B$7:$R$526,12,0)</f>
        <v>-5.6985000000000001</v>
      </c>
      <c r="I61" s="66">
        <f t="shared" si="7"/>
        <v>21</v>
      </c>
      <c r="J61" s="65">
        <f>VLOOKUP($A61,'Return Data'!$B$7:$R$526,13,0)</f>
        <v>-9.8704000000000001</v>
      </c>
      <c r="K61" s="66">
        <f t="shared" si="8"/>
        <v>27</v>
      </c>
      <c r="L61" s="65">
        <f>VLOOKUP($A61,'Return Data'!$B$7:$R$526,17,0)</f>
        <v>-4.0232000000000001</v>
      </c>
      <c r="M61" s="66">
        <f t="shared" si="9"/>
        <v>24</v>
      </c>
      <c r="N61" s="65">
        <f>VLOOKUP($A61,'Return Data'!$B$7:$R$526,14,0)</f>
        <v>-0.15529999999999999</v>
      </c>
      <c r="O61" s="66">
        <f t="shared" si="10"/>
        <v>22</v>
      </c>
      <c r="P61" s="65"/>
      <c r="Q61" s="66"/>
      <c r="R61" s="65">
        <f>VLOOKUP($A61,'Return Data'!$B$7:$R$526,16,0)</f>
        <v>6.8806000000000003</v>
      </c>
      <c r="S61" s="67">
        <f t="shared" si="12"/>
        <v>37</v>
      </c>
    </row>
    <row r="62" spans="1:19" x14ac:dyDescent="0.3">
      <c r="A62" s="63" t="s">
        <v>320</v>
      </c>
      <c r="B62" s="64">
        <f>VLOOKUP($A62,'Return Data'!$B$7:$R$526,3,0)</f>
        <v>44004</v>
      </c>
      <c r="C62" s="65">
        <f>VLOOKUP($A62,'Return Data'!$B$7:$R$526,4,0)</f>
        <v>12.073399999999999</v>
      </c>
      <c r="D62" s="65">
        <f>VLOOKUP($A62,'Return Data'!$B$7:$R$526,10,0)</f>
        <v>18.983699999999999</v>
      </c>
      <c r="E62" s="66">
        <f t="shared" si="5"/>
        <v>8</v>
      </c>
      <c r="F62" s="65">
        <f>VLOOKUP($A62,'Return Data'!$B$7:$R$526,11,0)</f>
        <v>-13.6899</v>
      </c>
      <c r="G62" s="66">
        <f t="shared" si="6"/>
        <v>35</v>
      </c>
      <c r="H62" s="65">
        <f>VLOOKUP($A62,'Return Data'!$B$7:$R$526,12,0)</f>
        <v>-6.9789000000000003</v>
      </c>
      <c r="I62" s="66">
        <f t="shared" si="7"/>
        <v>27</v>
      </c>
      <c r="J62" s="65">
        <f>VLOOKUP($A62,'Return Data'!$B$7:$R$526,13,0)</f>
        <v>-11.131600000000001</v>
      </c>
      <c r="K62" s="66">
        <f t="shared" si="8"/>
        <v>33</v>
      </c>
      <c r="L62" s="65">
        <f>VLOOKUP($A62,'Return Data'!$B$7:$R$526,17,0)</f>
        <v>-4.9981999999999998</v>
      </c>
      <c r="M62" s="66">
        <f t="shared" si="9"/>
        <v>31</v>
      </c>
      <c r="N62" s="65">
        <f>VLOOKUP($A62,'Return Data'!$B$7:$R$526,14,0)</f>
        <v>-1.4056999999999999</v>
      </c>
      <c r="O62" s="66">
        <f t="shared" si="10"/>
        <v>29</v>
      </c>
      <c r="P62" s="65">
        <f>VLOOKUP($A62,'Return Data'!$B$7:$R$526,15,0)</f>
        <v>3.3767</v>
      </c>
      <c r="Q62" s="66">
        <f t="shared" si="11"/>
        <v>27</v>
      </c>
      <c r="R62" s="65">
        <f>VLOOKUP($A62,'Return Data'!$B$7:$R$526,16,0)</f>
        <v>3.6566000000000001</v>
      </c>
      <c r="S62" s="67">
        <f t="shared" si="12"/>
        <v>44</v>
      </c>
    </row>
    <row r="63" spans="1:19" x14ac:dyDescent="0.3">
      <c r="A63" s="63" t="s">
        <v>321</v>
      </c>
      <c r="B63" s="64">
        <f>VLOOKUP($A63,'Return Data'!$B$7:$R$526,3,0)</f>
        <v>44004</v>
      </c>
      <c r="C63" s="65">
        <f>VLOOKUP($A63,'Return Data'!$B$7:$R$526,4,0)</f>
        <v>7.62</v>
      </c>
      <c r="D63" s="65">
        <f>VLOOKUP($A63,'Return Data'!$B$7:$R$526,10,0)</f>
        <v>13.337199999999999</v>
      </c>
      <c r="E63" s="66">
        <f t="shared" si="5"/>
        <v>47</v>
      </c>
      <c r="F63" s="65">
        <f>VLOOKUP($A63,'Return Data'!$B$7:$R$526,11,0)</f>
        <v>-14.2278</v>
      </c>
      <c r="G63" s="66">
        <f t="shared" si="6"/>
        <v>38</v>
      </c>
      <c r="H63" s="65">
        <f>VLOOKUP($A63,'Return Data'!$B$7:$R$526,12,0)</f>
        <v>-14.489599999999999</v>
      </c>
      <c r="I63" s="66">
        <f t="shared" si="7"/>
        <v>56</v>
      </c>
      <c r="J63" s="65">
        <f>VLOOKUP($A63,'Return Data'!$B$7:$R$526,13,0)</f>
        <v>-21.263100000000001</v>
      </c>
      <c r="K63" s="66">
        <f t="shared" si="8"/>
        <v>58</v>
      </c>
      <c r="L63" s="65"/>
      <c r="M63" s="66"/>
      <c r="N63" s="65"/>
      <c r="O63" s="66"/>
      <c r="P63" s="65"/>
      <c r="Q63" s="66"/>
      <c r="R63" s="65">
        <f>VLOOKUP($A63,'Return Data'!$B$7:$R$526,16,0)</f>
        <v>-12.8056</v>
      </c>
      <c r="S63" s="67">
        <f t="shared" si="12"/>
        <v>63</v>
      </c>
    </row>
    <row r="64" spans="1:19" x14ac:dyDescent="0.3">
      <c r="A64" s="63" t="s">
        <v>322</v>
      </c>
      <c r="B64" s="64">
        <f>VLOOKUP($A64,'Return Data'!$B$7:$R$526,3,0)</f>
        <v>44004</v>
      </c>
      <c r="C64" s="65">
        <f>VLOOKUP($A64,'Return Data'!$B$7:$R$526,4,0)</f>
        <v>16.299900000000001</v>
      </c>
      <c r="D64" s="65">
        <f>VLOOKUP($A64,'Return Data'!$B$7:$R$526,10,0)</f>
        <v>13.9893</v>
      </c>
      <c r="E64" s="66">
        <f t="shared" si="5"/>
        <v>40</v>
      </c>
      <c r="F64" s="65">
        <f>VLOOKUP($A64,'Return Data'!$B$7:$R$526,11,0)</f>
        <v>-15.658200000000001</v>
      </c>
      <c r="G64" s="66">
        <f t="shared" si="6"/>
        <v>51</v>
      </c>
      <c r="H64" s="65">
        <f>VLOOKUP($A64,'Return Data'!$B$7:$R$526,12,0)</f>
        <v>-9.7547999999999995</v>
      </c>
      <c r="I64" s="66">
        <f t="shared" si="7"/>
        <v>39</v>
      </c>
      <c r="J64" s="65">
        <f>VLOOKUP($A64,'Return Data'!$B$7:$R$526,13,0)</f>
        <v>-12.296799999999999</v>
      </c>
      <c r="K64" s="66">
        <f t="shared" si="8"/>
        <v>43</v>
      </c>
      <c r="L64" s="65">
        <f>VLOOKUP($A64,'Return Data'!$B$7:$R$526,17,0)</f>
        <v>-2.8513000000000002</v>
      </c>
      <c r="M64" s="66">
        <f t="shared" si="9"/>
        <v>17</v>
      </c>
      <c r="N64" s="65">
        <f>VLOOKUP($A64,'Return Data'!$B$7:$R$526,14,0)</f>
        <v>0.95599999999999996</v>
      </c>
      <c r="O64" s="66">
        <f t="shared" si="10"/>
        <v>19</v>
      </c>
      <c r="P64" s="65">
        <f>VLOOKUP($A64,'Return Data'!$B$7:$R$526,15,0)</f>
        <v>7.0144000000000002</v>
      </c>
      <c r="Q64" s="66">
        <f t="shared" si="11"/>
        <v>7</v>
      </c>
      <c r="R64" s="65">
        <f>VLOOKUP($A64,'Return Data'!$B$7:$R$526,16,0)</f>
        <v>8.9563000000000006</v>
      </c>
      <c r="S64" s="67">
        <f t="shared" si="12"/>
        <v>33</v>
      </c>
    </row>
    <row r="65" spans="1:19" x14ac:dyDescent="0.3">
      <c r="A65" s="63" t="s">
        <v>323</v>
      </c>
      <c r="B65" s="64">
        <f>VLOOKUP($A65,'Return Data'!$B$7:$R$526,3,0)</f>
        <v>44004</v>
      </c>
      <c r="C65" s="65">
        <f>VLOOKUP($A65,'Return Data'!$B$7:$R$526,4,0)</f>
        <v>107.668998361908</v>
      </c>
      <c r="D65" s="65">
        <f>VLOOKUP($A65,'Return Data'!$B$7:$R$526,10,0)</f>
        <v>13.5672</v>
      </c>
      <c r="E65" s="66">
        <f t="shared" si="5"/>
        <v>43</v>
      </c>
      <c r="F65" s="65">
        <f>VLOOKUP($A65,'Return Data'!$B$7:$R$526,11,0)</f>
        <v>-13.4521</v>
      </c>
      <c r="G65" s="66">
        <f t="shared" si="6"/>
        <v>34</v>
      </c>
      <c r="H65" s="65">
        <f>VLOOKUP($A65,'Return Data'!$B$7:$R$526,12,0)</f>
        <v>-6.7351000000000001</v>
      </c>
      <c r="I65" s="66">
        <f t="shared" si="7"/>
        <v>26</v>
      </c>
      <c r="J65" s="65">
        <f>VLOOKUP($A65,'Return Data'!$B$7:$R$526,13,0)</f>
        <v>-9.6929999999999996</v>
      </c>
      <c r="K65" s="66">
        <f t="shared" si="8"/>
        <v>25</v>
      </c>
      <c r="L65" s="65">
        <f>VLOOKUP($A65,'Return Data'!$B$7:$R$526,17,0)</f>
        <v>-4.2853000000000003</v>
      </c>
      <c r="M65" s="66">
        <f t="shared" si="9"/>
        <v>26</v>
      </c>
      <c r="N65" s="65">
        <f>VLOOKUP($A65,'Return Data'!$B$7:$R$526,14,0)</f>
        <v>1.4105000000000001</v>
      </c>
      <c r="O65" s="66">
        <f t="shared" si="10"/>
        <v>14</v>
      </c>
      <c r="P65" s="65">
        <f>VLOOKUP($A65,'Return Data'!$B$7:$R$526,15,0)</f>
        <v>5.3692000000000002</v>
      </c>
      <c r="Q65" s="66">
        <f t="shared" si="11"/>
        <v>16</v>
      </c>
      <c r="R65" s="65">
        <f>VLOOKUP($A65,'Return Data'!$B$7:$R$526,16,0)</f>
        <v>10.2989</v>
      </c>
      <c r="S65" s="67">
        <f t="shared" si="12"/>
        <v>25</v>
      </c>
    </row>
    <row r="66" spans="1:19" x14ac:dyDescent="0.3">
      <c r="A66" s="63" t="s">
        <v>324</v>
      </c>
      <c r="B66" s="64">
        <f>VLOOKUP($A66,'Return Data'!$B$7:$R$526,3,0)</f>
        <v>44004</v>
      </c>
      <c r="C66" s="65">
        <f>VLOOKUP($A66,'Return Data'!$B$7:$R$526,4,0)</f>
        <v>23.07</v>
      </c>
      <c r="D66" s="65">
        <f>VLOOKUP($A66,'Return Data'!$B$7:$R$526,10,0)</f>
        <v>17.464400000000001</v>
      </c>
      <c r="E66" s="66">
        <f t="shared" si="5"/>
        <v>16</v>
      </c>
      <c r="F66" s="65">
        <f>VLOOKUP($A66,'Return Data'!$B$7:$R$526,11,0)</f>
        <v>-10.512</v>
      </c>
      <c r="G66" s="66">
        <f t="shared" si="6"/>
        <v>16</v>
      </c>
      <c r="H66" s="65">
        <f>VLOOKUP($A66,'Return Data'!$B$7:$R$526,12,0)</f>
        <v>-4.0349000000000004</v>
      </c>
      <c r="I66" s="66">
        <f t="shared" si="7"/>
        <v>16</v>
      </c>
      <c r="J66" s="65">
        <f>VLOOKUP($A66,'Return Data'!$B$7:$R$526,13,0)</f>
        <v>-5.7983000000000002</v>
      </c>
      <c r="K66" s="66">
        <f t="shared" si="8"/>
        <v>15</v>
      </c>
      <c r="L66" s="65">
        <f>VLOOKUP($A66,'Return Data'!$B$7:$R$526,17,0)</f>
        <v>-0.7913</v>
      </c>
      <c r="M66" s="66">
        <f t="shared" si="9"/>
        <v>11</v>
      </c>
      <c r="N66" s="65">
        <f>VLOOKUP($A66,'Return Data'!$B$7:$R$526,14,0)</f>
        <v>1.1217999999999999</v>
      </c>
      <c r="O66" s="66">
        <f t="shared" si="10"/>
        <v>18</v>
      </c>
      <c r="P66" s="65">
        <f>VLOOKUP($A66,'Return Data'!$B$7:$R$526,15,0)</f>
        <v>2.0712999999999999</v>
      </c>
      <c r="Q66" s="66">
        <f t="shared" si="11"/>
        <v>35</v>
      </c>
      <c r="R66" s="65">
        <f>VLOOKUP($A66,'Return Data'!$B$7:$R$526,16,0)</f>
        <v>10.3293</v>
      </c>
      <c r="S66" s="67">
        <f t="shared" si="12"/>
        <v>24</v>
      </c>
    </row>
    <row r="67" spans="1:19" x14ac:dyDescent="0.3">
      <c r="A67" s="63" t="s">
        <v>325</v>
      </c>
      <c r="B67" s="64">
        <f>VLOOKUP($A67,'Return Data'!$B$7:$R$526,3,0)</f>
        <v>44004</v>
      </c>
      <c r="C67" s="65">
        <f>VLOOKUP($A67,'Return Data'!$B$7:$R$526,4,0)</f>
        <v>11.681100000000001</v>
      </c>
      <c r="D67" s="65">
        <f>VLOOKUP($A67,'Return Data'!$B$7:$R$526,10,0)</f>
        <v>22.41</v>
      </c>
      <c r="E67" s="66">
        <f t="shared" si="5"/>
        <v>2</v>
      </c>
      <c r="F67" s="65">
        <f>VLOOKUP($A67,'Return Data'!$B$7:$R$526,11,0)</f>
        <v>-13.2768</v>
      </c>
      <c r="G67" s="66">
        <f t="shared" si="6"/>
        <v>33</v>
      </c>
      <c r="H67" s="65">
        <f>VLOOKUP($A67,'Return Data'!$B$7:$R$526,12,0)</f>
        <v>-8.3705999999999996</v>
      </c>
      <c r="I67" s="66">
        <f t="shared" si="7"/>
        <v>34</v>
      </c>
      <c r="J67" s="65">
        <f>VLOOKUP($A67,'Return Data'!$B$7:$R$526,13,0)</f>
        <v>-13.744199999999999</v>
      </c>
      <c r="K67" s="66">
        <f t="shared" si="8"/>
        <v>47</v>
      </c>
      <c r="L67" s="65">
        <f>VLOOKUP($A67,'Return Data'!$B$7:$R$526,17,0)</f>
        <v>-7.3879999999999999</v>
      </c>
      <c r="M67" s="66">
        <f t="shared" si="9"/>
        <v>44</v>
      </c>
      <c r="N67" s="65">
        <f>VLOOKUP($A67,'Return Data'!$B$7:$R$526,14,0)</f>
        <v>-4.1604999999999999</v>
      </c>
      <c r="O67" s="66">
        <f t="shared" si="10"/>
        <v>44</v>
      </c>
      <c r="P67" s="65"/>
      <c r="Q67" s="66"/>
      <c r="R67" s="65">
        <f>VLOOKUP($A67,'Return Data'!$B$7:$R$526,16,0)</f>
        <v>3.7170999999999998</v>
      </c>
      <c r="S67" s="67">
        <f t="shared" si="12"/>
        <v>42</v>
      </c>
    </row>
    <row r="68" spans="1:19" x14ac:dyDescent="0.3">
      <c r="A68" s="63" t="s">
        <v>326</v>
      </c>
      <c r="B68" s="64">
        <f>VLOOKUP($A68,'Return Data'!$B$7:$R$526,3,0)</f>
        <v>44004</v>
      </c>
      <c r="C68" s="65">
        <f>VLOOKUP($A68,'Return Data'!$B$7:$R$526,4,0)</f>
        <v>8.5572999999999997</v>
      </c>
      <c r="D68" s="65">
        <f>VLOOKUP($A68,'Return Data'!$B$7:$R$526,10,0)</f>
        <v>18.123000000000001</v>
      </c>
      <c r="E68" s="66">
        <f t="shared" si="5"/>
        <v>13</v>
      </c>
      <c r="F68" s="65">
        <f>VLOOKUP($A68,'Return Data'!$B$7:$R$526,11,0)</f>
        <v>-16.264199999999999</v>
      </c>
      <c r="G68" s="66">
        <f t="shared" si="6"/>
        <v>55</v>
      </c>
      <c r="H68" s="65">
        <f>VLOOKUP($A68,'Return Data'!$B$7:$R$526,12,0)</f>
        <v>-12.8203</v>
      </c>
      <c r="I68" s="66">
        <f t="shared" si="7"/>
        <v>52</v>
      </c>
      <c r="J68" s="65">
        <f>VLOOKUP($A68,'Return Data'!$B$7:$R$526,13,0)</f>
        <v>-18.891200000000001</v>
      </c>
      <c r="K68" s="66">
        <f t="shared" si="8"/>
        <v>55</v>
      </c>
      <c r="L68" s="65">
        <f>VLOOKUP($A68,'Return Data'!$B$7:$R$526,17,0)</f>
        <v>-9.3294999999999995</v>
      </c>
      <c r="M68" s="66">
        <f t="shared" si="9"/>
        <v>52</v>
      </c>
      <c r="N68" s="65">
        <f>VLOOKUP($A68,'Return Data'!$B$7:$R$526,14,0)</f>
        <v>-8.2304999999999993</v>
      </c>
      <c r="O68" s="66">
        <f t="shared" si="10"/>
        <v>48</v>
      </c>
      <c r="P68" s="65"/>
      <c r="Q68" s="66"/>
      <c r="R68" s="65">
        <f>VLOOKUP($A68,'Return Data'!$B$7:$R$526,16,0)</f>
        <v>-4.4683999999999999</v>
      </c>
      <c r="S68" s="67">
        <f t="shared" si="12"/>
        <v>54</v>
      </c>
    </row>
    <row r="69" spans="1:19" x14ac:dyDescent="0.3">
      <c r="A69" s="63" t="s">
        <v>327</v>
      </c>
      <c r="B69" s="64">
        <f>VLOOKUP($A69,'Return Data'!$B$7:$R$526,3,0)</f>
        <v>44004</v>
      </c>
      <c r="C69" s="65">
        <f>VLOOKUP($A69,'Return Data'!$B$7:$R$526,4,0)</f>
        <v>8.0739999999999998</v>
      </c>
      <c r="D69" s="65">
        <f>VLOOKUP($A69,'Return Data'!$B$7:$R$526,10,0)</f>
        <v>18.684699999999999</v>
      </c>
      <c r="E69" s="66">
        <f t="shared" si="5"/>
        <v>12</v>
      </c>
      <c r="F69" s="65">
        <f>VLOOKUP($A69,'Return Data'!$B$7:$R$526,11,0)</f>
        <v>-14.2296</v>
      </c>
      <c r="G69" s="66">
        <f t="shared" si="6"/>
        <v>39</v>
      </c>
      <c r="H69" s="65">
        <f>VLOOKUP($A69,'Return Data'!$B$7:$R$526,12,0)</f>
        <v>-10.365600000000001</v>
      </c>
      <c r="I69" s="66">
        <f t="shared" si="7"/>
        <v>45</v>
      </c>
      <c r="J69" s="65">
        <f>VLOOKUP($A69,'Return Data'!$B$7:$R$526,13,0)</f>
        <v>-16.9299</v>
      </c>
      <c r="K69" s="66">
        <f t="shared" si="8"/>
        <v>52</v>
      </c>
      <c r="L69" s="65">
        <f>VLOOKUP($A69,'Return Data'!$B$7:$R$526,17,0)</f>
        <v>-7.8155000000000001</v>
      </c>
      <c r="M69" s="66">
        <f t="shared" si="9"/>
        <v>46</v>
      </c>
      <c r="N69" s="65">
        <f>VLOOKUP($A69,'Return Data'!$B$7:$R$526,14,0)</f>
        <v>-6.5662000000000003</v>
      </c>
      <c r="O69" s="66">
        <f t="shared" si="10"/>
        <v>47</v>
      </c>
      <c r="P69" s="65"/>
      <c r="Q69" s="66"/>
      <c r="R69" s="65">
        <f>VLOOKUP($A69,'Return Data'!$B$7:$R$526,16,0)</f>
        <v>-6.3981000000000003</v>
      </c>
      <c r="S69" s="67">
        <f t="shared" si="12"/>
        <v>56</v>
      </c>
    </row>
    <row r="70" spans="1:19" x14ac:dyDescent="0.3">
      <c r="A70" s="63" t="s">
        <v>328</v>
      </c>
      <c r="B70" s="64">
        <f>VLOOKUP($A70,'Return Data'!$B$7:$R$526,3,0)</f>
        <v>44004</v>
      </c>
      <c r="C70" s="65">
        <f>VLOOKUP($A70,'Return Data'!$B$7:$R$526,4,0)</f>
        <v>7.5869</v>
      </c>
      <c r="D70" s="65">
        <f>VLOOKUP($A70,'Return Data'!$B$7:$R$526,10,0)</f>
        <v>22.054400000000001</v>
      </c>
      <c r="E70" s="66">
        <f t="shared" si="5"/>
        <v>4</v>
      </c>
      <c r="F70" s="65">
        <f>VLOOKUP($A70,'Return Data'!$B$7:$R$526,11,0)</f>
        <v>-5.8464</v>
      </c>
      <c r="G70" s="66">
        <f t="shared" si="6"/>
        <v>7</v>
      </c>
      <c r="H70" s="65">
        <f>VLOOKUP($A70,'Return Data'!$B$7:$R$526,12,0)</f>
        <v>-3.7989000000000002</v>
      </c>
      <c r="I70" s="66">
        <f t="shared" si="7"/>
        <v>14</v>
      </c>
      <c r="J70" s="65">
        <f>VLOOKUP($A70,'Return Data'!$B$7:$R$526,13,0)</f>
        <v>-8.9895999999999994</v>
      </c>
      <c r="K70" s="66">
        <f t="shared" si="8"/>
        <v>23</v>
      </c>
      <c r="L70" s="65">
        <f>VLOOKUP($A70,'Return Data'!$B$7:$R$526,17,0)</f>
        <v>-10.972300000000001</v>
      </c>
      <c r="M70" s="66">
        <f t="shared" si="9"/>
        <v>54</v>
      </c>
      <c r="N70" s="65"/>
      <c r="O70" s="66"/>
      <c r="P70" s="65"/>
      <c r="Q70" s="66"/>
      <c r="R70" s="65">
        <f>VLOOKUP($A70,'Return Data'!$B$7:$R$526,16,0)</f>
        <v>-10.7536</v>
      </c>
      <c r="S70" s="67">
        <f t="shared" si="12"/>
        <v>61</v>
      </c>
    </row>
    <row r="71" spans="1:19" x14ac:dyDescent="0.3">
      <c r="A71" s="63" t="s">
        <v>329</v>
      </c>
      <c r="B71" s="64">
        <f>VLOOKUP($A71,'Return Data'!$B$7:$R$526,3,0)</f>
        <v>44004</v>
      </c>
      <c r="C71" s="65">
        <f>VLOOKUP($A71,'Return Data'!$B$7:$R$526,4,0)</f>
        <v>7.9691999999999998</v>
      </c>
      <c r="D71" s="65">
        <f>VLOOKUP($A71,'Return Data'!$B$7:$R$526,10,0)</f>
        <v>22.0716</v>
      </c>
      <c r="E71" s="66">
        <f t="shared" si="5"/>
        <v>3</v>
      </c>
      <c r="F71" s="65">
        <f>VLOOKUP($A71,'Return Data'!$B$7:$R$526,11,0)</f>
        <v>-5.5457000000000001</v>
      </c>
      <c r="G71" s="66">
        <f t="shared" si="6"/>
        <v>5</v>
      </c>
      <c r="H71" s="65">
        <f>VLOOKUP($A71,'Return Data'!$B$7:$R$526,12,0)</f>
        <v>-2.6246</v>
      </c>
      <c r="I71" s="66">
        <f t="shared" si="7"/>
        <v>9</v>
      </c>
      <c r="J71" s="65">
        <f>VLOOKUP($A71,'Return Data'!$B$7:$R$526,13,0)</f>
        <v>-7.2420999999999998</v>
      </c>
      <c r="K71" s="66">
        <f t="shared" si="8"/>
        <v>19</v>
      </c>
      <c r="L71" s="65">
        <f>VLOOKUP($A71,'Return Data'!$B$7:$R$526,17,0)</f>
        <v>-9.3880999999999997</v>
      </c>
      <c r="M71" s="66">
        <f t="shared" si="9"/>
        <v>53</v>
      </c>
      <c r="N71" s="65"/>
      <c r="O71" s="66"/>
      <c r="P71" s="65"/>
      <c r="Q71" s="66"/>
      <c r="R71" s="65">
        <f>VLOOKUP($A71,'Return Data'!$B$7:$R$526,16,0)</f>
        <v>-9.6328999999999994</v>
      </c>
      <c r="S71" s="67">
        <f t="shared" si="12"/>
        <v>59</v>
      </c>
    </row>
    <row r="72" spans="1:19" x14ac:dyDescent="0.3">
      <c r="A72" s="63" t="s">
        <v>330</v>
      </c>
      <c r="B72" s="64">
        <f>VLOOKUP($A72,'Return Data'!$B$7:$R$526,3,0)</f>
        <v>44004</v>
      </c>
      <c r="C72" s="65">
        <f>VLOOKUP($A72,'Return Data'!$B$7:$R$526,4,0)</f>
        <v>80.952500000000001</v>
      </c>
      <c r="D72" s="65">
        <f>VLOOKUP($A72,'Return Data'!$B$7:$R$526,10,0)</f>
        <v>13.7814</v>
      </c>
      <c r="E72" s="66">
        <f t="shared" si="5"/>
        <v>42</v>
      </c>
      <c r="F72" s="65">
        <f>VLOOKUP($A72,'Return Data'!$B$7:$R$526,11,0)</f>
        <v>-11.6822</v>
      </c>
      <c r="G72" s="66">
        <f t="shared" si="6"/>
        <v>20</v>
      </c>
      <c r="H72" s="65">
        <f>VLOOKUP($A72,'Return Data'!$B$7:$R$526,12,0)</f>
        <v>-4.0308000000000002</v>
      </c>
      <c r="I72" s="66">
        <f t="shared" si="7"/>
        <v>15</v>
      </c>
      <c r="J72" s="65">
        <f>VLOOKUP($A72,'Return Data'!$B$7:$R$526,13,0)</f>
        <v>-5.9805000000000001</v>
      </c>
      <c r="K72" s="66">
        <f t="shared" si="8"/>
        <v>16</v>
      </c>
      <c r="L72" s="65">
        <f>VLOOKUP($A72,'Return Data'!$B$7:$R$526,17,0)</f>
        <v>-2.1989999999999998</v>
      </c>
      <c r="M72" s="66">
        <f t="shared" si="9"/>
        <v>13</v>
      </c>
      <c r="N72" s="65">
        <f>VLOOKUP($A72,'Return Data'!$B$7:$R$526,14,0)</f>
        <v>0.71970000000000001</v>
      </c>
      <c r="O72" s="66">
        <f t="shared" si="10"/>
        <v>21</v>
      </c>
      <c r="P72" s="65">
        <f>VLOOKUP($A72,'Return Data'!$B$7:$R$526,15,0)</f>
        <v>4.4988000000000001</v>
      </c>
      <c r="Q72" s="66">
        <f t="shared" si="11"/>
        <v>21</v>
      </c>
      <c r="R72" s="65">
        <f>VLOOKUP($A72,'Return Data'!$B$7:$R$526,16,0)</f>
        <v>9.3666999999999998</v>
      </c>
      <c r="S72" s="67">
        <f t="shared" si="12"/>
        <v>30</v>
      </c>
    </row>
    <row r="73" spans="1:19" x14ac:dyDescent="0.3">
      <c r="A73" s="63" t="s">
        <v>331</v>
      </c>
      <c r="B73" s="64">
        <f>VLOOKUP($A73,'Return Data'!$B$7:$R$526,3,0)</f>
        <v>44004</v>
      </c>
      <c r="C73" s="65">
        <f>VLOOKUP($A73,'Return Data'!$B$7:$R$526,4,0)</f>
        <v>133.17736261996399</v>
      </c>
      <c r="D73" s="65">
        <f>VLOOKUP($A73,'Return Data'!$B$7:$R$526,10,0)</f>
        <v>14.132400000000001</v>
      </c>
      <c r="E73" s="66">
        <f t="shared" ref="E73" si="13">RANK(D73,D$8:D$73,0)</f>
        <v>39</v>
      </c>
      <c r="F73" s="65">
        <f>VLOOKUP($A73,'Return Data'!$B$7:$R$526,11,0)</f>
        <v>-16.462299999999999</v>
      </c>
      <c r="G73" s="66">
        <f t="shared" ref="G73" si="14">RANK(F73,F$8:F$73,0)</f>
        <v>56</v>
      </c>
      <c r="H73" s="65">
        <f>VLOOKUP($A73,'Return Data'!$B$7:$R$526,12,0)</f>
        <v>-10.7056</v>
      </c>
      <c r="I73" s="66">
        <f t="shared" ref="I73" si="15">RANK(H73,H$8:H$73,0)</f>
        <v>46</v>
      </c>
      <c r="J73" s="65">
        <f>VLOOKUP($A73,'Return Data'!$B$7:$R$526,13,0)</f>
        <v>-14.3672</v>
      </c>
      <c r="K73" s="66">
        <f t="shared" ref="K73" si="16">RANK(J73,J$8:J$73,0)</f>
        <v>48</v>
      </c>
      <c r="L73" s="65">
        <f>VLOOKUP($A73,'Return Data'!$B$7:$R$526,17,0)</f>
        <v>-5.3288000000000002</v>
      </c>
      <c r="M73" s="66">
        <f t="shared" ref="M73" si="17">RANK(L73,L$8:L$73,0)</f>
        <v>32</v>
      </c>
      <c r="N73" s="65">
        <f>VLOOKUP($A73,'Return Data'!$B$7:$R$526,14,0)</f>
        <v>-1.0188999999999999</v>
      </c>
      <c r="O73" s="66">
        <f t="shared" ref="O73" si="18">RANK(N73,N$8:N$73,0)</f>
        <v>26</v>
      </c>
      <c r="P73" s="65">
        <f>VLOOKUP($A73,'Return Data'!$B$7:$R$526,15,0)</f>
        <v>4.1722000000000001</v>
      </c>
      <c r="Q73" s="66">
        <f t="shared" ref="Q73" si="19">RANK(P73,P$8:P$73,0)</f>
        <v>23</v>
      </c>
      <c r="R73" s="65">
        <f>VLOOKUP($A73,'Return Data'!$B$7:$R$526,16,0)</f>
        <v>16.194900000000001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15.193362121212118</v>
      </c>
      <c r="E75" s="74"/>
      <c r="F75" s="75">
        <f>AVERAGE(F8:F73)</f>
        <v>-12.953134848484844</v>
      </c>
      <c r="G75" s="74"/>
      <c r="H75" s="75">
        <f>AVERAGE(H8:H73)</f>
        <v>-8.0099828125000005</v>
      </c>
      <c r="I75" s="74"/>
      <c r="J75" s="75">
        <f>AVERAGE(J8:J73)</f>
        <v>-10.886384375000002</v>
      </c>
      <c r="K75" s="74"/>
      <c r="L75" s="75">
        <f>AVERAGE(L8:L73)</f>
        <v>-5.6554366666666658</v>
      </c>
      <c r="M75" s="74"/>
      <c r="N75" s="75">
        <f>AVERAGE(N8:N73)</f>
        <v>-0.9943764705882352</v>
      </c>
      <c r="O75" s="74"/>
      <c r="P75" s="75">
        <f>AVERAGE(P8:P73)</f>
        <v>4.7294923076923077</v>
      </c>
      <c r="Q75" s="74"/>
      <c r="R75" s="75">
        <f>AVERAGE(R8:R73)</f>
        <v>5.7073303030303038</v>
      </c>
      <c r="S75" s="76"/>
    </row>
    <row r="76" spans="1:19" x14ac:dyDescent="0.3">
      <c r="A76" s="73" t="s">
        <v>28</v>
      </c>
      <c r="B76" s="74"/>
      <c r="C76" s="74"/>
      <c r="D76" s="75">
        <f>MIN(D8:D73)</f>
        <v>5.4824999999999999</v>
      </c>
      <c r="E76" s="74"/>
      <c r="F76" s="75">
        <f>MIN(F8:F73)</f>
        <v>-23.965399999999999</v>
      </c>
      <c r="G76" s="74"/>
      <c r="H76" s="75">
        <f>MIN(H8:H73)</f>
        <v>-19.432200000000002</v>
      </c>
      <c r="I76" s="74"/>
      <c r="J76" s="75">
        <f>MIN(J8:J73)</f>
        <v>-25.718800000000002</v>
      </c>
      <c r="K76" s="74"/>
      <c r="L76" s="75">
        <f>MIN(L8:L73)</f>
        <v>-22.113700000000001</v>
      </c>
      <c r="M76" s="74"/>
      <c r="N76" s="75">
        <f>MIN(N8:N73)</f>
        <v>-14.8096</v>
      </c>
      <c r="O76" s="74"/>
      <c r="P76" s="75">
        <f>MIN(P8:P73)</f>
        <v>-1.8764000000000001</v>
      </c>
      <c r="Q76" s="74"/>
      <c r="R76" s="75">
        <f>MIN(R8:R73)</f>
        <v>-18.714700000000001</v>
      </c>
      <c r="S76" s="76"/>
    </row>
    <row r="77" spans="1:19" ht="15" thickBot="1" x14ac:dyDescent="0.35">
      <c r="A77" s="77" t="s">
        <v>29</v>
      </c>
      <c r="B77" s="78"/>
      <c r="C77" s="78"/>
      <c r="D77" s="79">
        <f>MAX(D8:D73)</f>
        <v>33.928899999999999</v>
      </c>
      <c r="E77" s="78"/>
      <c r="F77" s="79">
        <f>MAX(F8:F73)</f>
        <v>-1.3287</v>
      </c>
      <c r="G77" s="78"/>
      <c r="H77" s="79">
        <f>MAX(H8:H73)</f>
        <v>6.0182000000000002</v>
      </c>
      <c r="I77" s="78"/>
      <c r="J77" s="79">
        <f>MAX(J8:J73)</f>
        <v>5.7558999999999996</v>
      </c>
      <c r="K77" s="78"/>
      <c r="L77" s="79">
        <f>MAX(L8:L73)</f>
        <v>8.5517000000000003</v>
      </c>
      <c r="M77" s="78"/>
      <c r="N77" s="79">
        <f>MAX(N8:N73)</f>
        <v>8.3840000000000003</v>
      </c>
      <c r="O77" s="78"/>
      <c r="P77" s="79">
        <f>MAX(P8:P73)</f>
        <v>10.7714</v>
      </c>
      <c r="Q77" s="78"/>
      <c r="R77" s="79">
        <f>MAX(R8:R73)</f>
        <v>22.5733</v>
      </c>
      <c r="S77" s="80"/>
    </row>
    <row r="78" spans="1:19" x14ac:dyDescent="0.3">
      <c r="A78" s="113" t="s">
        <v>435</v>
      </c>
    </row>
    <row r="79" spans="1:19" x14ac:dyDescent="0.3">
      <c r="A79" s="14" t="s">
        <v>342</v>
      </c>
    </row>
  </sheetData>
  <sheetProtection algorithmName="SHA-512" hashValue="GNNCYPejqGUPnuLmrdKpFG6HNUI5u/sxRSTA/AdfM6xNIHYvdIsCIlBOgD8fYaTNuUpsu6Dz1mi4q6rW3tRcjQ==" saltValue="t0LMmDM/HTzpPwe0F9qcq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27" t="s">
        <v>349</v>
      </c>
    </row>
    <row r="3" spans="1:18" ht="15" thickBot="1" x14ac:dyDescent="0.35">
      <c r="A3" s="128"/>
      <c r="B3" s="132"/>
      <c r="C3" s="132"/>
      <c r="D3" s="133"/>
      <c r="E3" s="133"/>
      <c r="F3" s="133"/>
      <c r="G3" s="133"/>
      <c r="H3" s="133"/>
      <c r="I3" s="133"/>
      <c r="J3" s="133"/>
      <c r="K3" s="133"/>
      <c r="L3" s="110"/>
      <c r="M3" s="110"/>
      <c r="N3" s="110"/>
      <c r="O3" s="110"/>
      <c r="P3" s="26"/>
      <c r="Q3" s="27"/>
    </row>
    <row r="4" spans="1:18" ht="15" thickBot="1" x14ac:dyDescent="0.35">
      <c r="A4" s="26"/>
      <c r="B4" s="132"/>
      <c r="C4" s="132"/>
      <c r="D4" s="26"/>
      <c r="E4" s="26"/>
      <c r="F4" s="26"/>
      <c r="G4" s="26"/>
      <c r="H4" s="26"/>
      <c r="I4" s="26"/>
      <c r="J4" s="26"/>
      <c r="K4" s="26"/>
      <c r="L4" s="110"/>
      <c r="M4" s="110"/>
      <c r="N4" s="110"/>
      <c r="O4" s="110"/>
      <c r="P4" s="26"/>
      <c r="Q4" s="26"/>
    </row>
    <row r="5" spans="1:18" x14ac:dyDescent="0.3">
      <c r="A5" s="29" t="s">
        <v>348</v>
      </c>
      <c r="B5" s="125" t="s">
        <v>8</v>
      </c>
      <c r="C5" s="125" t="s">
        <v>9</v>
      </c>
      <c r="D5" s="131" t="s">
        <v>47</v>
      </c>
      <c r="E5" s="131"/>
      <c r="F5" s="131" t="s">
        <v>48</v>
      </c>
      <c r="G5" s="131"/>
      <c r="H5" s="131" t="s">
        <v>1</v>
      </c>
      <c r="I5" s="131"/>
      <c r="J5" s="131" t="s">
        <v>2</v>
      </c>
      <c r="K5" s="131"/>
      <c r="L5" s="131" t="s">
        <v>3</v>
      </c>
      <c r="M5" s="131"/>
      <c r="N5" s="131" t="s">
        <v>4</v>
      </c>
      <c r="O5" s="131"/>
      <c r="P5" s="129" t="s">
        <v>46</v>
      </c>
      <c r="Q5" s="130"/>
      <c r="R5" s="12"/>
    </row>
    <row r="6" spans="1:18" x14ac:dyDescent="0.3">
      <c r="A6" s="31" t="s">
        <v>7</v>
      </c>
      <c r="B6" s="126"/>
      <c r="C6" s="126"/>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379</v>
      </c>
      <c r="B8" s="64">
        <f>VLOOKUP($A8,'Return Data'!$B$7:$R$526,3,0)</f>
        <v>44004</v>
      </c>
      <c r="C8" s="65">
        <f>VLOOKUP($A8,'Return Data'!$B$7:$R$526,4,0)</f>
        <v>10.08</v>
      </c>
      <c r="D8" s="65">
        <f>VLOOKUP($A8,'Return Data'!$B$7:$R$526,8,0)</f>
        <v>9.9299999999999999E-2</v>
      </c>
      <c r="E8" s="66">
        <f>RANK(D8,D$8:D$10,0)</f>
        <v>3</v>
      </c>
      <c r="F8" s="65">
        <f>VLOOKUP($A8,'Return Data'!$B$7:$R$526,9,0)</f>
        <v>9.0908999999999995</v>
      </c>
      <c r="G8" s="66">
        <f t="shared" ref="G8" si="0">RANK(F8,F$8:F$10,0)</f>
        <v>3</v>
      </c>
      <c r="H8" s="65"/>
      <c r="I8" s="66"/>
      <c r="J8" s="65"/>
      <c r="K8" s="66"/>
      <c r="L8" s="65"/>
      <c r="M8" s="66"/>
      <c r="N8" s="65"/>
      <c r="O8" s="66"/>
      <c r="P8" s="65">
        <f>VLOOKUP($A8,'Return Data'!$B$7:$R$526,16,0)</f>
        <v>0.8</v>
      </c>
      <c r="Q8" s="67">
        <f>RANK(P8,P$8:P$10,0)</f>
        <v>2</v>
      </c>
    </row>
    <row r="9" spans="1:18" x14ac:dyDescent="0.3">
      <c r="A9" s="63" t="s">
        <v>49</v>
      </c>
      <c r="B9" s="64">
        <f>VLOOKUP($A9,'Return Data'!$B$7:$R$526,3,0)</f>
        <v>44004</v>
      </c>
      <c r="C9" s="65">
        <f>VLOOKUP($A9,'Return Data'!$B$7:$R$526,4,0)</f>
        <v>9.61</v>
      </c>
      <c r="D9" s="65">
        <f>VLOOKUP($A9,'Return Data'!$B$7:$R$526,8,0)</f>
        <v>0.83950000000000002</v>
      </c>
      <c r="E9" s="66">
        <f t="shared" ref="E9:E10" si="1">RANK(D9,D$8:D$10,0)</f>
        <v>2</v>
      </c>
      <c r="F9" s="65">
        <f>VLOOKUP($A9,'Return Data'!$B$7:$R$526,9,0)</f>
        <v>11.226900000000001</v>
      </c>
      <c r="G9" s="66">
        <f t="shared" ref="G9" si="2">RANK(F9,F$8:F$10,0)</f>
        <v>2</v>
      </c>
      <c r="H9" s="65">
        <f>VLOOKUP($A9,'Return Data'!$B$7:$R$526,10,0)</f>
        <v>17.4817</v>
      </c>
      <c r="I9" s="66">
        <f t="shared" ref="I9:O10" si="3">RANK(H9,H$8:H$10,0)</f>
        <v>1</v>
      </c>
      <c r="J9" s="65">
        <f>VLOOKUP($A9,'Return Data'!$B$7:$R$526,11,0)</f>
        <v>-8.8234999999999992</v>
      </c>
      <c r="K9" s="66">
        <f t="shared" si="3"/>
        <v>1</v>
      </c>
      <c r="L9" s="65">
        <f>VLOOKUP($A9,'Return Data'!$B$7:$R$526,12,0)</f>
        <v>-5.1333000000000002</v>
      </c>
      <c r="M9" s="66">
        <f t="shared" si="3"/>
        <v>1</v>
      </c>
      <c r="N9" s="65"/>
      <c r="O9" s="66"/>
      <c r="P9" s="65">
        <f>VLOOKUP($A9,'Return Data'!$B$7:$R$526,16,0)</f>
        <v>-3.9</v>
      </c>
      <c r="Q9" s="67">
        <f t="shared" ref="Q9:Q10" si="4">RANK(P9,P$8:P$10,0)</f>
        <v>3</v>
      </c>
    </row>
    <row r="10" spans="1:18" x14ac:dyDescent="0.3">
      <c r="A10" s="63" t="s">
        <v>50</v>
      </c>
      <c r="B10" s="64">
        <f>VLOOKUP($A10,'Return Data'!$B$7:$R$526,3,0)</f>
        <v>44004</v>
      </c>
      <c r="C10" s="65">
        <f>VLOOKUP($A10,'Return Data'!$B$7:$R$526,4,0)</f>
        <v>101.392</v>
      </c>
      <c r="D10" s="65">
        <f>VLOOKUP($A10,'Return Data'!$B$7:$R$526,8,0)</f>
        <v>1.1383000000000001</v>
      </c>
      <c r="E10" s="66">
        <f t="shared" si="1"/>
        <v>1</v>
      </c>
      <c r="F10" s="65">
        <f>VLOOKUP($A10,'Return Data'!$B$7:$R$526,9,0)</f>
        <v>13.3277</v>
      </c>
      <c r="G10" s="66">
        <f t="shared" ref="G10" si="5">RANK(F10,F$8:F$10,0)</f>
        <v>1</v>
      </c>
      <c r="H10" s="65">
        <f>VLOOKUP($A10,'Return Data'!$B$7:$R$526,10,0)</f>
        <v>14.604799999999999</v>
      </c>
      <c r="I10" s="66">
        <f t="shared" si="3"/>
        <v>2</v>
      </c>
      <c r="J10" s="65">
        <f>VLOOKUP($A10,'Return Data'!$B$7:$R$526,11,0)</f>
        <v>-15.817600000000001</v>
      </c>
      <c r="K10" s="66">
        <f t="shared" si="3"/>
        <v>2</v>
      </c>
      <c r="L10" s="65">
        <f>VLOOKUP($A10,'Return Data'!$B$7:$R$526,12,0)</f>
        <v>-9.1585000000000001</v>
      </c>
      <c r="M10" s="66">
        <f t="shared" si="3"/>
        <v>2</v>
      </c>
      <c r="N10" s="65">
        <f>VLOOKUP($A10,'Return Data'!$B$7:$R$526,13,0)</f>
        <v>-9.9652999999999992</v>
      </c>
      <c r="O10" s="66">
        <f t="shared" si="3"/>
        <v>1</v>
      </c>
      <c r="P10" s="65">
        <f>VLOOKUP($A10,'Return Data'!$B$7:$R$526,16,0)</f>
        <v>10.4483</v>
      </c>
      <c r="Q10" s="67">
        <f t="shared" si="4"/>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0.69236666666666669</v>
      </c>
      <c r="E12" s="74"/>
      <c r="F12" s="75">
        <f>AVERAGE(F8:F10)</f>
        <v>11.215166666666667</v>
      </c>
      <c r="G12" s="74"/>
      <c r="H12" s="75">
        <f>AVERAGE(H8:H10)</f>
        <v>16.04325</v>
      </c>
      <c r="I12" s="74"/>
      <c r="J12" s="75">
        <f>AVERAGE(J8:J10)</f>
        <v>-12.320550000000001</v>
      </c>
      <c r="K12" s="74"/>
      <c r="L12" s="75">
        <f>AVERAGE(L8:L10)</f>
        <v>-7.1459000000000001</v>
      </c>
      <c r="M12" s="74"/>
      <c r="N12" s="75">
        <f>AVERAGE(N8:N10)</f>
        <v>-9.9652999999999992</v>
      </c>
      <c r="O12" s="74"/>
      <c r="P12" s="75">
        <f>AVERAGE(P8:P10)</f>
        <v>2.4494333333333334</v>
      </c>
      <c r="Q12" s="76"/>
    </row>
    <row r="13" spans="1:18" x14ac:dyDescent="0.3">
      <c r="A13" s="73" t="s">
        <v>28</v>
      </c>
      <c r="B13" s="74"/>
      <c r="C13" s="74"/>
      <c r="D13" s="75">
        <f>MIN(D8:D10)</f>
        <v>9.9299999999999999E-2</v>
      </c>
      <c r="E13" s="74"/>
      <c r="F13" s="75">
        <f>MIN(F8:F10)</f>
        <v>9.0908999999999995</v>
      </c>
      <c r="G13" s="74"/>
      <c r="H13" s="75">
        <f>MIN(H8:H10)</f>
        <v>14.604799999999999</v>
      </c>
      <c r="I13" s="74"/>
      <c r="J13" s="75">
        <f>MIN(J8:J10)</f>
        <v>-15.817600000000001</v>
      </c>
      <c r="K13" s="74"/>
      <c r="L13" s="75">
        <f>MIN(L8:L10)</f>
        <v>-9.1585000000000001</v>
      </c>
      <c r="M13" s="74"/>
      <c r="N13" s="75">
        <f>MIN(N8:N10)</f>
        <v>-9.9652999999999992</v>
      </c>
      <c r="O13" s="74"/>
      <c r="P13" s="75">
        <f>MIN(P8:P10)</f>
        <v>-3.9</v>
      </c>
      <c r="Q13" s="76"/>
    </row>
    <row r="14" spans="1:18" ht="15" thickBot="1" x14ac:dyDescent="0.35">
      <c r="A14" s="77" t="s">
        <v>29</v>
      </c>
      <c r="B14" s="78"/>
      <c r="C14" s="78"/>
      <c r="D14" s="79">
        <f>MAX(D8:D10)</f>
        <v>1.1383000000000001</v>
      </c>
      <c r="E14" s="78"/>
      <c r="F14" s="79">
        <f>MAX(F8:F10)</f>
        <v>13.3277</v>
      </c>
      <c r="G14" s="78"/>
      <c r="H14" s="79">
        <f>MAX(H8:H10)</f>
        <v>17.4817</v>
      </c>
      <c r="I14" s="78"/>
      <c r="J14" s="79">
        <f>MAX(J8:J10)</f>
        <v>-8.8234999999999992</v>
      </c>
      <c r="K14" s="78"/>
      <c r="L14" s="79">
        <f>MAX(L8:L10)</f>
        <v>-5.1333000000000002</v>
      </c>
      <c r="M14" s="78"/>
      <c r="N14" s="79">
        <f>MAX(N8:N10)</f>
        <v>-9.9652999999999992</v>
      </c>
      <c r="O14" s="78"/>
      <c r="P14" s="79">
        <f>MAX(P8:P10)</f>
        <v>10.4483</v>
      </c>
      <c r="Q14" s="80"/>
    </row>
    <row r="15" spans="1:18" x14ac:dyDescent="0.3">
      <c r="A15" s="113" t="s">
        <v>435</v>
      </c>
    </row>
    <row r="16" spans="1:18" x14ac:dyDescent="0.3">
      <c r="A16" s="14" t="s">
        <v>342</v>
      </c>
    </row>
    <row r="17" spans="1:1" x14ac:dyDescent="0.3">
      <c r="A17" s="113"/>
    </row>
    <row r="18" spans="1:1" ht="15" customHeight="1" x14ac:dyDescent="0.3"/>
  </sheetData>
  <sheetProtection algorithmName="SHA-512" hashValue="hexKem0YsH2f1oFAOGtUjqm7ODtTdi/9EPQglEE2SEJmfQ/ZBMTNrvaVWm281OdzKhaHT8aUgPBj5nCszQJgfQ==" saltValue="lRW5zuHxhtpx2uZCS2itD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27" t="s">
        <v>349</v>
      </c>
    </row>
    <row r="3" spans="1:17" ht="15" thickBot="1" x14ac:dyDescent="0.35">
      <c r="A3" s="128"/>
      <c r="B3" s="132"/>
      <c r="C3" s="132"/>
      <c r="D3" s="133"/>
      <c r="E3" s="133"/>
      <c r="F3" s="133"/>
      <c r="G3" s="133"/>
      <c r="H3" s="133"/>
      <c r="I3" s="133"/>
      <c r="J3" s="133"/>
      <c r="K3" s="133"/>
      <c r="L3" s="26"/>
      <c r="M3" s="27"/>
    </row>
    <row r="4" spans="1:17" ht="15" thickBot="1" x14ac:dyDescent="0.35">
      <c r="A4" s="26"/>
      <c r="B4" s="132"/>
      <c r="C4" s="132"/>
      <c r="D4" s="26"/>
      <c r="E4" s="26"/>
      <c r="F4" s="26"/>
      <c r="G4" s="26"/>
      <c r="H4" s="26"/>
      <c r="I4" s="26"/>
      <c r="J4" s="26"/>
      <c r="K4" s="26"/>
      <c r="L4" s="26"/>
      <c r="M4" s="26"/>
    </row>
    <row r="5" spans="1:17" x14ac:dyDescent="0.3">
      <c r="A5" s="29" t="s">
        <v>347</v>
      </c>
      <c r="B5" s="125" t="s">
        <v>8</v>
      </c>
      <c r="C5" s="125" t="s">
        <v>9</v>
      </c>
      <c r="D5" s="131" t="s">
        <v>47</v>
      </c>
      <c r="E5" s="131"/>
      <c r="F5" s="131" t="s">
        <v>48</v>
      </c>
      <c r="G5" s="131"/>
      <c r="H5" s="131" t="s">
        <v>1</v>
      </c>
      <c r="I5" s="131"/>
      <c r="J5" s="131" t="s">
        <v>2</v>
      </c>
      <c r="K5" s="131"/>
      <c r="L5" s="131" t="s">
        <v>3</v>
      </c>
      <c r="M5" s="131"/>
      <c r="N5" s="131" t="s">
        <v>4</v>
      </c>
      <c r="O5" s="131"/>
      <c r="P5" s="129" t="s">
        <v>46</v>
      </c>
      <c r="Q5" s="130"/>
    </row>
    <row r="6" spans="1:17" x14ac:dyDescent="0.3">
      <c r="A6" s="31" t="s">
        <v>7</v>
      </c>
      <c r="B6" s="126"/>
      <c r="C6" s="126"/>
      <c r="D6" s="57" t="s">
        <v>432</v>
      </c>
      <c r="E6" s="57" t="s">
        <v>10</v>
      </c>
      <c r="F6" s="57" t="s">
        <v>432</v>
      </c>
      <c r="G6" s="57" t="s">
        <v>10</v>
      </c>
      <c r="H6" s="57" t="s">
        <v>432</v>
      </c>
      <c r="I6" s="57" t="s">
        <v>10</v>
      </c>
      <c r="J6" s="57" t="s">
        <v>432</v>
      </c>
      <c r="K6" s="57" t="s">
        <v>10</v>
      </c>
      <c r="L6" s="57" t="s">
        <v>432</v>
      </c>
      <c r="M6" s="57" t="s">
        <v>10</v>
      </c>
      <c r="N6" s="57" t="s">
        <v>432</v>
      </c>
      <c r="O6" s="57" t="s">
        <v>10</v>
      </c>
      <c r="P6" s="32" t="s">
        <v>434</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381</v>
      </c>
      <c r="B8" s="64">
        <f>VLOOKUP($A8,'Return Data'!$B$7:$R$526,3,0)</f>
        <v>44004</v>
      </c>
      <c r="C8" s="65">
        <f>VLOOKUP($A8,'Return Data'!$B$7:$R$526,4,0)</f>
        <v>10.02</v>
      </c>
      <c r="D8" s="65">
        <f>VLOOKUP($A8,'Return Data'!$B$7:$R$526,8,0)</f>
        <v>0</v>
      </c>
      <c r="E8" s="66">
        <f>RANK(D8,D$8:D$10,0)</f>
        <v>3</v>
      </c>
      <c r="F8" s="65">
        <f>VLOOKUP($A8,'Return Data'!$B$7:$R$526,9,0)</f>
        <v>8.9130000000000003</v>
      </c>
      <c r="G8" s="66">
        <f t="shared" ref="G8:G10" si="0">RANK(F8,F$8:F$10,0)</f>
        <v>3</v>
      </c>
      <c r="H8" s="65"/>
      <c r="I8" s="66"/>
      <c r="J8" s="65"/>
      <c r="K8" s="66"/>
      <c r="L8" s="65"/>
      <c r="M8" s="66"/>
      <c r="N8" s="65"/>
      <c r="O8" s="66"/>
      <c r="P8" s="65">
        <f>VLOOKUP($A8,'Return Data'!$B$7:$R$526,16,0)</f>
        <v>0.2</v>
      </c>
      <c r="Q8" s="67">
        <f>RANK(P8,P$8:P$10,0)</f>
        <v>2</v>
      </c>
    </row>
    <row r="9" spans="1:17" x14ac:dyDescent="0.3">
      <c r="A9" s="63" t="s">
        <v>51</v>
      </c>
      <c r="B9" s="64">
        <f>VLOOKUP($A9,'Return Data'!$B$7:$R$526,3,0)</f>
        <v>44004</v>
      </c>
      <c r="C9" s="65">
        <f>VLOOKUP($A9,'Return Data'!$B$7:$R$526,4,0)</f>
        <v>9.56</v>
      </c>
      <c r="D9" s="65">
        <f>VLOOKUP($A9,'Return Data'!$B$7:$R$526,8,0)</f>
        <v>0.84389999999999998</v>
      </c>
      <c r="E9" s="66">
        <f t="shared" ref="E9:E10" si="1">RANK(D9,D$8:D$10,0)</f>
        <v>2</v>
      </c>
      <c r="F9" s="65">
        <f>VLOOKUP($A9,'Return Data'!$B$7:$R$526,9,0)</f>
        <v>11.0337</v>
      </c>
      <c r="G9" s="66">
        <f t="shared" si="0"/>
        <v>2</v>
      </c>
      <c r="H9" s="65">
        <f>VLOOKUP($A9,'Return Data'!$B$7:$R$526,10,0)</f>
        <v>17.300599999999999</v>
      </c>
      <c r="I9" s="66">
        <f t="shared" ref="I9:O10" si="2">RANK(H9,H$8:H$10,0)</f>
        <v>1</v>
      </c>
      <c r="J9" s="65">
        <f>VLOOKUP($A9,'Return Data'!$B$7:$R$526,11,0)</f>
        <v>-9.1255000000000006</v>
      </c>
      <c r="K9" s="66">
        <f t="shared" si="2"/>
        <v>1</v>
      </c>
      <c r="L9" s="65">
        <f>VLOOKUP($A9,'Return Data'!$B$7:$R$526,12,0)</f>
        <v>-5.5335999999999999</v>
      </c>
      <c r="M9" s="66">
        <f t="shared" si="2"/>
        <v>1</v>
      </c>
      <c r="N9" s="65"/>
      <c r="O9" s="66"/>
      <c r="P9" s="65">
        <f>VLOOKUP($A9,'Return Data'!$B$7:$R$526,16,0)</f>
        <v>-4.4000000000000004</v>
      </c>
      <c r="Q9" s="67">
        <f t="shared" ref="Q9:Q10" si="3">RANK(P9,P$8:P$10,0)</f>
        <v>3</v>
      </c>
    </row>
    <row r="10" spans="1:17" x14ac:dyDescent="0.3">
      <c r="A10" s="63" t="s">
        <v>52</v>
      </c>
      <c r="B10" s="64">
        <f>VLOOKUP($A10,'Return Data'!$B$7:$R$526,3,0)</f>
        <v>44004</v>
      </c>
      <c r="C10" s="65">
        <f>VLOOKUP($A10,'Return Data'!$B$7:$R$526,4,0)</f>
        <v>422.59627512636501</v>
      </c>
      <c r="D10" s="65">
        <f>VLOOKUP($A10,'Return Data'!$B$7:$R$526,8,0)</f>
        <v>1.1040000000000001</v>
      </c>
      <c r="E10" s="66">
        <f t="shared" si="1"/>
        <v>1</v>
      </c>
      <c r="F10" s="65">
        <f>VLOOKUP($A10,'Return Data'!$B$7:$R$526,9,0)</f>
        <v>13.2425</v>
      </c>
      <c r="G10" s="66">
        <f t="shared" si="0"/>
        <v>1</v>
      </c>
      <c r="H10" s="65">
        <f>VLOOKUP($A10,'Return Data'!$B$7:$R$526,10,0)</f>
        <v>14.353899999999999</v>
      </c>
      <c r="I10" s="66">
        <f t="shared" si="2"/>
        <v>2</v>
      </c>
      <c r="J10" s="65">
        <f>VLOOKUP($A10,'Return Data'!$B$7:$R$526,11,0)</f>
        <v>-16.1721</v>
      </c>
      <c r="K10" s="66">
        <f t="shared" si="2"/>
        <v>2</v>
      </c>
      <c r="L10" s="65">
        <f>VLOOKUP($A10,'Return Data'!$B$7:$R$526,12,0)</f>
        <v>-9.7172000000000001</v>
      </c>
      <c r="M10" s="66">
        <f t="shared" si="2"/>
        <v>2</v>
      </c>
      <c r="N10" s="65">
        <f>VLOOKUP($A10,'Return Data'!$B$7:$R$526,13,0)</f>
        <v>-10.694699999999999</v>
      </c>
      <c r="O10" s="66">
        <f t="shared" si="2"/>
        <v>1</v>
      </c>
      <c r="P10" s="65">
        <f>VLOOKUP($A10,'Return Data'!$B$7:$R$526,16,0)</f>
        <v>13.534800000000001</v>
      </c>
      <c r="Q10" s="67">
        <f t="shared" si="3"/>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0.6493000000000001</v>
      </c>
      <c r="E12" s="74"/>
      <c r="F12" s="75">
        <f>AVERAGE(F8:F10)</f>
        <v>11.063066666666666</v>
      </c>
      <c r="G12" s="74"/>
      <c r="H12" s="75">
        <f>AVERAGE(H8:H10)</f>
        <v>15.827249999999999</v>
      </c>
      <c r="I12" s="74"/>
      <c r="J12" s="75">
        <f>AVERAGE(J8:J10)</f>
        <v>-12.648800000000001</v>
      </c>
      <c r="K12" s="74"/>
      <c r="L12" s="75">
        <f>AVERAGE(L8:L10)</f>
        <v>-7.6254</v>
      </c>
      <c r="M12" s="74"/>
      <c r="N12" s="75">
        <f>AVERAGE(N8:N10)</f>
        <v>-10.694699999999999</v>
      </c>
      <c r="O12" s="74"/>
      <c r="P12" s="75">
        <f>AVERAGE(P8:P10)</f>
        <v>3.1116000000000006</v>
      </c>
      <c r="Q12" s="76"/>
    </row>
    <row r="13" spans="1:17" x14ac:dyDescent="0.3">
      <c r="A13" s="73" t="s">
        <v>28</v>
      </c>
      <c r="B13" s="74"/>
      <c r="C13" s="74"/>
      <c r="D13" s="75">
        <f>MIN(D8:D10)</f>
        <v>0</v>
      </c>
      <c r="E13" s="74"/>
      <c r="F13" s="75">
        <f>MIN(F8:F10)</f>
        <v>8.9130000000000003</v>
      </c>
      <c r="G13" s="74"/>
      <c r="H13" s="75">
        <f>MIN(H8:H10)</f>
        <v>14.353899999999999</v>
      </c>
      <c r="I13" s="74"/>
      <c r="J13" s="75">
        <f>MIN(J8:J10)</f>
        <v>-16.1721</v>
      </c>
      <c r="K13" s="74"/>
      <c r="L13" s="75">
        <f>MIN(L8:L10)</f>
        <v>-9.7172000000000001</v>
      </c>
      <c r="M13" s="74"/>
      <c r="N13" s="75">
        <f>MIN(N8:N10)</f>
        <v>-10.694699999999999</v>
      </c>
      <c r="O13" s="74"/>
      <c r="P13" s="75">
        <f>MIN(P8:P10)</f>
        <v>-4.4000000000000004</v>
      </c>
      <c r="Q13" s="76"/>
    </row>
    <row r="14" spans="1:17" ht="15" thickBot="1" x14ac:dyDescent="0.35">
      <c r="A14" s="77" t="s">
        <v>29</v>
      </c>
      <c r="B14" s="78"/>
      <c r="C14" s="78"/>
      <c r="D14" s="79">
        <f>MAX(D8:D10)</f>
        <v>1.1040000000000001</v>
      </c>
      <c r="E14" s="78"/>
      <c r="F14" s="79">
        <f>MAX(F8:F10)</f>
        <v>13.2425</v>
      </c>
      <c r="G14" s="78"/>
      <c r="H14" s="79">
        <f>MAX(H8:H10)</f>
        <v>17.300599999999999</v>
      </c>
      <c r="I14" s="78"/>
      <c r="J14" s="79">
        <f>MAX(J8:J10)</f>
        <v>-9.1255000000000006</v>
      </c>
      <c r="K14" s="78"/>
      <c r="L14" s="79">
        <f>MAX(L8:L10)</f>
        <v>-5.5335999999999999</v>
      </c>
      <c r="M14" s="78"/>
      <c r="N14" s="79">
        <f>MAX(N8:N10)</f>
        <v>-10.694699999999999</v>
      </c>
      <c r="O14" s="78"/>
      <c r="P14" s="79">
        <f>MAX(P8:P10)</f>
        <v>13.534800000000001</v>
      </c>
      <c r="Q14" s="80"/>
    </row>
    <row r="15" spans="1:17" x14ac:dyDescent="0.3">
      <c r="A15" s="113" t="s">
        <v>435</v>
      </c>
    </row>
    <row r="16" spans="1:17" x14ac:dyDescent="0.3">
      <c r="A16" s="14" t="s">
        <v>342</v>
      </c>
    </row>
  </sheetData>
  <sheetProtection algorithmName="SHA-512" hashValue="7c+s8rTxt44z1zHxCAblN37ESuRMNBwewgrjJh4UwB3vhNAXvS5a2CJJC2hPl5tkoClh2X/L4Dp2OCrRO8JtVw==" saltValue="Wxsc1uNemsY55vypIdWsCA=="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7.4414062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7" t="s">
        <v>349</v>
      </c>
    </row>
    <row r="3" spans="1:19" ht="15" thickBot="1" x14ac:dyDescent="0.35">
      <c r="A3" s="128"/>
    </row>
    <row r="4" spans="1:19" ht="15" thickBot="1" x14ac:dyDescent="0.35"/>
    <row r="5" spans="1:19" x14ac:dyDescent="0.3">
      <c r="A5" s="29" t="s">
        <v>350</v>
      </c>
      <c r="B5" s="125" t="s">
        <v>8</v>
      </c>
      <c r="C5" s="125" t="s">
        <v>9</v>
      </c>
      <c r="D5" s="131" t="s">
        <v>48</v>
      </c>
      <c r="E5" s="131"/>
      <c r="F5" s="131" t="s">
        <v>1</v>
      </c>
      <c r="G5" s="131"/>
      <c r="H5" s="131" t="s">
        <v>2</v>
      </c>
      <c r="I5" s="131"/>
      <c r="J5" s="131" t="s">
        <v>3</v>
      </c>
      <c r="K5" s="131"/>
      <c r="L5" s="131" t="s">
        <v>4</v>
      </c>
      <c r="M5" s="131"/>
      <c r="N5" s="131" t="s">
        <v>384</v>
      </c>
      <c r="O5" s="131"/>
      <c r="P5" s="131" t="s">
        <v>5</v>
      </c>
      <c r="Q5" s="131"/>
      <c r="R5" s="131" t="s">
        <v>46</v>
      </c>
      <c r="S5" s="134"/>
    </row>
    <row r="6" spans="1:19" x14ac:dyDescent="0.3">
      <c r="A6" s="17" t="s">
        <v>7</v>
      </c>
      <c r="B6" s="126"/>
      <c r="C6" s="126"/>
      <c r="D6" s="13" t="s">
        <v>0</v>
      </c>
      <c r="E6" s="13" t="s">
        <v>10</v>
      </c>
      <c r="F6" s="13" t="s">
        <v>0</v>
      </c>
      <c r="G6" s="13" t="s">
        <v>10</v>
      </c>
      <c r="H6" s="13" t="s">
        <v>0</v>
      </c>
      <c r="I6" s="13" t="s">
        <v>10</v>
      </c>
      <c r="J6" s="13" t="s">
        <v>0</v>
      </c>
      <c r="K6" s="13" t="s">
        <v>10</v>
      </c>
      <c r="L6" s="57" t="s">
        <v>432</v>
      </c>
      <c r="M6" s="57" t="s">
        <v>10</v>
      </c>
      <c r="N6" s="57" t="s">
        <v>433</v>
      </c>
      <c r="O6" s="57" t="s">
        <v>10</v>
      </c>
      <c r="P6" s="57" t="s">
        <v>433</v>
      </c>
      <c r="Q6" s="57" t="s">
        <v>10</v>
      </c>
      <c r="R6" s="13" t="s">
        <v>433</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Data'!$B$7:$R$526,3,0)</f>
        <v>44004</v>
      </c>
      <c r="C8" s="65">
        <f>VLOOKUP($A8,'Return Data'!$B$7:$R$526,4,0)</f>
        <v>33.728900000000003</v>
      </c>
      <c r="D8" s="65">
        <f>VLOOKUP($A8,'Return Data'!$B$7:$R$526,9,0)</f>
        <v>10.427899999999999</v>
      </c>
      <c r="E8" s="66">
        <f t="shared" ref="E8:E37" si="0">RANK(D8,D$8:D$37,0)</f>
        <v>8</v>
      </c>
      <c r="F8" s="65">
        <f>VLOOKUP($A8,'Return Data'!$B$7:$R$526,10,0)</f>
        <v>15.718</v>
      </c>
      <c r="G8" s="66">
        <f t="shared" ref="G8:G37" si="1">RANK(F8,F$8:F$37,0)</f>
        <v>20</v>
      </c>
      <c r="H8" s="65">
        <f>VLOOKUP($A8,'Return Data'!$B$7:$R$526,11,0)</f>
        <v>8.4675999999999991</v>
      </c>
      <c r="I8" s="66">
        <f t="shared" ref="I8:I35" si="2">RANK(H8,H$8:H$37,0)</f>
        <v>22</v>
      </c>
      <c r="J8" s="65">
        <f>VLOOKUP($A8,'Return Data'!$B$7:$R$526,12,0)</f>
        <v>-2.3277000000000001</v>
      </c>
      <c r="K8" s="66">
        <f>RANK(J8,J$8:J$37,0)</f>
        <v>27</v>
      </c>
      <c r="L8" s="65">
        <f>VLOOKUP($A8,'Return Data'!$B$7:$R$526,13,0)</f>
        <v>0.81599999999999995</v>
      </c>
      <c r="M8" s="66">
        <f>RANK(L8,L$8:L$37,0)</f>
        <v>27</v>
      </c>
      <c r="N8" s="65">
        <f>VLOOKUP($A8,'Return Data'!$B$7:$R$526,17,0)</f>
        <v>4.6238000000000001</v>
      </c>
      <c r="O8" s="66">
        <f>RANK(N8,N$8:N$37,0)</f>
        <v>23</v>
      </c>
      <c r="P8" s="65">
        <f>VLOOKUP($A8,'Return Data'!$B$7:$R$526,14,0)</f>
        <v>2.9262000000000001</v>
      </c>
      <c r="Q8" s="66">
        <f>RANK(P8,P$8:P$37,0)</f>
        <v>25</v>
      </c>
      <c r="R8" s="65">
        <f>VLOOKUP($A8,'Return Data'!$B$7:$R$526,16,0)</f>
        <v>7.6539999999999999</v>
      </c>
      <c r="S8" s="67">
        <f t="shared" ref="S8:S37" si="3">RANK(R8,R$8:R$37,0)</f>
        <v>24</v>
      </c>
    </row>
    <row r="9" spans="1:19" x14ac:dyDescent="0.3">
      <c r="A9" s="82" t="s">
        <v>54</v>
      </c>
      <c r="B9" s="64">
        <f>VLOOKUP($A9,'Return Data'!$B$7:$R$526,3,0)</f>
        <v>44004</v>
      </c>
      <c r="C9" s="65">
        <f>VLOOKUP($A9,'Return Data'!$B$7:$R$526,4,0)</f>
        <v>1.4522999999999999</v>
      </c>
      <c r="D9" s="65">
        <f>VLOOKUP($A9,'Return Data'!$B$7:$R$526,9,0)</f>
        <v>0</v>
      </c>
      <c r="E9" s="66">
        <f t="shared" si="0"/>
        <v>29</v>
      </c>
      <c r="F9" s="65">
        <f>VLOOKUP($A9,'Return Data'!$B$7:$R$526,10,0)</f>
        <v>-101.47369999999999</v>
      </c>
      <c r="G9" s="66">
        <f t="shared" si="1"/>
        <v>30</v>
      </c>
      <c r="H9" s="65">
        <f>VLOOKUP($A9,'Return Data'!$B$7:$R$526,11,0)</f>
        <v>-48.184600000000003</v>
      </c>
      <c r="I9" s="66">
        <f t="shared" si="2"/>
        <v>29</v>
      </c>
      <c r="J9" s="65"/>
      <c r="K9" s="66"/>
      <c r="L9" s="65"/>
      <c r="M9" s="66"/>
      <c r="N9" s="65"/>
      <c r="O9" s="66"/>
      <c r="P9" s="65"/>
      <c r="Q9" s="66"/>
      <c r="R9" s="65">
        <f>VLOOKUP($A9,'Return Data'!$B$7:$R$526,16,0)</f>
        <v>-41.609099999999998</v>
      </c>
      <c r="S9" s="67">
        <f t="shared" si="3"/>
        <v>30</v>
      </c>
    </row>
    <row r="10" spans="1:19" x14ac:dyDescent="0.3">
      <c r="A10" s="82" t="s">
        <v>55</v>
      </c>
      <c r="B10" s="64">
        <f>VLOOKUP($A10,'Return Data'!$B$7:$R$526,3,0)</f>
        <v>44004</v>
      </c>
      <c r="C10" s="65">
        <f>VLOOKUP($A10,'Return Data'!$B$7:$R$526,4,0)</f>
        <v>23.777799999999999</v>
      </c>
      <c r="D10" s="65">
        <f>VLOOKUP($A10,'Return Data'!$B$7:$R$526,9,0)</f>
        <v>11.434699999999999</v>
      </c>
      <c r="E10" s="66">
        <f t="shared" si="0"/>
        <v>4</v>
      </c>
      <c r="F10" s="65">
        <f>VLOOKUP($A10,'Return Data'!$B$7:$R$526,10,0)</f>
        <v>25.665299999999998</v>
      </c>
      <c r="G10" s="66">
        <f t="shared" si="1"/>
        <v>1</v>
      </c>
      <c r="H10" s="65">
        <f>VLOOKUP($A10,'Return Data'!$B$7:$R$526,11,0)</f>
        <v>16.139399999999998</v>
      </c>
      <c r="I10" s="66">
        <f t="shared" si="2"/>
        <v>3</v>
      </c>
      <c r="J10" s="65">
        <f>VLOOKUP($A10,'Return Data'!$B$7:$R$526,12,0)</f>
        <v>14.1844</v>
      </c>
      <c r="K10" s="66">
        <f t="shared" ref="K10:K35" si="4">RANK(J10,J$8:J$37,0)</f>
        <v>3</v>
      </c>
      <c r="L10" s="65">
        <f>VLOOKUP($A10,'Return Data'!$B$7:$R$526,13,0)</f>
        <v>13.439399999999999</v>
      </c>
      <c r="M10" s="66">
        <f t="shared" ref="M10:M35" si="5">RANK(L10,L$8:L$37,0)</f>
        <v>5</v>
      </c>
      <c r="N10" s="65">
        <f>VLOOKUP($A10,'Return Data'!$B$7:$R$526,17,0)</f>
        <v>12.7721</v>
      </c>
      <c r="O10" s="66">
        <f t="shared" ref="O10:O22" si="6">RANK(N10,N$8:N$37,0)</f>
        <v>5</v>
      </c>
      <c r="P10" s="65">
        <f>VLOOKUP($A10,'Return Data'!$B$7:$R$526,14,0)</f>
        <v>9.0150000000000006</v>
      </c>
      <c r="Q10" s="66">
        <f t="shared" ref="Q10:Q22" si="7">RANK(P10,P$8:P$37,0)</f>
        <v>4</v>
      </c>
      <c r="R10" s="65">
        <f>VLOOKUP($A10,'Return Data'!$B$7:$R$526,16,0)</f>
        <v>10.007300000000001</v>
      </c>
      <c r="S10" s="67">
        <f t="shared" si="3"/>
        <v>4</v>
      </c>
    </row>
    <row r="11" spans="1:19" x14ac:dyDescent="0.3">
      <c r="A11" s="82" t="s">
        <v>56</v>
      </c>
      <c r="B11" s="64">
        <f>VLOOKUP($A11,'Return Data'!$B$7:$R$526,3,0)</f>
        <v>44004</v>
      </c>
      <c r="C11" s="65">
        <f>VLOOKUP($A11,'Return Data'!$B$7:$R$526,4,0)</f>
        <v>18.309000000000001</v>
      </c>
      <c r="D11" s="65">
        <f>VLOOKUP($A11,'Return Data'!$B$7:$R$526,9,0)</f>
        <v>10.9955</v>
      </c>
      <c r="E11" s="66">
        <f t="shared" si="0"/>
        <v>6</v>
      </c>
      <c r="F11" s="65">
        <f>VLOOKUP($A11,'Return Data'!$B$7:$R$526,10,0)</f>
        <v>10.6173</v>
      </c>
      <c r="G11" s="66">
        <f t="shared" si="1"/>
        <v>22</v>
      </c>
      <c r="H11" s="65">
        <f>VLOOKUP($A11,'Return Data'!$B$7:$R$526,11,0)</f>
        <v>9.7098999999999993</v>
      </c>
      <c r="I11" s="66">
        <f t="shared" si="2"/>
        <v>20</v>
      </c>
      <c r="J11" s="65">
        <f>VLOOKUP($A11,'Return Data'!$B$7:$R$526,12,0)</f>
        <v>8.6653000000000002</v>
      </c>
      <c r="K11" s="66">
        <f t="shared" si="4"/>
        <v>20</v>
      </c>
      <c r="L11" s="65">
        <f>VLOOKUP($A11,'Return Data'!$B$7:$R$526,13,0)</f>
        <v>8.0437999999999992</v>
      </c>
      <c r="M11" s="66">
        <f t="shared" si="5"/>
        <v>20</v>
      </c>
      <c r="N11" s="65">
        <f>VLOOKUP($A11,'Return Data'!$B$7:$R$526,17,0)</f>
        <v>3.5407000000000002</v>
      </c>
      <c r="O11" s="66">
        <f t="shared" si="6"/>
        <v>25</v>
      </c>
      <c r="P11" s="65">
        <f>VLOOKUP($A11,'Return Data'!$B$7:$R$526,14,0)</f>
        <v>3.3975</v>
      </c>
      <c r="Q11" s="66">
        <f t="shared" si="7"/>
        <v>24</v>
      </c>
      <c r="R11" s="65">
        <f>VLOOKUP($A11,'Return Data'!$B$7:$R$526,16,0)</f>
        <v>7.6784999999999997</v>
      </c>
      <c r="S11" s="67">
        <f t="shared" si="3"/>
        <v>23</v>
      </c>
    </row>
    <row r="12" spans="1:19" x14ac:dyDescent="0.3">
      <c r="A12" s="82" t="s">
        <v>57</v>
      </c>
      <c r="B12" s="64">
        <f>VLOOKUP($A12,'Return Data'!$B$7:$R$526,3,0)</f>
        <v>44004</v>
      </c>
      <c r="C12" s="65">
        <f>VLOOKUP($A12,'Return Data'!$B$7:$R$526,4,0)</f>
        <v>37.249699999999997</v>
      </c>
      <c r="D12" s="65">
        <f>VLOOKUP($A12,'Return Data'!$B$7:$R$526,9,0)</f>
        <v>1.5634999999999999</v>
      </c>
      <c r="E12" s="66">
        <f t="shared" si="0"/>
        <v>28</v>
      </c>
      <c r="F12" s="65">
        <f>VLOOKUP($A12,'Return Data'!$B$7:$R$526,10,0)</f>
        <v>18.8079</v>
      </c>
      <c r="G12" s="66">
        <f t="shared" si="1"/>
        <v>12</v>
      </c>
      <c r="H12" s="65">
        <f>VLOOKUP($A12,'Return Data'!$B$7:$R$526,11,0)</f>
        <v>13.669600000000001</v>
      </c>
      <c r="I12" s="66">
        <f t="shared" si="2"/>
        <v>11</v>
      </c>
      <c r="J12" s="65">
        <f>VLOOKUP($A12,'Return Data'!$B$7:$R$526,12,0)</f>
        <v>12.0649</v>
      </c>
      <c r="K12" s="66">
        <f t="shared" si="4"/>
        <v>12</v>
      </c>
      <c r="L12" s="65">
        <f>VLOOKUP($A12,'Return Data'!$B$7:$R$526,13,0)</f>
        <v>10.248900000000001</v>
      </c>
      <c r="M12" s="66">
        <f t="shared" si="5"/>
        <v>15</v>
      </c>
      <c r="N12" s="65">
        <f>VLOOKUP($A12,'Return Data'!$B$7:$R$526,17,0)</f>
        <v>10.235099999999999</v>
      </c>
      <c r="O12" s="66">
        <f t="shared" si="6"/>
        <v>16</v>
      </c>
      <c r="P12" s="65">
        <f>VLOOKUP($A12,'Return Data'!$B$7:$R$526,14,0)</f>
        <v>7.2592999999999996</v>
      </c>
      <c r="Q12" s="66">
        <f t="shared" si="7"/>
        <v>15</v>
      </c>
      <c r="R12" s="65">
        <f>VLOOKUP($A12,'Return Data'!$B$7:$R$526,16,0)</f>
        <v>9.2783999999999995</v>
      </c>
      <c r="S12" s="67">
        <f t="shared" si="3"/>
        <v>13</v>
      </c>
    </row>
    <row r="13" spans="1:19" x14ac:dyDescent="0.3">
      <c r="A13" s="82" t="s">
        <v>58</v>
      </c>
      <c r="B13" s="64">
        <f>VLOOKUP($A13,'Return Data'!$B$7:$R$526,3,0)</f>
        <v>44004</v>
      </c>
      <c r="C13" s="65">
        <f>VLOOKUP($A13,'Return Data'!$B$7:$R$526,4,0)</f>
        <v>24.463100000000001</v>
      </c>
      <c r="D13" s="65">
        <f>VLOOKUP($A13,'Return Data'!$B$7:$R$526,9,0)</f>
        <v>3.6208999999999998</v>
      </c>
      <c r="E13" s="66">
        <f t="shared" si="0"/>
        <v>25</v>
      </c>
      <c r="F13" s="65">
        <f>VLOOKUP($A13,'Return Data'!$B$7:$R$526,10,0)</f>
        <v>19.6248</v>
      </c>
      <c r="G13" s="66">
        <f t="shared" si="1"/>
        <v>10</v>
      </c>
      <c r="H13" s="65">
        <f>VLOOKUP($A13,'Return Data'!$B$7:$R$526,11,0)</f>
        <v>14.4267</v>
      </c>
      <c r="I13" s="66">
        <f t="shared" si="2"/>
        <v>7</v>
      </c>
      <c r="J13" s="65">
        <f>VLOOKUP($A13,'Return Data'!$B$7:$R$526,12,0)</f>
        <v>11.6196</v>
      </c>
      <c r="K13" s="66">
        <f t="shared" si="4"/>
        <v>13</v>
      </c>
      <c r="L13" s="65">
        <f>VLOOKUP($A13,'Return Data'!$B$7:$R$526,13,0)</f>
        <v>10.628500000000001</v>
      </c>
      <c r="M13" s="66">
        <f t="shared" si="5"/>
        <v>12</v>
      </c>
      <c r="N13" s="65">
        <f>VLOOKUP($A13,'Return Data'!$B$7:$R$526,17,0)</f>
        <v>10.6098</v>
      </c>
      <c r="O13" s="66">
        <f t="shared" si="6"/>
        <v>15</v>
      </c>
      <c r="P13" s="65">
        <f>VLOOKUP($A13,'Return Data'!$B$7:$R$526,14,0)</f>
        <v>7.0532000000000004</v>
      </c>
      <c r="Q13" s="66">
        <f t="shared" si="7"/>
        <v>17</v>
      </c>
      <c r="R13" s="65">
        <f>VLOOKUP($A13,'Return Data'!$B$7:$R$526,16,0)</f>
        <v>9.3204999999999991</v>
      </c>
      <c r="S13" s="67">
        <f t="shared" si="3"/>
        <v>12</v>
      </c>
    </row>
    <row r="14" spans="1:19" x14ac:dyDescent="0.3">
      <c r="A14" s="82" t="s">
        <v>59</v>
      </c>
      <c r="B14" s="64">
        <f>VLOOKUP($A14,'Return Data'!$B$7:$R$526,3,0)</f>
        <v>44004</v>
      </c>
      <c r="C14" s="65">
        <f>VLOOKUP($A14,'Return Data'!$B$7:$R$526,4,0)</f>
        <v>2624.8303000000001</v>
      </c>
      <c r="D14" s="65">
        <f>VLOOKUP($A14,'Return Data'!$B$7:$R$526,9,0)</f>
        <v>3.6949000000000001</v>
      </c>
      <c r="E14" s="66">
        <f t="shared" si="0"/>
        <v>24</v>
      </c>
      <c r="F14" s="65">
        <f>VLOOKUP($A14,'Return Data'!$B$7:$R$526,10,0)</f>
        <v>22.097300000000001</v>
      </c>
      <c r="G14" s="66">
        <f t="shared" si="1"/>
        <v>7</v>
      </c>
      <c r="H14" s="65">
        <f>VLOOKUP($A14,'Return Data'!$B$7:$R$526,11,0)</f>
        <v>18.323899999999998</v>
      </c>
      <c r="I14" s="66">
        <f t="shared" si="2"/>
        <v>2</v>
      </c>
      <c r="J14" s="65">
        <f>VLOOKUP($A14,'Return Data'!$B$7:$R$526,12,0)</f>
        <v>15.5848</v>
      </c>
      <c r="K14" s="66">
        <f t="shared" si="4"/>
        <v>2</v>
      </c>
      <c r="L14" s="65">
        <f>VLOOKUP($A14,'Return Data'!$B$7:$R$526,13,0)</f>
        <v>20.068899999999999</v>
      </c>
      <c r="M14" s="66">
        <f t="shared" si="5"/>
        <v>1</v>
      </c>
      <c r="N14" s="65">
        <f>VLOOKUP($A14,'Return Data'!$B$7:$R$526,17,0)</f>
        <v>13.2813</v>
      </c>
      <c r="O14" s="66">
        <f t="shared" si="6"/>
        <v>2</v>
      </c>
      <c r="P14" s="65">
        <f>VLOOKUP($A14,'Return Data'!$B$7:$R$526,14,0)</f>
        <v>8.6597000000000008</v>
      </c>
      <c r="Q14" s="66">
        <f t="shared" si="7"/>
        <v>6</v>
      </c>
      <c r="R14" s="65">
        <f>VLOOKUP($A14,'Return Data'!$B$7:$R$526,16,0)</f>
        <v>9.4723000000000006</v>
      </c>
      <c r="S14" s="67">
        <f t="shared" si="3"/>
        <v>10</v>
      </c>
    </row>
    <row r="15" spans="1:19" x14ac:dyDescent="0.3">
      <c r="A15" s="82" t="s">
        <v>60</v>
      </c>
      <c r="B15" s="64">
        <f>VLOOKUP($A15,'Return Data'!$B$7:$R$526,3,0)</f>
        <v>44004</v>
      </c>
      <c r="C15" s="65">
        <f>VLOOKUP($A15,'Return Data'!$B$7:$R$526,4,0)</f>
        <v>23.686</v>
      </c>
      <c r="D15" s="65">
        <f>VLOOKUP($A15,'Return Data'!$B$7:$R$526,9,0)</f>
        <v>5.8548999999999998</v>
      </c>
      <c r="E15" s="66">
        <f t="shared" si="0"/>
        <v>19</v>
      </c>
      <c r="F15" s="65">
        <f>VLOOKUP($A15,'Return Data'!$B$7:$R$526,10,0)</f>
        <v>10.482200000000001</v>
      </c>
      <c r="G15" s="66">
        <f t="shared" si="1"/>
        <v>23</v>
      </c>
      <c r="H15" s="65">
        <f>VLOOKUP($A15,'Return Data'!$B$7:$R$526,11,0)</f>
        <v>11.156700000000001</v>
      </c>
      <c r="I15" s="66">
        <f t="shared" si="2"/>
        <v>17</v>
      </c>
      <c r="J15" s="65">
        <f>VLOOKUP($A15,'Return Data'!$B$7:$R$526,12,0)</f>
        <v>10.004300000000001</v>
      </c>
      <c r="K15" s="66">
        <f t="shared" si="4"/>
        <v>19</v>
      </c>
      <c r="L15" s="65">
        <f>VLOOKUP($A15,'Return Data'!$B$7:$R$526,13,0)</f>
        <v>9.9152000000000005</v>
      </c>
      <c r="M15" s="66">
        <f t="shared" si="5"/>
        <v>17</v>
      </c>
      <c r="N15" s="65">
        <f>VLOOKUP($A15,'Return Data'!$B$7:$R$526,17,0)</f>
        <v>12.410399999999999</v>
      </c>
      <c r="O15" s="66">
        <f t="shared" si="6"/>
        <v>6</v>
      </c>
      <c r="P15" s="65">
        <f>VLOOKUP($A15,'Return Data'!$B$7:$R$526,14,0)</f>
        <v>8.3742000000000001</v>
      </c>
      <c r="Q15" s="66">
        <f t="shared" si="7"/>
        <v>10</v>
      </c>
      <c r="R15" s="65">
        <f>VLOOKUP($A15,'Return Data'!$B$7:$R$526,16,0)</f>
        <v>8.7004000000000001</v>
      </c>
      <c r="S15" s="67">
        <f t="shared" si="3"/>
        <v>17</v>
      </c>
    </row>
    <row r="16" spans="1:19" x14ac:dyDescent="0.3">
      <c r="A16" s="82" t="s">
        <v>61</v>
      </c>
      <c r="B16" s="64">
        <f>VLOOKUP($A16,'Return Data'!$B$7:$R$526,3,0)</f>
        <v>44004</v>
      </c>
      <c r="C16" s="65">
        <f>VLOOKUP($A16,'Return Data'!$B$7:$R$526,4,0)</f>
        <v>70.335499999999996</v>
      </c>
      <c r="D16" s="65">
        <f>VLOOKUP($A16,'Return Data'!$B$7:$R$526,9,0)</f>
        <v>11.043900000000001</v>
      </c>
      <c r="E16" s="66">
        <f t="shared" si="0"/>
        <v>5</v>
      </c>
      <c r="F16" s="65">
        <f>VLOOKUP($A16,'Return Data'!$B$7:$R$526,10,0)</f>
        <v>4.5881999999999996</v>
      </c>
      <c r="G16" s="66">
        <f t="shared" si="1"/>
        <v>28</v>
      </c>
      <c r="H16" s="65">
        <f>VLOOKUP($A16,'Return Data'!$B$7:$R$526,11,0)</f>
        <v>-7.4035000000000002</v>
      </c>
      <c r="I16" s="66">
        <f t="shared" si="2"/>
        <v>28</v>
      </c>
      <c r="J16" s="65">
        <f>VLOOKUP($A16,'Return Data'!$B$7:$R$526,12,0)</f>
        <v>-3.1528</v>
      </c>
      <c r="K16" s="66">
        <f t="shared" si="4"/>
        <v>28</v>
      </c>
      <c r="L16" s="65">
        <f>VLOOKUP($A16,'Return Data'!$B$7:$R$526,13,0)</f>
        <v>-1.0561</v>
      </c>
      <c r="M16" s="66">
        <f t="shared" si="5"/>
        <v>28</v>
      </c>
      <c r="N16" s="65">
        <f>VLOOKUP($A16,'Return Data'!$B$7:$R$526,17,0)</f>
        <v>4.4732000000000003</v>
      </c>
      <c r="O16" s="66">
        <f t="shared" si="6"/>
        <v>24</v>
      </c>
      <c r="P16" s="65">
        <f>VLOOKUP($A16,'Return Data'!$B$7:$R$526,14,0)</f>
        <v>5.3857999999999997</v>
      </c>
      <c r="Q16" s="66">
        <f t="shared" si="7"/>
        <v>21</v>
      </c>
      <c r="R16" s="65">
        <f>VLOOKUP($A16,'Return Data'!$B$7:$R$526,16,0)</f>
        <v>8.2154000000000007</v>
      </c>
      <c r="S16" s="67">
        <f t="shared" si="3"/>
        <v>20</v>
      </c>
    </row>
    <row r="17" spans="1:19" x14ac:dyDescent="0.3">
      <c r="A17" s="82" t="s">
        <v>62</v>
      </c>
      <c r="B17" s="64">
        <f>VLOOKUP($A17,'Return Data'!$B$7:$R$526,3,0)</f>
        <v>44004</v>
      </c>
      <c r="C17" s="65">
        <f>VLOOKUP($A17,'Return Data'!$B$7:$R$526,4,0)</f>
        <v>69.054900000000004</v>
      </c>
      <c r="D17" s="65">
        <f>VLOOKUP($A17,'Return Data'!$B$7:$R$526,9,0)</f>
        <v>10.0025</v>
      </c>
      <c r="E17" s="66">
        <f t="shared" si="0"/>
        <v>9</v>
      </c>
      <c r="F17" s="65">
        <f>VLOOKUP($A17,'Return Data'!$B$7:$R$526,10,0)</f>
        <v>16.858699999999999</v>
      </c>
      <c r="G17" s="66">
        <f t="shared" si="1"/>
        <v>19</v>
      </c>
      <c r="H17" s="65">
        <f>VLOOKUP($A17,'Return Data'!$B$7:$R$526,11,0)</f>
        <v>9.8445999999999998</v>
      </c>
      <c r="I17" s="66">
        <f t="shared" si="2"/>
        <v>19</v>
      </c>
      <c r="J17" s="65">
        <f>VLOOKUP($A17,'Return Data'!$B$7:$R$526,12,0)</f>
        <v>10.1486</v>
      </c>
      <c r="K17" s="66">
        <f t="shared" si="4"/>
        <v>18</v>
      </c>
      <c r="L17" s="65">
        <f>VLOOKUP($A17,'Return Data'!$B$7:$R$526,13,0)</f>
        <v>9.4263999999999992</v>
      </c>
      <c r="M17" s="66">
        <f t="shared" si="5"/>
        <v>18</v>
      </c>
      <c r="N17" s="65">
        <f>VLOOKUP($A17,'Return Data'!$B$7:$R$526,17,0)</f>
        <v>6.5664999999999996</v>
      </c>
      <c r="O17" s="66">
        <f t="shared" si="6"/>
        <v>22</v>
      </c>
      <c r="P17" s="65">
        <f>VLOOKUP($A17,'Return Data'!$B$7:$R$526,14,0)</f>
        <v>4.4603999999999999</v>
      </c>
      <c r="Q17" s="66">
        <f t="shared" si="7"/>
        <v>22</v>
      </c>
      <c r="R17" s="65">
        <f>VLOOKUP($A17,'Return Data'!$B$7:$R$526,16,0)</f>
        <v>8.1382999999999992</v>
      </c>
      <c r="S17" s="67">
        <f t="shared" si="3"/>
        <v>21</v>
      </c>
    </row>
    <row r="18" spans="1:19" x14ac:dyDescent="0.3">
      <c r="A18" s="82" t="s">
        <v>63</v>
      </c>
      <c r="B18" s="64">
        <f>VLOOKUP($A18,'Return Data'!$B$7:$R$526,3,0)</f>
        <v>44004</v>
      </c>
      <c r="C18" s="65">
        <f>VLOOKUP($A18,'Return Data'!$B$7:$R$526,4,0)</f>
        <v>29.153700000000001</v>
      </c>
      <c r="D18" s="65">
        <f>VLOOKUP($A18,'Return Data'!$B$7:$R$526,9,0)</f>
        <v>9.7731999999999992</v>
      </c>
      <c r="E18" s="66">
        <f t="shared" si="0"/>
        <v>10</v>
      </c>
      <c r="F18" s="65">
        <f>VLOOKUP($A18,'Return Data'!$B$7:$R$526,10,0)</f>
        <v>17.496300000000002</v>
      </c>
      <c r="G18" s="66">
        <f t="shared" si="1"/>
        <v>15</v>
      </c>
      <c r="H18" s="65">
        <f>VLOOKUP($A18,'Return Data'!$B$7:$R$526,11,0)</f>
        <v>12.418799999999999</v>
      </c>
      <c r="I18" s="66">
        <f t="shared" si="2"/>
        <v>15</v>
      </c>
      <c r="J18" s="65">
        <f>VLOOKUP($A18,'Return Data'!$B$7:$R$526,12,0)</f>
        <v>10.73</v>
      </c>
      <c r="K18" s="66">
        <f t="shared" si="4"/>
        <v>17</v>
      </c>
      <c r="L18" s="65">
        <f>VLOOKUP($A18,'Return Data'!$B$7:$R$526,13,0)</f>
        <v>10.574299999999999</v>
      </c>
      <c r="M18" s="66">
        <f t="shared" si="5"/>
        <v>14</v>
      </c>
      <c r="N18" s="65">
        <f>VLOOKUP($A18,'Return Data'!$B$7:$R$526,17,0)</f>
        <v>11.2681</v>
      </c>
      <c r="O18" s="66">
        <f t="shared" si="6"/>
        <v>10</v>
      </c>
      <c r="P18" s="65">
        <f>VLOOKUP($A18,'Return Data'!$B$7:$R$526,14,0)</f>
        <v>7.2363</v>
      </c>
      <c r="Q18" s="66">
        <f t="shared" si="7"/>
        <v>16</v>
      </c>
      <c r="R18" s="65">
        <f>VLOOKUP($A18,'Return Data'!$B$7:$R$526,16,0)</f>
        <v>8.2944999999999993</v>
      </c>
      <c r="S18" s="67">
        <f t="shared" si="3"/>
        <v>19</v>
      </c>
    </row>
    <row r="19" spans="1:19" x14ac:dyDescent="0.3">
      <c r="A19" s="82" t="s">
        <v>64</v>
      </c>
      <c r="B19" s="64">
        <f>VLOOKUP($A19,'Return Data'!$B$7:$R$526,3,0)</f>
        <v>44004</v>
      </c>
      <c r="C19" s="65">
        <f>VLOOKUP($A19,'Return Data'!$B$7:$R$526,4,0)</f>
        <v>27.599399999999999</v>
      </c>
      <c r="D19" s="65">
        <f>VLOOKUP($A19,'Return Data'!$B$7:$R$526,9,0)</f>
        <v>6.9907000000000004</v>
      </c>
      <c r="E19" s="66">
        <f t="shared" si="0"/>
        <v>15</v>
      </c>
      <c r="F19" s="65">
        <f>VLOOKUP($A19,'Return Data'!$B$7:$R$526,10,0)</f>
        <v>18.704799999999999</v>
      </c>
      <c r="G19" s="66">
        <f t="shared" si="1"/>
        <v>13</v>
      </c>
      <c r="H19" s="65">
        <f>VLOOKUP($A19,'Return Data'!$B$7:$R$526,11,0)</f>
        <v>14.214499999999999</v>
      </c>
      <c r="I19" s="66">
        <f t="shared" si="2"/>
        <v>9</v>
      </c>
      <c r="J19" s="65">
        <f>VLOOKUP($A19,'Return Data'!$B$7:$R$526,12,0)</f>
        <v>13.713100000000001</v>
      </c>
      <c r="K19" s="66">
        <f t="shared" si="4"/>
        <v>6</v>
      </c>
      <c r="L19" s="65">
        <f>VLOOKUP($A19,'Return Data'!$B$7:$R$526,13,0)</f>
        <v>12.4392</v>
      </c>
      <c r="M19" s="66">
        <f t="shared" si="5"/>
        <v>6</v>
      </c>
      <c r="N19" s="65">
        <f>VLOOKUP($A19,'Return Data'!$B$7:$R$526,17,0)</f>
        <v>11.2194</v>
      </c>
      <c r="O19" s="66">
        <f t="shared" si="6"/>
        <v>11</v>
      </c>
      <c r="P19" s="65">
        <f>VLOOKUP($A19,'Return Data'!$B$7:$R$526,14,0)</f>
        <v>8.3813999999999993</v>
      </c>
      <c r="Q19" s="66">
        <f t="shared" si="7"/>
        <v>9</v>
      </c>
      <c r="R19" s="65">
        <f>VLOOKUP($A19,'Return Data'!$B$7:$R$526,16,0)</f>
        <v>11.1471</v>
      </c>
      <c r="S19" s="67">
        <f t="shared" si="3"/>
        <v>1</v>
      </c>
    </row>
    <row r="20" spans="1:19" x14ac:dyDescent="0.3">
      <c r="A20" s="82" t="s">
        <v>65</v>
      </c>
      <c r="B20" s="64">
        <f>VLOOKUP($A20,'Return Data'!$B$7:$R$526,3,0)</f>
        <v>44004</v>
      </c>
      <c r="C20" s="65">
        <f>VLOOKUP($A20,'Return Data'!$B$7:$R$526,4,0)</f>
        <v>17.428100000000001</v>
      </c>
      <c r="D20" s="65">
        <f>VLOOKUP($A20,'Return Data'!$B$7:$R$526,9,0)</f>
        <v>8.0947999999999993</v>
      </c>
      <c r="E20" s="66">
        <f t="shared" si="0"/>
        <v>13</v>
      </c>
      <c r="F20" s="65">
        <f>VLOOKUP($A20,'Return Data'!$B$7:$R$526,10,0)</f>
        <v>16.939</v>
      </c>
      <c r="G20" s="66">
        <f t="shared" si="1"/>
        <v>18</v>
      </c>
      <c r="H20" s="65">
        <f>VLOOKUP($A20,'Return Data'!$B$7:$R$526,11,0)</f>
        <v>10.9336</v>
      </c>
      <c r="I20" s="66">
        <f t="shared" si="2"/>
        <v>18</v>
      </c>
      <c r="J20" s="65">
        <f>VLOOKUP($A20,'Return Data'!$B$7:$R$526,12,0)</f>
        <v>11.046200000000001</v>
      </c>
      <c r="K20" s="66">
        <f t="shared" si="4"/>
        <v>16</v>
      </c>
      <c r="L20" s="65">
        <f>VLOOKUP($A20,'Return Data'!$B$7:$R$526,13,0)</f>
        <v>8.8215000000000003</v>
      </c>
      <c r="M20" s="66">
        <f t="shared" si="5"/>
        <v>19</v>
      </c>
      <c r="N20" s="65">
        <f>VLOOKUP($A20,'Return Data'!$B$7:$R$526,17,0)</f>
        <v>8.5076000000000001</v>
      </c>
      <c r="O20" s="66">
        <f t="shared" si="6"/>
        <v>18</v>
      </c>
      <c r="P20" s="65">
        <f>VLOOKUP($A20,'Return Data'!$B$7:$R$526,14,0)</f>
        <v>5.6287000000000003</v>
      </c>
      <c r="Q20" s="66">
        <f t="shared" si="7"/>
        <v>20</v>
      </c>
      <c r="R20" s="65">
        <f>VLOOKUP($A20,'Return Data'!$B$7:$R$526,16,0)</f>
        <v>6.556</v>
      </c>
      <c r="S20" s="67">
        <f t="shared" si="3"/>
        <v>29</v>
      </c>
    </row>
    <row r="21" spans="1:19" x14ac:dyDescent="0.3">
      <c r="A21" s="82" t="s">
        <v>66</v>
      </c>
      <c r="B21" s="64">
        <f>VLOOKUP($A21,'Return Data'!$B$7:$R$526,3,0)</f>
        <v>44004</v>
      </c>
      <c r="C21" s="65">
        <f>VLOOKUP($A21,'Return Data'!$B$7:$R$526,4,0)</f>
        <v>28.034199999999998</v>
      </c>
      <c r="D21" s="65">
        <f>VLOOKUP($A21,'Return Data'!$B$7:$R$526,9,0)</f>
        <v>6.6479999999999997</v>
      </c>
      <c r="E21" s="66">
        <f t="shared" si="0"/>
        <v>17</v>
      </c>
      <c r="F21" s="65">
        <f>VLOOKUP($A21,'Return Data'!$B$7:$R$526,10,0)</f>
        <v>23.884799999999998</v>
      </c>
      <c r="G21" s="66">
        <f t="shared" si="1"/>
        <v>3</v>
      </c>
      <c r="H21" s="65">
        <f>VLOOKUP($A21,'Return Data'!$B$7:$R$526,11,0)</f>
        <v>18.730699999999999</v>
      </c>
      <c r="I21" s="66">
        <f t="shared" si="2"/>
        <v>1</v>
      </c>
      <c r="J21" s="65">
        <f>VLOOKUP($A21,'Return Data'!$B$7:$R$526,12,0)</f>
        <v>15.722</v>
      </c>
      <c r="K21" s="66">
        <f t="shared" si="4"/>
        <v>1</v>
      </c>
      <c r="L21" s="65">
        <f>VLOOKUP($A21,'Return Data'!$B$7:$R$526,13,0)</f>
        <v>14.657400000000001</v>
      </c>
      <c r="M21" s="66">
        <f t="shared" si="5"/>
        <v>2</v>
      </c>
      <c r="N21" s="65">
        <f>VLOOKUP($A21,'Return Data'!$B$7:$R$526,17,0)</f>
        <v>13.9255</v>
      </c>
      <c r="O21" s="66">
        <f t="shared" si="6"/>
        <v>1</v>
      </c>
      <c r="P21" s="65">
        <f>VLOOKUP($A21,'Return Data'!$B$7:$R$526,14,0)</f>
        <v>9.1259999999999994</v>
      </c>
      <c r="Q21" s="66">
        <f t="shared" si="7"/>
        <v>3</v>
      </c>
      <c r="R21" s="65">
        <f>VLOOKUP($A21,'Return Data'!$B$7:$R$526,16,0)</f>
        <v>10.099299999999999</v>
      </c>
      <c r="S21" s="67">
        <f t="shared" si="3"/>
        <v>2</v>
      </c>
    </row>
    <row r="22" spans="1:19" x14ac:dyDescent="0.3">
      <c r="A22" s="82" t="s">
        <v>67</v>
      </c>
      <c r="B22" s="64">
        <f>VLOOKUP($A22,'Return Data'!$B$7:$R$526,3,0)</f>
        <v>44004</v>
      </c>
      <c r="C22" s="65">
        <f>VLOOKUP($A22,'Return Data'!$B$7:$R$526,4,0)</f>
        <v>16.608799999999999</v>
      </c>
      <c r="D22" s="65">
        <f>VLOOKUP($A22,'Return Data'!$B$7:$R$526,9,0)</f>
        <v>8.8063000000000002</v>
      </c>
      <c r="E22" s="66">
        <f t="shared" si="0"/>
        <v>11</v>
      </c>
      <c r="F22" s="65">
        <f>VLOOKUP($A22,'Return Data'!$B$7:$R$526,10,0)</f>
        <v>7.4897999999999998</v>
      </c>
      <c r="G22" s="66">
        <f t="shared" si="1"/>
        <v>26</v>
      </c>
      <c r="H22" s="65">
        <f>VLOOKUP($A22,'Return Data'!$B$7:$R$526,11,0)</f>
        <v>6.4173</v>
      </c>
      <c r="I22" s="66">
        <f t="shared" si="2"/>
        <v>25</v>
      </c>
      <c r="J22" s="65">
        <f>VLOOKUP($A22,'Return Data'!$B$7:$R$526,12,0)</f>
        <v>7.4096000000000002</v>
      </c>
      <c r="K22" s="66">
        <f t="shared" si="4"/>
        <v>23</v>
      </c>
      <c r="L22" s="65">
        <f>VLOOKUP($A22,'Return Data'!$B$7:$R$526,13,0)</f>
        <v>7.4344999999999999</v>
      </c>
      <c r="M22" s="66">
        <f t="shared" si="5"/>
        <v>23</v>
      </c>
      <c r="N22" s="65">
        <f>VLOOKUP($A22,'Return Data'!$B$7:$R$526,17,0)</f>
        <v>7.7431999999999999</v>
      </c>
      <c r="O22" s="66">
        <f t="shared" si="6"/>
        <v>19</v>
      </c>
      <c r="P22" s="65">
        <f>VLOOKUP($A22,'Return Data'!$B$7:$R$526,14,0)</f>
        <v>6.6731999999999996</v>
      </c>
      <c r="Q22" s="66">
        <f t="shared" si="7"/>
        <v>19</v>
      </c>
      <c r="R22" s="65">
        <f>VLOOKUP($A22,'Return Data'!$B$7:$R$526,16,0)</f>
        <v>7.5168999999999997</v>
      </c>
      <c r="S22" s="67">
        <f t="shared" si="3"/>
        <v>26</v>
      </c>
    </row>
    <row r="23" spans="1:19" x14ac:dyDescent="0.3">
      <c r="A23" s="82" t="s">
        <v>68</v>
      </c>
      <c r="B23" s="64">
        <f>VLOOKUP($A23,'Return Data'!$B$7:$R$526,3,0)</f>
        <v>44004</v>
      </c>
      <c r="C23" s="65">
        <f>VLOOKUP($A23,'Return Data'!$B$7:$R$526,4,0)</f>
        <v>1147.2140999999999</v>
      </c>
      <c r="D23" s="65">
        <f>VLOOKUP($A23,'Return Data'!$B$7:$R$526,9,0)</f>
        <v>4.5018000000000002</v>
      </c>
      <c r="E23" s="66">
        <f t="shared" si="0"/>
        <v>22</v>
      </c>
      <c r="F23" s="65">
        <f>VLOOKUP($A23,'Return Data'!$B$7:$R$526,10,0)</f>
        <v>10.1633</v>
      </c>
      <c r="G23" s="66">
        <f t="shared" si="1"/>
        <v>24</v>
      </c>
      <c r="H23" s="65">
        <f>VLOOKUP($A23,'Return Data'!$B$7:$R$526,11,0)</f>
        <v>7.4090999999999996</v>
      </c>
      <c r="I23" s="66">
        <f t="shared" si="2"/>
        <v>24</v>
      </c>
      <c r="J23" s="65">
        <f>VLOOKUP($A23,'Return Data'!$B$7:$R$526,12,0)</f>
        <v>8.1457999999999995</v>
      </c>
      <c r="K23" s="66">
        <f t="shared" si="4"/>
        <v>21</v>
      </c>
      <c r="L23" s="65">
        <f>VLOOKUP($A23,'Return Data'!$B$7:$R$526,13,0)</f>
        <v>7.8226000000000004</v>
      </c>
      <c r="M23" s="66">
        <f t="shared" si="5"/>
        <v>21</v>
      </c>
      <c r="N23" s="65"/>
      <c r="O23" s="66"/>
      <c r="P23" s="65"/>
      <c r="Q23" s="66"/>
      <c r="R23" s="65">
        <f>VLOOKUP($A23,'Return Data'!$B$7:$R$526,16,0)</f>
        <v>9.2605000000000004</v>
      </c>
      <c r="S23" s="67">
        <f t="shared" si="3"/>
        <v>14</v>
      </c>
    </row>
    <row r="24" spans="1:19" x14ac:dyDescent="0.3">
      <c r="A24" s="82" t="s">
        <v>69</v>
      </c>
      <c r="B24" s="64">
        <f>VLOOKUP($A24,'Return Data'!$B$7:$R$526,3,0)</f>
        <v>44004</v>
      </c>
      <c r="C24" s="65">
        <f>VLOOKUP($A24,'Return Data'!$B$7:$R$526,4,0)</f>
        <v>32.512900000000002</v>
      </c>
      <c r="D24" s="65">
        <f>VLOOKUP($A24,'Return Data'!$B$7:$R$526,9,0)</f>
        <v>13.408899999999999</v>
      </c>
      <c r="E24" s="66">
        <f t="shared" si="0"/>
        <v>2</v>
      </c>
      <c r="F24" s="65">
        <f>VLOOKUP($A24,'Return Data'!$B$7:$R$526,10,0)</f>
        <v>19.0198</v>
      </c>
      <c r="G24" s="66">
        <f t="shared" si="1"/>
        <v>11</v>
      </c>
      <c r="H24" s="65">
        <f>VLOOKUP($A24,'Return Data'!$B$7:$R$526,11,0)</f>
        <v>8.7791999999999994</v>
      </c>
      <c r="I24" s="66">
        <f t="shared" si="2"/>
        <v>21</v>
      </c>
      <c r="J24" s="65">
        <f>VLOOKUP($A24,'Return Data'!$B$7:$R$526,12,0)</f>
        <v>7.7154999999999996</v>
      </c>
      <c r="K24" s="66">
        <f t="shared" si="4"/>
        <v>22</v>
      </c>
      <c r="L24" s="65">
        <f>VLOOKUP($A24,'Return Data'!$B$7:$R$526,13,0)</f>
        <v>7.4783999999999997</v>
      </c>
      <c r="M24" s="66">
        <f t="shared" si="5"/>
        <v>22</v>
      </c>
      <c r="N24" s="65">
        <f>VLOOKUP($A24,'Return Data'!$B$7:$R$526,17,0)</f>
        <v>7.6553000000000004</v>
      </c>
      <c r="O24" s="66">
        <f t="shared" ref="O24:O35" si="8">RANK(N24,N$8:N$37,0)</f>
        <v>20</v>
      </c>
      <c r="P24" s="65">
        <f>VLOOKUP($A24,'Return Data'!$B$7:$R$526,14,0)</f>
        <v>7.7035999999999998</v>
      </c>
      <c r="Q24" s="66">
        <f t="shared" ref="Q24:Q35" si="9">RANK(P24,P$8:P$37,0)</f>
        <v>11</v>
      </c>
      <c r="R24" s="65">
        <f>VLOOKUP($A24,'Return Data'!$B$7:$R$526,16,0)</f>
        <v>8.5226000000000006</v>
      </c>
      <c r="S24" s="67">
        <f t="shared" si="3"/>
        <v>18</v>
      </c>
    </row>
    <row r="25" spans="1:19" x14ac:dyDescent="0.3">
      <c r="A25" s="82" t="s">
        <v>70</v>
      </c>
      <c r="B25" s="64">
        <f>VLOOKUP($A25,'Return Data'!$B$7:$R$526,3,0)</f>
        <v>44004</v>
      </c>
      <c r="C25" s="65">
        <f>VLOOKUP($A25,'Return Data'!$B$7:$R$526,4,0)</f>
        <v>29.120799999999999</v>
      </c>
      <c r="D25" s="65">
        <f>VLOOKUP($A25,'Return Data'!$B$7:$R$526,9,0)</f>
        <v>13.839</v>
      </c>
      <c r="E25" s="66">
        <f t="shared" si="0"/>
        <v>1</v>
      </c>
      <c r="F25" s="65">
        <f>VLOOKUP($A25,'Return Data'!$B$7:$R$526,10,0)</f>
        <v>22.1617</v>
      </c>
      <c r="G25" s="66">
        <f t="shared" si="1"/>
        <v>6</v>
      </c>
      <c r="H25" s="65">
        <f>VLOOKUP($A25,'Return Data'!$B$7:$R$526,11,0)</f>
        <v>13.658899999999999</v>
      </c>
      <c r="I25" s="66">
        <f t="shared" si="2"/>
        <v>12</v>
      </c>
      <c r="J25" s="65">
        <f>VLOOKUP($A25,'Return Data'!$B$7:$R$526,12,0)</f>
        <v>12.581</v>
      </c>
      <c r="K25" s="66">
        <f t="shared" si="4"/>
        <v>7</v>
      </c>
      <c r="L25" s="65">
        <f>VLOOKUP($A25,'Return Data'!$B$7:$R$526,13,0)</f>
        <v>11.6914</v>
      </c>
      <c r="M25" s="66">
        <f t="shared" si="5"/>
        <v>8</v>
      </c>
      <c r="N25" s="65">
        <f>VLOOKUP($A25,'Return Data'!$B$7:$R$526,17,0)</f>
        <v>12.3241</v>
      </c>
      <c r="O25" s="66">
        <f t="shared" si="8"/>
        <v>7</v>
      </c>
      <c r="P25" s="65">
        <f>VLOOKUP($A25,'Return Data'!$B$7:$R$526,14,0)</f>
        <v>9.4924999999999997</v>
      </c>
      <c r="Q25" s="66">
        <f t="shared" si="9"/>
        <v>1</v>
      </c>
      <c r="R25" s="65">
        <f>VLOOKUP($A25,'Return Data'!$B$7:$R$526,16,0)</f>
        <v>10.0883</v>
      </c>
      <c r="S25" s="67">
        <f t="shared" si="3"/>
        <v>3</v>
      </c>
    </row>
    <row r="26" spans="1:19" x14ac:dyDescent="0.3">
      <c r="A26" s="82" t="s">
        <v>71</v>
      </c>
      <c r="B26" s="64">
        <f>VLOOKUP($A26,'Return Data'!$B$7:$R$526,3,0)</f>
        <v>44004</v>
      </c>
      <c r="C26" s="65">
        <f>VLOOKUP($A26,'Return Data'!$B$7:$R$526,4,0)</f>
        <v>23.892099999999999</v>
      </c>
      <c r="D26" s="65">
        <f>VLOOKUP($A26,'Return Data'!$B$7:$R$526,9,0)</f>
        <v>4.3627000000000002</v>
      </c>
      <c r="E26" s="66">
        <f t="shared" si="0"/>
        <v>23</v>
      </c>
      <c r="F26" s="65">
        <f>VLOOKUP($A26,'Return Data'!$B$7:$R$526,10,0)</f>
        <v>20.463699999999999</v>
      </c>
      <c r="G26" s="66">
        <f t="shared" si="1"/>
        <v>8</v>
      </c>
      <c r="H26" s="65">
        <f>VLOOKUP($A26,'Return Data'!$B$7:$R$526,11,0)</f>
        <v>14.1836</v>
      </c>
      <c r="I26" s="66">
        <f t="shared" si="2"/>
        <v>10</v>
      </c>
      <c r="J26" s="65">
        <f>VLOOKUP($A26,'Return Data'!$B$7:$R$526,12,0)</f>
        <v>12.5785</v>
      </c>
      <c r="K26" s="66">
        <f t="shared" si="4"/>
        <v>8</v>
      </c>
      <c r="L26" s="65">
        <f>VLOOKUP($A26,'Return Data'!$B$7:$R$526,13,0)</f>
        <v>11.825699999999999</v>
      </c>
      <c r="M26" s="66">
        <f t="shared" si="5"/>
        <v>7</v>
      </c>
      <c r="N26" s="65">
        <f>VLOOKUP($A26,'Return Data'!$B$7:$R$526,17,0)</f>
        <v>11.5</v>
      </c>
      <c r="O26" s="66">
        <f t="shared" si="8"/>
        <v>9</v>
      </c>
      <c r="P26" s="65">
        <f>VLOOKUP($A26,'Return Data'!$B$7:$R$526,14,0)</f>
        <v>8.4834999999999994</v>
      </c>
      <c r="Q26" s="66">
        <f t="shared" si="9"/>
        <v>7</v>
      </c>
      <c r="R26" s="65">
        <f>VLOOKUP($A26,'Return Data'!$B$7:$R$526,16,0)</f>
        <v>9.5658999999999992</v>
      </c>
      <c r="S26" s="67">
        <f t="shared" si="3"/>
        <v>6</v>
      </c>
    </row>
    <row r="27" spans="1:19" x14ac:dyDescent="0.3">
      <c r="A27" s="82" t="s">
        <v>72</v>
      </c>
      <c r="B27" s="64">
        <f>VLOOKUP($A27,'Return Data'!$B$7:$R$526,3,0)</f>
        <v>44004</v>
      </c>
      <c r="C27" s="65">
        <f>VLOOKUP($A27,'Return Data'!$B$7:$R$526,4,0)</f>
        <v>13.4488</v>
      </c>
      <c r="D27" s="65">
        <f>VLOOKUP($A27,'Return Data'!$B$7:$R$526,9,0)</f>
        <v>-8.7499999999999994E-2</v>
      </c>
      <c r="E27" s="66">
        <f t="shared" si="0"/>
        <v>30</v>
      </c>
      <c r="F27" s="65">
        <f>VLOOKUP($A27,'Return Data'!$B$7:$R$526,10,0)</f>
        <v>15.096399999999999</v>
      </c>
      <c r="G27" s="66">
        <f t="shared" si="1"/>
        <v>21</v>
      </c>
      <c r="H27" s="65">
        <f>VLOOKUP($A27,'Return Data'!$B$7:$R$526,11,0)</f>
        <v>15.903499999999999</v>
      </c>
      <c r="I27" s="66">
        <f t="shared" si="2"/>
        <v>4</v>
      </c>
      <c r="J27" s="65">
        <f>VLOOKUP($A27,'Return Data'!$B$7:$R$526,12,0)</f>
        <v>13.817</v>
      </c>
      <c r="K27" s="66">
        <f t="shared" si="4"/>
        <v>4</v>
      </c>
      <c r="L27" s="65">
        <f>VLOOKUP($A27,'Return Data'!$B$7:$R$526,13,0)</f>
        <v>13.795</v>
      </c>
      <c r="M27" s="66">
        <f t="shared" si="5"/>
        <v>3</v>
      </c>
      <c r="N27" s="65">
        <f>VLOOKUP($A27,'Return Data'!$B$7:$R$526,17,0)</f>
        <v>12.8148</v>
      </c>
      <c r="O27" s="66">
        <f t="shared" si="8"/>
        <v>4</v>
      </c>
      <c r="P27" s="65">
        <f>VLOOKUP($A27,'Return Data'!$B$7:$R$526,14,0)</f>
        <v>9.2690999999999999</v>
      </c>
      <c r="Q27" s="66">
        <f t="shared" si="9"/>
        <v>2</v>
      </c>
      <c r="R27" s="65">
        <f>VLOOKUP($A27,'Return Data'!$B$7:$R$526,16,0)</f>
        <v>9.5477000000000007</v>
      </c>
      <c r="S27" s="67">
        <f t="shared" si="3"/>
        <v>7</v>
      </c>
    </row>
    <row r="28" spans="1:19" x14ac:dyDescent="0.3">
      <c r="A28" s="82" t="s">
        <v>73</v>
      </c>
      <c r="B28" s="64">
        <f>VLOOKUP($A28,'Return Data'!$B$7:$R$526,3,0)</f>
        <v>44004</v>
      </c>
      <c r="C28" s="65">
        <f>VLOOKUP($A28,'Return Data'!$B$7:$R$526,4,0)</f>
        <v>29.452400000000001</v>
      </c>
      <c r="D28" s="65">
        <f>VLOOKUP($A28,'Return Data'!$B$7:$R$526,9,0)</f>
        <v>6.7304000000000004</v>
      </c>
      <c r="E28" s="66">
        <f t="shared" si="0"/>
        <v>16</v>
      </c>
      <c r="F28" s="65">
        <f>VLOOKUP($A28,'Return Data'!$B$7:$R$526,10,0)</f>
        <v>22.220500000000001</v>
      </c>
      <c r="G28" s="66">
        <f t="shared" si="1"/>
        <v>5</v>
      </c>
      <c r="H28" s="65">
        <f>VLOOKUP($A28,'Return Data'!$B$7:$R$526,11,0)</f>
        <v>15.3568</v>
      </c>
      <c r="I28" s="66">
        <f t="shared" si="2"/>
        <v>5</v>
      </c>
      <c r="J28" s="65">
        <f>VLOOKUP($A28,'Return Data'!$B$7:$R$526,12,0)</f>
        <v>12.3407</v>
      </c>
      <c r="K28" s="66">
        <f t="shared" si="4"/>
        <v>10</v>
      </c>
      <c r="L28" s="65">
        <f>VLOOKUP($A28,'Return Data'!$B$7:$R$526,13,0)</f>
        <v>10.9504</v>
      </c>
      <c r="M28" s="66">
        <f t="shared" si="5"/>
        <v>11</v>
      </c>
      <c r="N28" s="65">
        <f>VLOOKUP($A28,'Return Data'!$B$7:$R$526,17,0)</f>
        <v>11.0687</v>
      </c>
      <c r="O28" s="66">
        <f t="shared" si="8"/>
        <v>12</v>
      </c>
      <c r="P28" s="65">
        <f>VLOOKUP($A28,'Return Data'!$B$7:$R$526,14,0)</f>
        <v>7.2984</v>
      </c>
      <c r="Q28" s="66">
        <f t="shared" si="9"/>
        <v>13</v>
      </c>
      <c r="R28" s="65">
        <f>VLOOKUP($A28,'Return Data'!$B$7:$R$526,16,0)</f>
        <v>9.0678000000000001</v>
      </c>
      <c r="S28" s="67">
        <f t="shared" si="3"/>
        <v>15</v>
      </c>
    </row>
    <row r="29" spans="1:19" x14ac:dyDescent="0.3">
      <c r="A29" s="82" t="s">
        <v>74</v>
      </c>
      <c r="B29" s="64">
        <f>VLOOKUP($A29,'Return Data'!$B$7:$R$526,3,0)</f>
        <v>44004</v>
      </c>
      <c r="C29" s="65">
        <f>VLOOKUP($A29,'Return Data'!$B$7:$R$526,4,0)</f>
        <v>2160.4960999999998</v>
      </c>
      <c r="D29" s="65">
        <f>VLOOKUP($A29,'Return Data'!$B$7:$R$526,9,0)</f>
        <v>2.0884999999999998</v>
      </c>
      <c r="E29" s="66">
        <f t="shared" si="0"/>
        <v>26</v>
      </c>
      <c r="F29" s="65">
        <f>VLOOKUP($A29,'Return Data'!$B$7:$R$526,10,0)</f>
        <v>17.314699999999998</v>
      </c>
      <c r="G29" s="66">
        <f t="shared" si="1"/>
        <v>16</v>
      </c>
      <c r="H29" s="65">
        <f>VLOOKUP($A29,'Return Data'!$B$7:$R$526,11,0)</f>
        <v>12.156700000000001</v>
      </c>
      <c r="I29" s="66">
        <f t="shared" si="2"/>
        <v>16</v>
      </c>
      <c r="J29" s="65">
        <f>VLOOKUP($A29,'Return Data'!$B$7:$R$526,12,0)</f>
        <v>11.4247</v>
      </c>
      <c r="K29" s="66">
        <f t="shared" si="4"/>
        <v>14</v>
      </c>
      <c r="L29" s="65">
        <f>VLOOKUP($A29,'Return Data'!$B$7:$R$526,13,0)</f>
        <v>10.575900000000001</v>
      </c>
      <c r="M29" s="66">
        <f t="shared" si="5"/>
        <v>13</v>
      </c>
      <c r="N29" s="65">
        <f>VLOOKUP($A29,'Return Data'!$B$7:$R$526,17,0)</f>
        <v>11.732799999999999</v>
      </c>
      <c r="O29" s="66">
        <f t="shared" si="8"/>
        <v>8</v>
      </c>
      <c r="P29" s="65">
        <f>VLOOKUP($A29,'Return Data'!$B$7:$R$526,14,0)</f>
        <v>8.4467999999999996</v>
      </c>
      <c r="Q29" s="66">
        <f t="shared" si="9"/>
        <v>8</v>
      </c>
      <c r="R29" s="65">
        <f>VLOOKUP($A29,'Return Data'!$B$7:$R$526,16,0)</f>
        <v>9.5234000000000005</v>
      </c>
      <c r="S29" s="67">
        <f t="shared" si="3"/>
        <v>8</v>
      </c>
    </row>
    <row r="30" spans="1:19" x14ac:dyDescent="0.3">
      <c r="A30" s="82" t="s">
        <v>75</v>
      </c>
      <c r="B30" s="64">
        <f>VLOOKUP($A30,'Return Data'!$B$7:$R$526,3,0)</f>
        <v>44004</v>
      </c>
      <c r="C30" s="65">
        <f>VLOOKUP($A30,'Return Data'!$B$7:$R$526,4,0)</f>
        <v>32.0486</v>
      </c>
      <c r="D30" s="65">
        <f>VLOOKUP($A30,'Return Data'!$B$7:$R$526,9,0)</f>
        <v>7.7584999999999997</v>
      </c>
      <c r="E30" s="66">
        <f t="shared" si="0"/>
        <v>14</v>
      </c>
      <c r="F30" s="65">
        <f>VLOOKUP($A30,'Return Data'!$B$7:$R$526,10,0)</f>
        <v>1.2361</v>
      </c>
      <c r="G30" s="66">
        <f t="shared" si="1"/>
        <v>29</v>
      </c>
      <c r="H30" s="65">
        <f>VLOOKUP($A30,'Return Data'!$B$7:$R$526,11,0)</f>
        <v>4.5498000000000003</v>
      </c>
      <c r="I30" s="66">
        <f t="shared" si="2"/>
        <v>27</v>
      </c>
      <c r="J30" s="65">
        <f>VLOOKUP($A30,'Return Data'!$B$7:$R$526,12,0)</f>
        <v>4.5086000000000004</v>
      </c>
      <c r="K30" s="66">
        <f t="shared" si="4"/>
        <v>26</v>
      </c>
      <c r="L30" s="65">
        <f>VLOOKUP($A30,'Return Data'!$B$7:$R$526,13,0)</f>
        <v>4.8456000000000001</v>
      </c>
      <c r="M30" s="66">
        <f t="shared" si="5"/>
        <v>26</v>
      </c>
      <c r="N30" s="65">
        <f>VLOOKUP($A30,'Return Data'!$B$7:$R$526,17,0)</f>
        <v>2.5268000000000002</v>
      </c>
      <c r="O30" s="66">
        <f t="shared" si="8"/>
        <v>26</v>
      </c>
      <c r="P30" s="65">
        <f>VLOOKUP($A30,'Return Data'!$B$7:$R$526,14,0)</f>
        <v>2.3111999999999999</v>
      </c>
      <c r="Q30" s="66">
        <f t="shared" si="9"/>
        <v>26</v>
      </c>
      <c r="R30" s="65">
        <f>VLOOKUP($A30,'Return Data'!$B$7:$R$526,16,0)</f>
        <v>6.6393000000000004</v>
      </c>
      <c r="S30" s="67">
        <f t="shared" si="3"/>
        <v>28</v>
      </c>
    </row>
    <row r="31" spans="1:19" x14ac:dyDescent="0.3">
      <c r="A31" s="82" t="s">
        <v>76</v>
      </c>
      <c r="B31" s="64">
        <f>VLOOKUP($A31,'Return Data'!$B$7:$R$526,3,0)</f>
        <v>44004</v>
      </c>
      <c r="C31" s="65">
        <f>VLOOKUP($A31,'Return Data'!$B$7:$R$526,4,0)</f>
        <v>64.035700000000006</v>
      </c>
      <c r="D31" s="65">
        <f>VLOOKUP($A31,'Return Data'!$B$7:$R$526,9,0)</f>
        <v>4.8501000000000003</v>
      </c>
      <c r="E31" s="66">
        <f t="shared" si="0"/>
        <v>21</v>
      </c>
      <c r="F31" s="65">
        <f>VLOOKUP($A31,'Return Data'!$B$7:$R$526,10,0)</f>
        <v>6.0461</v>
      </c>
      <c r="G31" s="66">
        <f t="shared" si="1"/>
        <v>27</v>
      </c>
      <c r="H31" s="65">
        <f>VLOOKUP($A31,'Return Data'!$B$7:$R$526,11,0)</f>
        <v>6.2954999999999997</v>
      </c>
      <c r="I31" s="66">
        <f t="shared" si="2"/>
        <v>26</v>
      </c>
      <c r="J31" s="65">
        <f>VLOOKUP($A31,'Return Data'!$B$7:$R$526,12,0)</f>
        <v>6.1867000000000001</v>
      </c>
      <c r="K31" s="66">
        <f t="shared" si="4"/>
        <v>24</v>
      </c>
      <c r="L31" s="65">
        <f>VLOOKUP($A31,'Return Data'!$B$7:$R$526,13,0)</f>
        <v>6.1313000000000004</v>
      </c>
      <c r="M31" s="66">
        <f t="shared" si="5"/>
        <v>25</v>
      </c>
      <c r="N31" s="65">
        <f>VLOOKUP($A31,'Return Data'!$B$7:$R$526,17,0)</f>
        <v>6.9290000000000003</v>
      </c>
      <c r="O31" s="66">
        <f t="shared" si="8"/>
        <v>21</v>
      </c>
      <c r="P31" s="65">
        <f>VLOOKUP($A31,'Return Data'!$B$7:$R$526,14,0)</f>
        <v>4.1792999999999996</v>
      </c>
      <c r="Q31" s="66">
        <f t="shared" si="9"/>
        <v>23</v>
      </c>
      <c r="R31" s="65">
        <f>VLOOKUP($A31,'Return Data'!$B$7:$R$526,16,0)</f>
        <v>7.2478999999999996</v>
      </c>
      <c r="S31" s="67">
        <f t="shared" si="3"/>
        <v>27</v>
      </c>
    </row>
    <row r="32" spans="1:19" x14ac:dyDescent="0.3">
      <c r="A32" s="82" t="s">
        <v>77</v>
      </c>
      <c r="B32" s="64">
        <f>VLOOKUP($A32,'Return Data'!$B$7:$R$526,3,0)</f>
        <v>44004</v>
      </c>
      <c r="C32" s="65">
        <f>VLOOKUP($A32,'Return Data'!$B$7:$R$526,4,0)</f>
        <v>15.820399999999999</v>
      </c>
      <c r="D32" s="65">
        <f>VLOOKUP($A32,'Return Data'!$B$7:$R$526,9,0)</f>
        <v>5.6609999999999996</v>
      </c>
      <c r="E32" s="66">
        <f t="shared" si="0"/>
        <v>20</v>
      </c>
      <c r="F32" s="65">
        <f>VLOOKUP($A32,'Return Data'!$B$7:$R$526,10,0)</f>
        <v>17.137</v>
      </c>
      <c r="G32" s="66">
        <f t="shared" si="1"/>
        <v>17</v>
      </c>
      <c r="H32" s="65">
        <f>VLOOKUP($A32,'Return Data'!$B$7:$R$526,11,0)</f>
        <v>13.6328</v>
      </c>
      <c r="I32" s="66">
        <f t="shared" si="2"/>
        <v>13</v>
      </c>
      <c r="J32" s="65">
        <f>VLOOKUP($A32,'Return Data'!$B$7:$R$526,12,0)</f>
        <v>12.3268</v>
      </c>
      <c r="K32" s="66">
        <f t="shared" si="4"/>
        <v>11</v>
      </c>
      <c r="L32" s="65">
        <f>VLOOKUP($A32,'Return Data'!$B$7:$R$526,13,0)</f>
        <v>11.006</v>
      </c>
      <c r="M32" s="66">
        <f t="shared" si="5"/>
        <v>10</v>
      </c>
      <c r="N32" s="65">
        <f>VLOOKUP($A32,'Return Data'!$B$7:$R$526,17,0)</f>
        <v>10.766</v>
      </c>
      <c r="O32" s="66">
        <f t="shared" si="8"/>
        <v>14</v>
      </c>
      <c r="P32" s="65">
        <f>VLOOKUP($A32,'Return Data'!$B$7:$R$526,14,0)</f>
        <v>7.2923999999999998</v>
      </c>
      <c r="Q32" s="66">
        <f t="shared" si="9"/>
        <v>14</v>
      </c>
      <c r="R32" s="65">
        <f>VLOOKUP($A32,'Return Data'!$B$7:$R$526,16,0)</f>
        <v>9.4139999999999997</v>
      </c>
      <c r="S32" s="67">
        <f t="shared" si="3"/>
        <v>11</v>
      </c>
    </row>
    <row r="33" spans="1:19" x14ac:dyDescent="0.3">
      <c r="A33" s="82" t="s">
        <v>78</v>
      </c>
      <c r="B33" s="64">
        <f>VLOOKUP($A33,'Return Data'!$B$7:$R$526,3,0)</f>
        <v>44004</v>
      </c>
      <c r="C33" s="65">
        <f>VLOOKUP($A33,'Return Data'!$B$7:$R$526,4,0)</f>
        <v>28.313800000000001</v>
      </c>
      <c r="D33" s="65">
        <f>VLOOKUP($A33,'Return Data'!$B$7:$R$526,9,0)</f>
        <v>1.7825</v>
      </c>
      <c r="E33" s="66">
        <f t="shared" si="0"/>
        <v>27</v>
      </c>
      <c r="F33" s="65">
        <f>VLOOKUP($A33,'Return Data'!$B$7:$R$526,10,0)</f>
        <v>19.760300000000001</v>
      </c>
      <c r="G33" s="66">
        <f t="shared" si="1"/>
        <v>9</v>
      </c>
      <c r="H33" s="65">
        <f>VLOOKUP($A33,'Return Data'!$B$7:$R$526,11,0)</f>
        <v>15.157999999999999</v>
      </c>
      <c r="I33" s="66">
        <f t="shared" si="2"/>
        <v>6</v>
      </c>
      <c r="J33" s="65">
        <f>VLOOKUP($A33,'Return Data'!$B$7:$R$526,12,0)</f>
        <v>13.7887</v>
      </c>
      <c r="K33" s="66">
        <f t="shared" si="4"/>
        <v>5</v>
      </c>
      <c r="L33" s="65">
        <f>VLOOKUP($A33,'Return Data'!$B$7:$R$526,13,0)</f>
        <v>13.5251</v>
      </c>
      <c r="M33" s="66">
        <f t="shared" si="5"/>
        <v>4</v>
      </c>
      <c r="N33" s="65">
        <f>VLOOKUP($A33,'Return Data'!$B$7:$R$526,17,0)</f>
        <v>13.0663</v>
      </c>
      <c r="O33" s="66">
        <f t="shared" si="8"/>
        <v>3</v>
      </c>
      <c r="P33" s="65">
        <f>VLOOKUP($A33,'Return Data'!$B$7:$R$526,14,0)</f>
        <v>8.8049999999999997</v>
      </c>
      <c r="Q33" s="66">
        <f t="shared" si="9"/>
        <v>5</v>
      </c>
      <c r="R33" s="65">
        <f>VLOOKUP($A33,'Return Data'!$B$7:$R$526,16,0)</f>
        <v>9.4995999999999992</v>
      </c>
      <c r="S33" s="67">
        <f t="shared" si="3"/>
        <v>9</v>
      </c>
    </row>
    <row r="34" spans="1:19" x14ac:dyDescent="0.3">
      <c r="A34" s="82" t="s">
        <v>79</v>
      </c>
      <c r="B34" s="64">
        <f>VLOOKUP($A34,'Return Data'!$B$7:$R$526,3,0)</f>
        <v>44004</v>
      </c>
      <c r="C34" s="65">
        <f>VLOOKUP($A34,'Return Data'!$B$7:$R$526,4,0)</f>
        <v>33.501800000000003</v>
      </c>
      <c r="D34" s="65">
        <f>VLOOKUP($A34,'Return Data'!$B$7:$R$526,9,0)</f>
        <v>11.6021</v>
      </c>
      <c r="E34" s="66">
        <f t="shared" si="0"/>
        <v>3</v>
      </c>
      <c r="F34" s="65">
        <f>VLOOKUP($A34,'Return Data'!$B$7:$R$526,10,0)</f>
        <v>18.241099999999999</v>
      </c>
      <c r="G34" s="66">
        <f t="shared" si="1"/>
        <v>14</v>
      </c>
      <c r="H34" s="65">
        <f>VLOOKUP($A34,'Return Data'!$B$7:$R$526,11,0)</f>
        <v>12.931800000000001</v>
      </c>
      <c r="I34" s="66">
        <f t="shared" si="2"/>
        <v>14</v>
      </c>
      <c r="J34" s="65">
        <f>VLOOKUP($A34,'Return Data'!$B$7:$R$526,12,0)</f>
        <v>11.4091</v>
      </c>
      <c r="K34" s="66">
        <f t="shared" si="4"/>
        <v>15</v>
      </c>
      <c r="L34" s="65">
        <f>VLOOKUP($A34,'Return Data'!$B$7:$R$526,13,0)</f>
        <v>10.130000000000001</v>
      </c>
      <c r="M34" s="66">
        <f t="shared" si="5"/>
        <v>16</v>
      </c>
      <c r="N34" s="65">
        <f>VLOOKUP($A34,'Return Data'!$B$7:$R$526,17,0)</f>
        <v>9.7175999999999991</v>
      </c>
      <c r="O34" s="66">
        <f t="shared" si="8"/>
        <v>17</v>
      </c>
      <c r="P34" s="65">
        <f>VLOOKUP($A34,'Return Data'!$B$7:$R$526,14,0)</f>
        <v>6.7748999999999997</v>
      </c>
      <c r="Q34" s="66">
        <f t="shared" si="9"/>
        <v>18</v>
      </c>
      <c r="R34" s="65">
        <f>VLOOKUP($A34,'Return Data'!$B$7:$R$526,16,0)</f>
        <v>9.6015999999999995</v>
      </c>
      <c r="S34" s="67">
        <f t="shared" si="3"/>
        <v>5</v>
      </c>
    </row>
    <row r="35" spans="1:19" x14ac:dyDescent="0.3">
      <c r="A35" s="82" t="s">
        <v>80</v>
      </c>
      <c r="B35" s="64">
        <f>VLOOKUP($A35,'Return Data'!$B$7:$R$526,3,0)</f>
        <v>44004</v>
      </c>
      <c r="C35" s="65">
        <f>VLOOKUP($A35,'Return Data'!$B$7:$R$526,4,0)</f>
        <v>19.075500000000002</v>
      </c>
      <c r="D35" s="65">
        <f>VLOOKUP($A35,'Return Data'!$B$7:$R$526,9,0)</f>
        <v>6.1862000000000004</v>
      </c>
      <c r="E35" s="66">
        <f t="shared" si="0"/>
        <v>18</v>
      </c>
      <c r="F35" s="65">
        <f>VLOOKUP($A35,'Return Data'!$B$7:$R$526,10,0)</f>
        <v>22.7851</v>
      </c>
      <c r="G35" s="66">
        <f t="shared" si="1"/>
        <v>4</v>
      </c>
      <c r="H35" s="65">
        <f>VLOOKUP($A35,'Return Data'!$B$7:$R$526,11,0)</f>
        <v>14.249499999999999</v>
      </c>
      <c r="I35" s="66">
        <f t="shared" si="2"/>
        <v>8</v>
      </c>
      <c r="J35" s="65">
        <f>VLOOKUP($A35,'Return Data'!$B$7:$R$526,12,0)</f>
        <v>12.505599999999999</v>
      </c>
      <c r="K35" s="66">
        <f t="shared" si="4"/>
        <v>9</v>
      </c>
      <c r="L35" s="65">
        <f>VLOOKUP($A35,'Return Data'!$B$7:$R$526,13,0)</f>
        <v>11.567600000000001</v>
      </c>
      <c r="M35" s="66">
        <f t="shared" si="5"/>
        <v>9</v>
      </c>
      <c r="N35" s="65">
        <f>VLOOKUP($A35,'Return Data'!$B$7:$R$526,17,0)</f>
        <v>10.960599999999999</v>
      </c>
      <c r="O35" s="66">
        <f t="shared" si="8"/>
        <v>13</v>
      </c>
      <c r="P35" s="65">
        <f>VLOOKUP($A35,'Return Data'!$B$7:$R$526,14,0)</f>
        <v>7.3289</v>
      </c>
      <c r="Q35" s="66">
        <f t="shared" si="9"/>
        <v>12</v>
      </c>
      <c r="R35" s="65">
        <f>VLOOKUP($A35,'Return Data'!$B$7:$R$526,16,0)</f>
        <v>7.8667999999999996</v>
      </c>
      <c r="S35" s="67">
        <f t="shared" si="3"/>
        <v>22</v>
      </c>
    </row>
    <row r="36" spans="1:19" x14ac:dyDescent="0.3">
      <c r="A36" s="82" t="s">
        <v>365</v>
      </c>
      <c r="B36" s="64">
        <f>VLOOKUP($A36,'Return Data'!$B$7:$R$526,3,0)</f>
        <v>44004</v>
      </c>
      <c r="C36" s="65">
        <f>VLOOKUP($A36,'Return Data'!$B$7:$R$526,4,0)</f>
        <v>0.38500000000000001</v>
      </c>
      <c r="D36" s="65">
        <f>VLOOKUP($A36,'Return Data'!$B$7:$R$526,9,0)</f>
        <v>8.6257999999999999</v>
      </c>
      <c r="E36" s="66">
        <f t="shared" si="0"/>
        <v>12</v>
      </c>
      <c r="F36" s="65">
        <f>VLOOKUP($A36,'Return Data'!$B$7:$R$526,10,0)</f>
        <v>8.8718000000000004</v>
      </c>
      <c r="G36" s="66">
        <f t="shared" si="1"/>
        <v>25</v>
      </c>
      <c r="H36" s="65"/>
      <c r="I36" s="66"/>
      <c r="J36" s="65"/>
      <c r="K36" s="66"/>
      <c r="L36" s="65"/>
      <c r="M36" s="66"/>
      <c r="N36" s="65"/>
      <c r="O36" s="66"/>
      <c r="P36" s="65"/>
      <c r="Q36" s="66"/>
      <c r="R36" s="65">
        <f>VLOOKUP($A36,'Return Data'!$B$7:$R$526,16,0)</f>
        <v>8.8392999999999997</v>
      </c>
      <c r="S36" s="67">
        <f t="shared" si="3"/>
        <v>16</v>
      </c>
    </row>
    <row r="37" spans="1:19" x14ac:dyDescent="0.3">
      <c r="A37" s="82" t="s">
        <v>81</v>
      </c>
      <c r="B37" s="64">
        <f>VLOOKUP($A37,'Return Data'!$B$7:$R$526,3,0)</f>
        <v>44004</v>
      </c>
      <c r="C37" s="65">
        <f>VLOOKUP($A37,'Return Data'!$B$7:$R$526,4,0)</f>
        <v>21.5886</v>
      </c>
      <c r="D37" s="65">
        <f>VLOOKUP($A37,'Return Data'!$B$7:$R$526,9,0)</f>
        <v>10.854200000000001</v>
      </c>
      <c r="E37" s="66">
        <f t="shared" si="0"/>
        <v>7</v>
      </c>
      <c r="F37" s="65">
        <f>VLOOKUP($A37,'Return Data'!$B$7:$R$526,10,0)</f>
        <v>24.689</v>
      </c>
      <c r="G37" s="66">
        <f t="shared" si="1"/>
        <v>2</v>
      </c>
      <c r="H37" s="65">
        <f>VLOOKUP($A37,'Return Data'!$B$7:$R$526,11,0)</f>
        <v>7.6802999999999999</v>
      </c>
      <c r="I37" s="66">
        <f>RANK(H37,H$8:H$37,0)</f>
        <v>23</v>
      </c>
      <c r="J37" s="65">
        <f>VLOOKUP($A37,'Return Data'!$B$7:$R$526,12,0)</f>
        <v>6.0297000000000001</v>
      </c>
      <c r="K37" s="66">
        <f>RANK(J37,J$8:J$37,0)</f>
        <v>25</v>
      </c>
      <c r="L37" s="65">
        <f>VLOOKUP($A37,'Return Data'!$B$7:$R$526,13,0)</f>
        <v>6.5664999999999996</v>
      </c>
      <c r="M37" s="66">
        <f>RANK(L37,L$8:L$37,0)</f>
        <v>24</v>
      </c>
      <c r="N37" s="65">
        <f>VLOOKUP($A37,'Return Data'!$B$7:$R$526,17,0)</f>
        <v>1.9767999999999999</v>
      </c>
      <c r="O37" s="66">
        <f>RANK(N37,N$8:N$37,0)</f>
        <v>27</v>
      </c>
      <c r="P37" s="65">
        <f>VLOOKUP($A37,'Return Data'!$B$7:$R$526,14,0)</f>
        <v>2.0009000000000001</v>
      </c>
      <c r="Q37" s="66">
        <f>RANK(P37,P$8:P$37,0)</f>
        <v>27</v>
      </c>
      <c r="R37" s="65">
        <f>VLOOKUP($A37,'Return Data'!$B$7:$R$526,16,0)</f>
        <v>7.5495000000000001</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7.0371966666666674</v>
      </c>
      <c r="E39" s="88"/>
      <c r="F39" s="89">
        <f>AVERAGE(F8:F37)</f>
        <v>12.423576666666669</v>
      </c>
      <c r="G39" s="88"/>
      <c r="H39" s="89">
        <f>AVERAGE(H8:H37)</f>
        <v>9.3383000000000003</v>
      </c>
      <c r="I39" s="88"/>
      <c r="J39" s="89">
        <f>AVERAGE(J8:J37)</f>
        <v>10.027525000000001</v>
      </c>
      <c r="K39" s="88"/>
      <c r="L39" s="89">
        <f>AVERAGE(L8:L37)</f>
        <v>9.7631928571428563</v>
      </c>
      <c r="M39" s="88"/>
      <c r="N39" s="89">
        <f>AVERAGE(N8:N37)</f>
        <v>9.4153888888888897</v>
      </c>
      <c r="O39" s="88"/>
      <c r="P39" s="89">
        <f>AVERAGE(P8:P37)</f>
        <v>6.7764222222222221</v>
      </c>
      <c r="Q39" s="88"/>
      <c r="R39" s="89">
        <f>AVERAGE(R8:R37)</f>
        <v>7.0901333333333323</v>
      </c>
      <c r="S39" s="90"/>
    </row>
    <row r="40" spans="1:19" x14ac:dyDescent="0.3">
      <c r="A40" s="87" t="s">
        <v>28</v>
      </c>
      <c r="B40" s="88"/>
      <c r="C40" s="88"/>
      <c r="D40" s="89">
        <f>MIN(D8:D37)</f>
        <v>-8.7499999999999994E-2</v>
      </c>
      <c r="E40" s="88"/>
      <c r="F40" s="89">
        <f>MIN(F8:F37)</f>
        <v>-101.47369999999999</v>
      </c>
      <c r="G40" s="88"/>
      <c r="H40" s="89">
        <f>MIN(H8:H37)</f>
        <v>-48.184600000000003</v>
      </c>
      <c r="I40" s="88"/>
      <c r="J40" s="89">
        <f>MIN(J8:J37)</f>
        <v>-3.1528</v>
      </c>
      <c r="K40" s="88"/>
      <c r="L40" s="89">
        <f>MIN(L8:L37)</f>
        <v>-1.0561</v>
      </c>
      <c r="M40" s="88"/>
      <c r="N40" s="89">
        <f>MIN(N8:N37)</f>
        <v>1.9767999999999999</v>
      </c>
      <c r="O40" s="88"/>
      <c r="P40" s="89">
        <f>MIN(P8:P37)</f>
        <v>2.0009000000000001</v>
      </c>
      <c r="Q40" s="88"/>
      <c r="R40" s="89">
        <f>MIN(R8:R37)</f>
        <v>-41.609099999999998</v>
      </c>
      <c r="S40" s="90"/>
    </row>
    <row r="41" spans="1:19" ht="15" thickBot="1" x14ac:dyDescent="0.35">
      <c r="A41" s="91" t="s">
        <v>29</v>
      </c>
      <c r="B41" s="92"/>
      <c r="C41" s="92"/>
      <c r="D41" s="93">
        <f>MAX(D8:D37)</f>
        <v>13.839</v>
      </c>
      <c r="E41" s="92"/>
      <c r="F41" s="93">
        <f>MAX(F8:F37)</f>
        <v>25.665299999999998</v>
      </c>
      <c r="G41" s="92"/>
      <c r="H41" s="93">
        <f>MAX(H8:H37)</f>
        <v>18.730699999999999</v>
      </c>
      <c r="I41" s="92"/>
      <c r="J41" s="93">
        <f>MAX(J8:J37)</f>
        <v>15.722</v>
      </c>
      <c r="K41" s="92"/>
      <c r="L41" s="93">
        <f>MAX(L8:L37)</f>
        <v>20.068899999999999</v>
      </c>
      <c r="M41" s="92"/>
      <c r="N41" s="93">
        <f>MAX(N8:N37)</f>
        <v>13.9255</v>
      </c>
      <c r="O41" s="92"/>
      <c r="P41" s="93">
        <f>MAX(P8:P37)</f>
        <v>9.4924999999999997</v>
      </c>
      <c r="Q41" s="92"/>
      <c r="R41" s="93">
        <f>MAX(R8:R37)</f>
        <v>11.1471</v>
      </c>
      <c r="S41" s="94"/>
    </row>
    <row r="42" spans="1:19" x14ac:dyDescent="0.3">
      <c r="A42" s="113" t="s">
        <v>436</v>
      </c>
    </row>
    <row r="43" spans="1:19" x14ac:dyDescent="0.3">
      <c r="A43" s="14" t="s">
        <v>342</v>
      </c>
    </row>
  </sheetData>
  <sheetProtection algorithmName="SHA-512" hashValue="2BPAFmd9b8JxSK4/3nShH/nn1KqWaZ5mhjCk0WfhuyYRXCnMG0k1ma0E6p9Ph+tQw8dtc1N5hQYzZaZmG7YF1Q==" saltValue="nsm2JIfSM83YNrL44m+6C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4" bestFit="1"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27" t="s">
        <v>349</v>
      </c>
    </row>
    <row r="3" spans="1:19" ht="15" thickBot="1" x14ac:dyDescent="0.35">
      <c r="A3" s="128"/>
    </row>
    <row r="4" spans="1:19" ht="15" thickBot="1" x14ac:dyDescent="0.35"/>
    <row r="5" spans="1:19" x14ac:dyDescent="0.3">
      <c r="A5" s="29" t="s">
        <v>351</v>
      </c>
      <c r="B5" s="125" t="s">
        <v>8</v>
      </c>
      <c r="C5" s="125" t="s">
        <v>9</v>
      </c>
      <c r="D5" s="131" t="s">
        <v>48</v>
      </c>
      <c r="E5" s="131"/>
      <c r="F5" s="131" t="s">
        <v>1</v>
      </c>
      <c r="G5" s="131"/>
      <c r="H5" s="131" t="s">
        <v>2</v>
      </c>
      <c r="I5" s="131"/>
      <c r="J5" s="131" t="s">
        <v>3</v>
      </c>
      <c r="K5" s="131"/>
      <c r="L5" s="131" t="s">
        <v>4</v>
      </c>
      <c r="M5" s="131"/>
      <c r="N5" s="131" t="s">
        <v>384</v>
      </c>
      <c r="O5" s="131"/>
      <c r="P5" s="131" t="s">
        <v>5</v>
      </c>
      <c r="Q5" s="131"/>
      <c r="R5" s="131" t="s">
        <v>46</v>
      </c>
      <c r="S5" s="134"/>
    </row>
    <row r="6" spans="1:19" x14ac:dyDescent="0.3">
      <c r="A6" s="17" t="s">
        <v>7</v>
      </c>
      <c r="B6" s="126"/>
      <c r="C6" s="126"/>
      <c r="D6" s="57" t="s">
        <v>0</v>
      </c>
      <c r="E6" s="57" t="s">
        <v>10</v>
      </c>
      <c r="F6" s="57" t="s">
        <v>0</v>
      </c>
      <c r="G6" s="57" t="s">
        <v>10</v>
      </c>
      <c r="H6" s="57" t="s">
        <v>0</v>
      </c>
      <c r="I6" s="57" t="s">
        <v>10</v>
      </c>
      <c r="J6" s="57" t="s">
        <v>0</v>
      </c>
      <c r="K6" s="57" t="s">
        <v>10</v>
      </c>
      <c r="L6" s="57" t="s">
        <v>432</v>
      </c>
      <c r="M6" s="57" t="s">
        <v>10</v>
      </c>
      <c r="N6" s="57" t="s">
        <v>433</v>
      </c>
      <c r="O6" s="57" t="s">
        <v>10</v>
      </c>
      <c r="P6" s="57" t="s">
        <v>433</v>
      </c>
      <c r="Q6" s="57" t="s">
        <v>10</v>
      </c>
      <c r="R6" s="57" t="s">
        <v>433</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Data'!$B$7:$R$526,3,0)</f>
        <v>44004</v>
      </c>
      <c r="C8" s="65">
        <f>VLOOKUP($A8,'Return Data'!$B$7:$R$526,4,0)</f>
        <v>22.3935</v>
      </c>
      <c r="D8" s="65">
        <f>VLOOKUP($A8,'Return Data'!$B$7:$R$526,9,0)</f>
        <v>9.8721999999999994</v>
      </c>
      <c r="E8" s="66">
        <f t="shared" ref="E8:G8" si="0">RANK(D8,D$8:D$41,0)</f>
        <v>8</v>
      </c>
      <c r="F8" s="65">
        <f>VLOOKUP($A8,'Return Data'!$B$7:$R$526,10,0)</f>
        <v>15.136799999999999</v>
      </c>
      <c r="G8" s="66">
        <f t="shared" si="0"/>
        <v>23</v>
      </c>
      <c r="H8" s="65">
        <f>VLOOKUP($A8,'Return Data'!$B$7:$R$526,11,0)</f>
        <v>7.8872</v>
      </c>
      <c r="I8" s="66">
        <f t="shared" ref="I8" si="1">RANK(H8,H$8:H$41,0)</f>
        <v>25</v>
      </c>
      <c r="J8" s="65">
        <f>VLOOKUP($A8,'Return Data'!$B$7:$R$526,12,0)</f>
        <v>-2.8872</v>
      </c>
      <c r="K8" s="66">
        <f t="shared" ref="K8" si="2">RANK(J8,J$8:J$41,0)</f>
        <v>30</v>
      </c>
      <c r="L8" s="65">
        <f>VLOOKUP($A8,'Return Data'!$B$7:$R$526,13,0)</f>
        <v>0.2404</v>
      </c>
      <c r="M8" s="66">
        <f t="shared" ref="M8" si="3">RANK(L8,L$8:L$41,0)</f>
        <v>30</v>
      </c>
      <c r="N8" s="65">
        <f>VLOOKUP($A8,'Return Data'!$B$7:$R$526,17,0)</f>
        <v>4.0328999999999997</v>
      </c>
      <c r="O8" s="66">
        <f t="shared" ref="O8" si="4">RANK(N8,N$8:N$41,0)</f>
        <v>26</v>
      </c>
      <c r="P8" s="65">
        <f>VLOOKUP($A8,'Return Data'!$B$7:$R$526,14,0)</f>
        <v>2.3691</v>
      </c>
      <c r="Q8" s="66">
        <f t="shared" ref="Q8" si="5">RANK(P8,P$8:P$41,0)</f>
        <v>28</v>
      </c>
      <c r="R8" s="65">
        <f>VLOOKUP($A8,'Return Data'!$B$7:$R$526,16,0)</f>
        <v>7.4539999999999997</v>
      </c>
      <c r="S8" s="67">
        <f t="shared" ref="S8" si="6">RANK(R8,R$8:R$41,0)</f>
        <v>21</v>
      </c>
    </row>
    <row r="9" spans="1:19" x14ac:dyDescent="0.3">
      <c r="A9" s="82" t="s">
        <v>83</v>
      </c>
      <c r="B9" s="64">
        <f>VLOOKUP($A9,'Return Data'!$B$7:$R$526,3,0)</f>
        <v>44004</v>
      </c>
      <c r="C9" s="65">
        <f>VLOOKUP($A9,'Return Data'!$B$7:$R$526,4,0)</f>
        <v>32.374099999999999</v>
      </c>
      <c r="D9" s="65">
        <f>VLOOKUP($A9,'Return Data'!$B$7:$R$526,9,0)</f>
        <v>9.8689999999999998</v>
      </c>
      <c r="E9" s="66">
        <f t="shared" ref="E9:E41" si="7">RANK(D9,D$8:D$41,0)</f>
        <v>9</v>
      </c>
      <c r="F9" s="65">
        <f>VLOOKUP($A9,'Return Data'!$B$7:$R$526,10,0)</f>
        <v>15.152699999999999</v>
      </c>
      <c r="G9" s="66">
        <f t="shared" ref="G9:G41" si="8">RANK(F9,F$8:F$41,0)</f>
        <v>22</v>
      </c>
      <c r="H9" s="65">
        <f>VLOOKUP($A9,'Return Data'!$B$7:$R$526,11,0)</f>
        <v>7.8967999999999998</v>
      </c>
      <c r="I9" s="66">
        <f t="shared" ref="I9:I41" si="9">RANK(H9,H$8:H$41,0)</f>
        <v>24</v>
      </c>
      <c r="J9" s="65">
        <f>VLOOKUP($A9,'Return Data'!$B$7:$R$526,12,0)</f>
        <v>-2.8811</v>
      </c>
      <c r="K9" s="66">
        <f t="shared" ref="K9:K41" si="10">RANK(J9,J$8:J$41,0)</f>
        <v>29</v>
      </c>
      <c r="L9" s="65">
        <f>VLOOKUP($A9,'Return Data'!$B$7:$R$526,13,0)</f>
        <v>0.2445</v>
      </c>
      <c r="M9" s="66">
        <f t="shared" ref="M9:M41" si="11">RANK(L9,L$8:L$41,0)</f>
        <v>29</v>
      </c>
      <c r="N9" s="65">
        <f>VLOOKUP($A9,'Return Data'!$B$7:$R$526,17,0)</f>
        <v>4.0354999999999999</v>
      </c>
      <c r="O9" s="66">
        <f t="shared" ref="O9:O41" si="12">RANK(N9,N$8:N$41,0)</f>
        <v>25</v>
      </c>
      <c r="P9" s="65">
        <f>VLOOKUP($A9,'Return Data'!$B$7:$R$526,14,0)</f>
        <v>2.3708999999999998</v>
      </c>
      <c r="Q9" s="66">
        <f t="shared" ref="Q9:Q41" si="13">RANK(P9,P$8:P$41,0)</f>
        <v>27</v>
      </c>
      <c r="R9" s="65">
        <f>VLOOKUP($A9,'Return Data'!$B$7:$R$526,16,0)</f>
        <v>7.7465000000000002</v>
      </c>
      <c r="S9" s="67">
        <f t="shared" ref="S9:S41" si="14">RANK(R9,R$8:R$41,0)</f>
        <v>18</v>
      </c>
    </row>
    <row r="10" spans="1:19" x14ac:dyDescent="0.3">
      <c r="A10" s="82" t="s">
        <v>84</v>
      </c>
      <c r="B10" s="64">
        <f>VLOOKUP($A10,'Return Data'!$B$7:$R$526,3,0)</f>
        <v>44004</v>
      </c>
      <c r="C10" s="65">
        <f>VLOOKUP($A10,'Return Data'!$B$7:$R$526,4,0)</f>
        <v>0.96740000000000004</v>
      </c>
      <c r="D10" s="65">
        <f>VLOOKUP($A10,'Return Data'!$B$7:$R$526,9,0)</f>
        <v>0</v>
      </c>
      <c r="E10" s="66">
        <f t="shared" si="7"/>
        <v>32</v>
      </c>
      <c r="F10" s="65">
        <f>VLOOKUP($A10,'Return Data'!$B$7:$R$526,10,0)</f>
        <v>-101.4627</v>
      </c>
      <c r="G10" s="66">
        <f t="shared" si="8"/>
        <v>33</v>
      </c>
      <c r="H10" s="65">
        <f>VLOOKUP($A10,'Return Data'!$B$7:$R$526,11,0)</f>
        <v>-48.183700000000002</v>
      </c>
      <c r="I10" s="66">
        <f t="shared" si="9"/>
        <v>33</v>
      </c>
      <c r="J10" s="65"/>
      <c r="K10" s="66"/>
      <c r="L10" s="65"/>
      <c r="M10" s="66"/>
      <c r="N10" s="65"/>
      <c r="O10" s="66"/>
      <c r="P10" s="65"/>
      <c r="Q10" s="66"/>
      <c r="R10" s="65">
        <f>VLOOKUP($A10,'Return Data'!$B$7:$R$526,16,0)</f>
        <v>-41.6006</v>
      </c>
      <c r="S10" s="67">
        <f t="shared" si="14"/>
        <v>33</v>
      </c>
    </row>
    <row r="11" spans="1:19" x14ac:dyDescent="0.3">
      <c r="A11" s="82" t="s">
        <v>85</v>
      </c>
      <c r="B11" s="64">
        <f>VLOOKUP($A11,'Return Data'!$B$7:$R$526,3,0)</f>
        <v>44004</v>
      </c>
      <c r="C11" s="65">
        <f>VLOOKUP($A11,'Return Data'!$B$7:$R$526,4,0)</f>
        <v>1.3985000000000001</v>
      </c>
      <c r="D11" s="65">
        <f>VLOOKUP($A11,'Return Data'!$B$7:$R$526,9,0)</f>
        <v>0</v>
      </c>
      <c r="E11" s="66">
        <f t="shared" si="7"/>
        <v>32</v>
      </c>
      <c r="F11" s="65">
        <f>VLOOKUP($A11,'Return Data'!$B$7:$R$526,10,0)</f>
        <v>-101.4636</v>
      </c>
      <c r="G11" s="66">
        <f t="shared" si="8"/>
        <v>34</v>
      </c>
      <c r="H11" s="65">
        <f>VLOOKUP($A11,'Return Data'!$B$7:$R$526,11,0)</f>
        <v>-48.175400000000003</v>
      </c>
      <c r="I11" s="66">
        <f t="shared" si="9"/>
        <v>32</v>
      </c>
      <c r="J11" s="65"/>
      <c r="K11" s="66"/>
      <c r="L11" s="65"/>
      <c r="M11" s="66"/>
      <c r="N11" s="65"/>
      <c r="O11" s="66"/>
      <c r="P11" s="65"/>
      <c r="Q11" s="66"/>
      <c r="R11" s="65">
        <f>VLOOKUP($A11,'Return Data'!$B$7:$R$526,16,0)</f>
        <v>-41.604199999999999</v>
      </c>
      <c r="S11" s="67">
        <f t="shared" si="14"/>
        <v>34</v>
      </c>
    </row>
    <row r="12" spans="1:19" x14ac:dyDescent="0.3">
      <c r="A12" s="82" t="s">
        <v>86</v>
      </c>
      <c r="B12" s="64">
        <f>VLOOKUP($A12,'Return Data'!$B$7:$R$526,3,0)</f>
        <v>44004</v>
      </c>
      <c r="C12" s="65">
        <f>VLOOKUP($A12,'Return Data'!$B$7:$R$526,4,0)</f>
        <v>22.049800000000001</v>
      </c>
      <c r="D12" s="65">
        <f>VLOOKUP($A12,'Return Data'!$B$7:$R$526,9,0)</f>
        <v>11.0167</v>
      </c>
      <c r="E12" s="66">
        <f t="shared" si="7"/>
        <v>3</v>
      </c>
      <c r="F12" s="65">
        <f>VLOOKUP($A12,'Return Data'!$B$7:$R$526,10,0)</f>
        <v>25.2102</v>
      </c>
      <c r="G12" s="66">
        <f t="shared" si="8"/>
        <v>1</v>
      </c>
      <c r="H12" s="65">
        <f>VLOOKUP($A12,'Return Data'!$B$7:$R$526,11,0)</f>
        <v>15.691800000000001</v>
      </c>
      <c r="I12" s="66">
        <f t="shared" si="9"/>
        <v>3</v>
      </c>
      <c r="J12" s="65">
        <f>VLOOKUP($A12,'Return Data'!$B$7:$R$526,12,0)</f>
        <v>13.623200000000001</v>
      </c>
      <c r="K12" s="66">
        <f t="shared" si="10"/>
        <v>3</v>
      </c>
      <c r="L12" s="65">
        <f>VLOOKUP($A12,'Return Data'!$B$7:$R$526,13,0)</f>
        <v>12.787599999999999</v>
      </c>
      <c r="M12" s="66">
        <f t="shared" si="11"/>
        <v>4</v>
      </c>
      <c r="N12" s="65">
        <f>VLOOKUP($A12,'Return Data'!$B$7:$R$526,17,0)</f>
        <v>11.993</v>
      </c>
      <c r="O12" s="66">
        <f t="shared" si="12"/>
        <v>4</v>
      </c>
      <c r="P12" s="65">
        <f>VLOOKUP($A12,'Return Data'!$B$7:$R$526,14,0)</f>
        <v>8.1917000000000009</v>
      </c>
      <c r="Q12" s="66">
        <f t="shared" si="13"/>
        <v>3</v>
      </c>
      <c r="R12" s="65">
        <f>VLOOKUP($A12,'Return Data'!$B$7:$R$526,16,0)</f>
        <v>9.0140999999999991</v>
      </c>
      <c r="S12" s="67">
        <f t="shared" si="14"/>
        <v>3</v>
      </c>
    </row>
    <row r="13" spans="1:19" x14ac:dyDescent="0.3">
      <c r="A13" s="82" t="s">
        <v>87</v>
      </c>
      <c r="B13" s="64">
        <f>VLOOKUP($A13,'Return Data'!$B$7:$R$526,3,0)</f>
        <v>44004</v>
      </c>
      <c r="C13" s="65">
        <f>VLOOKUP($A13,'Return Data'!$B$7:$R$526,4,0)</f>
        <v>17.373799999999999</v>
      </c>
      <c r="D13" s="65">
        <f>VLOOKUP($A13,'Return Data'!$B$7:$R$526,9,0)</f>
        <v>10.6541</v>
      </c>
      <c r="E13" s="66">
        <f t="shared" si="7"/>
        <v>4</v>
      </c>
      <c r="F13" s="65">
        <f>VLOOKUP($A13,'Return Data'!$B$7:$R$526,10,0)</f>
        <v>10.254099999999999</v>
      </c>
      <c r="G13" s="66">
        <f t="shared" si="8"/>
        <v>25</v>
      </c>
      <c r="H13" s="65">
        <f>VLOOKUP($A13,'Return Data'!$B$7:$R$526,11,0)</f>
        <v>9.3488000000000007</v>
      </c>
      <c r="I13" s="66">
        <f t="shared" si="9"/>
        <v>19</v>
      </c>
      <c r="J13" s="65">
        <f>VLOOKUP($A13,'Return Data'!$B$7:$R$526,12,0)</f>
        <v>8.2517999999999994</v>
      </c>
      <c r="K13" s="66">
        <f t="shared" si="10"/>
        <v>22</v>
      </c>
      <c r="L13" s="65">
        <f>VLOOKUP($A13,'Return Data'!$B$7:$R$526,13,0)</f>
        <v>7.6139999999999999</v>
      </c>
      <c r="M13" s="66">
        <f t="shared" si="11"/>
        <v>22</v>
      </c>
      <c r="N13" s="65">
        <f>VLOOKUP($A13,'Return Data'!$B$7:$R$526,17,0)</f>
        <v>3.0876000000000001</v>
      </c>
      <c r="O13" s="66">
        <f t="shared" si="12"/>
        <v>28</v>
      </c>
      <c r="P13" s="65">
        <f>VLOOKUP($A13,'Return Data'!$B$7:$R$526,14,0)</f>
        <v>2.9150999999999998</v>
      </c>
      <c r="Q13" s="66">
        <f t="shared" si="13"/>
        <v>26</v>
      </c>
      <c r="R13" s="65">
        <f>VLOOKUP($A13,'Return Data'!$B$7:$R$526,16,0)</f>
        <v>7.1638999999999999</v>
      </c>
      <c r="S13" s="67">
        <f t="shared" si="14"/>
        <v>23</v>
      </c>
    </row>
    <row r="14" spans="1:19" x14ac:dyDescent="0.3">
      <c r="A14" s="82" t="s">
        <v>88</v>
      </c>
      <c r="B14" s="64">
        <f>VLOOKUP($A14,'Return Data'!$B$7:$R$526,3,0)</f>
        <v>44004</v>
      </c>
      <c r="C14" s="65">
        <f>VLOOKUP($A14,'Return Data'!$B$7:$R$526,4,0)</f>
        <v>35.2789</v>
      </c>
      <c r="D14" s="65">
        <f>VLOOKUP($A14,'Return Data'!$B$7:$R$526,9,0)</f>
        <v>0.55759999999999998</v>
      </c>
      <c r="E14" s="66">
        <f t="shared" si="7"/>
        <v>31</v>
      </c>
      <c r="F14" s="65">
        <f>VLOOKUP($A14,'Return Data'!$B$7:$R$526,10,0)</f>
        <v>17.947700000000001</v>
      </c>
      <c r="G14" s="66">
        <f t="shared" si="8"/>
        <v>13</v>
      </c>
      <c r="H14" s="65">
        <f>VLOOKUP($A14,'Return Data'!$B$7:$R$526,11,0)</f>
        <v>12.9521</v>
      </c>
      <c r="I14" s="66">
        <f t="shared" si="9"/>
        <v>13</v>
      </c>
      <c r="J14" s="65">
        <f>VLOOKUP($A14,'Return Data'!$B$7:$R$526,12,0)</f>
        <v>11.2644</v>
      </c>
      <c r="K14" s="66">
        <f t="shared" si="10"/>
        <v>12</v>
      </c>
      <c r="L14" s="65">
        <f>VLOOKUP($A14,'Return Data'!$B$7:$R$526,13,0)</f>
        <v>9.3211999999999993</v>
      </c>
      <c r="M14" s="66">
        <f t="shared" si="11"/>
        <v>15</v>
      </c>
      <c r="N14" s="65">
        <f>VLOOKUP($A14,'Return Data'!$B$7:$R$526,17,0)</f>
        <v>9.2095000000000002</v>
      </c>
      <c r="O14" s="66">
        <f t="shared" si="12"/>
        <v>16</v>
      </c>
      <c r="P14" s="65">
        <f>VLOOKUP($A14,'Return Data'!$B$7:$R$526,14,0)</f>
        <v>6.2656999999999998</v>
      </c>
      <c r="Q14" s="66">
        <f t="shared" si="13"/>
        <v>16</v>
      </c>
      <c r="R14" s="65">
        <f>VLOOKUP($A14,'Return Data'!$B$7:$R$526,16,0)</f>
        <v>8.3300999999999998</v>
      </c>
      <c r="S14" s="67">
        <f t="shared" si="14"/>
        <v>14</v>
      </c>
    </row>
    <row r="15" spans="1:19" x14ac:dyDescent="0.3">
      <c r="A15" s="82" t="s">
        <v>89</v>
      </c>
      <c r="B15" s="64">
        <f>VLOOKUP($A15,'Return Data'!$B$7:$R$526,3,0)</f>
        <v>44004</v>
      </c>
      <c r="C15" s="65">
        <f>VLOOKUP($A15,'Return Data'!$B$7:$R$526,4,0)</f>
        <v>23.390799999999999</v>
      </c>
      <c r="D15" s="65">
        <f>VLOOKUP($A15,'Return Data'!$B$7:$R$526,9,0)</f>
        <v>2.7547999999999999</v>
      </c>
      <c r="E15" s="66">
        <f t="shared" si="7"/>
        <v>28</v>
      </c>
      <c r="F15" s="65">
        <f>VLOOKUP($A15,'Return Data'!$B$7:$R$526,10,0)</f>
        <v>18.818300000000001</v>
      </c>
      <c r="G15" s="66">
        <f t="shared" si="8"/>
        <v>10</v>
      </c>
      <c r="H15" s="65">
        <f>VLOOKUP($A15,'Return Data'!$B$7:$R$526,11,0)</f>
        <v>13.571199999999999</v>
      </c>
      <c r="I15" s="66">
        <f t="shared" si="9"/>
        <v>8</v>
      </c>
      <c r="J15" s="65">
        <f>VLOOKUP($A15,'Return Data'!$B$7:$R$526,12,0)</f>
        <v>10.7319</v>
      </c>
      <c r="K15" s="66">
        <f t="shared" si="10"/>
        <v>13</v>
      </c>
      <c r="L15" s="65">
        <f>VLOOKUP($A15,'Return Data'!$B$7:$R$526,13,0)</f>
        <v>9.7322000000000006</v>
      </c>
      <c r="M15" s="66">
        <f t="shared" si="11"/>
        <v>12</v>
      </c>
      <c r="N15" s="65">
        <f>VLOOKUP($A15,'Return Data'!$B$7:$R$526,17,0)</f>
        <v>9.6904000000000003</v>
      </c>
      <c r="O15" s="66">
        <f t="shared" si="12"/>
        <v>15</v>
      </c>
      <c r="P15" s="65">
        <f>VLOOKUP($A15,'Return Data'!$B$7:$R$526,14,0)</f>
        <v>6.2398999999999996</v>
      </c>
      <c r="Q15" s="66">
        <f t="shared" si="13"/>
        <v>17</v>
      </c>
      <c r="R15" s="65">
        <f>VLOOKUP($A15,'Return Data'!$B$7:$R$526,16,0)</f>
        <v>7.9756</v>
      </c>
      <c r="S15" s="67">
        <f t="shared" si="14"/>
        <v>17</v>
      </c>
    </row>
    <row r="16" spans="1:19" x14ac:dyDescent="0.3">
      <c r="A16" s="82" t="s">
        <v>90</v>
      </c>
      <c r="B16" s="64">
        <f>VLOOKUP($A16,'Return Data'!$B$7:$R$526,3,0)</f>
        <v>44004</v>
      </c>
      <c r="C16" s="65">
        <f>VLOOKUP($A16,'Return Data'!$B$7:$R$526,4,0)</f>
        <v>2544.4490999999998</v>
      </c>
      <c r="D16" s="65">
        <f>VLOOKUP($A16,'Return Data'!$B$7:$R$526,9,0)</f>
        <v>3.0832000000000002</v>
      </c>
      <c r="E16" s="66">
        <f t="shared" si="7"/>
        <v>27</v>
      </c>
      <c r="F16" s="65">
        <f>VLOOKUP($A16,'Return Data'!$B$7:$R$526,10,0)</f>
        <v>21.444400000000002</v>
      </c>
      <c r="G16" s="66">
        <f t="shared" si="8"/>
        <v>7</v>
      </c>
      <c r="H16" s="65">
        <f>VLOOKUP($A16,'Return Data'!$B$7:$R$526,11,0)</f>
        <v>17.611899999999999</v>
      </c>
      <c r="I16" s="66">
        <f t="shared" si="9"/>
        <v>2</v>
      </c>
      <c r="J16" s="65">
        <f>VLOOKUP($A16,'Return Data'!$B$7:$R$526,12,0)</f>
        <v>14.8659</v>
      </c>
      <c r="K16" s="66">
        <f t="shared" si="10"/>
        <v>1</v>
      </c>
      <c r="L16" s="65">
        <f>VLOOKUP($A16,'Return Data'!$B$7:$R$526,13,0)</f>
        <v>19.307400000000001</v>
      </c>
      <c r="M16" s="66">
        <f t="shared" si="11"/>
        <v>1</v>
      </c>
      <c r="N16" s="65">
        <f>VLOOKUP($A16,'Return Data'!$B$7:$R$526,17,0)</f>
        <v>12.627000000000001</v>
      </c>
      <c r="O16" s="66">
        <f t="shared" si="12"/>
        <v>2</v>
      </c>
      <c r="P16" s="65">
        <f>VLOOKUP($A16,'Return Data'!$B$7:$R$526,14,0)</f>
        <v>8.1144999999999996</v>
      </c>
      <c r="Q16" s="66">
        <f t="shared" si="13"/>
        <v>4</v>
      </c>
      <c r="R16" s="65">
        <f>VLOOKUP($A16,'Return Data'!$B$7:$R$526,16,0)</f>
        <v>7.3710000000000004</v>
      </c>
      <c r="S16" s="67">
        <f t="shared" si="14"/>
        <v>22</v>
      </c>
    </row>
    <row r="17" spans="1:19" x14ac:dyDescent="0.3">
      <c r="A17" s="82" t="s">
        <v>91</v>
      </c>
      <c r="B17" s="64">
        <f>VLOOKUP($A17,'Return Data'!$B$7:$R$526,3,0)</f>
        <v>44004</v>
      </c>
      <c r="C17" s="65">
        <f>VLOOKUP($A17,'Return Data'!$B$7:$R$526,4,0)</f>
        <v>22.280799999999999</v>
      </c>
      <c r="D17" s="65">
        <f>VLOOKUP($A17,'Return Data'!$B$7:$R$526,9,0)</f>
        <v>5.1003999999999996</v>
      </c>
      <c r="E17" s="66">
        <f t="shared" si="7"/>
        <v>23</v>
      </c>
      <c r="F17" s="65">
        <f>VLOOKUP($A17,'Return Data'!$B$7:$R$526,10,0)</f>
        <v>9.7159999999999993</v>
      </c>
      <c r="G17" s="66">
        <f t="shared" si="8"/>
        <v>26</v>
      </c>
      <c r="H17" s="65">
        <f>VLOOKUP($A17,'Return Data'!$B$7:$R$526,11,0)</f>
        <v>10.370900000000001</v>
      </c>
      <c r="I17" s="66">
        <f t="shared" si="9"/>
        <v>17</v>
      </c>
      <c r="J17" s="65">
        <f>VLOOKUP($A17,'Return Data'!$B$7:$R$526,12,0)</f>
        <v>9.1858000000000004</v>
      </c>
      <c r="K17" s="66">
        <f t="shared" si="10"/>
        <v>21</v>
      </c>
      <c r="L17" s="65">
        <f>VLOOKUP($A17,'Return Data'!$B$7:$R$526,13,0)</f>
        <v>9.0422999999999991</v>
      </c>
      <c r="M17" s="66">
        <f t="shared" si="11"/>
        <v>16</v>
      </c>
      <c r="N17" s="65">
        <f>VLOOKUP($A17,'Return Data'!$B$7:$R$526,17,0)</f>
        <v>11.6106</v>
      </c>
      <c r="O17" s="66">
        <f t="shared" si="12"/>
        <v>6</v>
      </c>
      <c r="P17" s="65">
        <f>VLOOKUP($A17,'Return Data'!$B$7:$R$526,14,0)</f>
        <v>7.6654</v>
      </c>
      <c r="Q17" s="66">
        <f t="shared" si="13"/>
        <v>7</v>
      </c>
      <c r="R17" s="65">
        <f>VLOOKUP($A17,'Return Data'!$B$7:$R$526,16,0)</f>
        <v>6.9073000000000002</v>
      </c>
      <c r="S17" s="67">
        <f t="shared" si="14"/>
        <v>27</v>
      </c>
    </row>
    <row r="18" spans="1:19" x14ac:dyDescent="0.3">
      <c r="A18" s="82" t="s">
        <v>92</v>
      </c>
      <c r="B18" s="64">
        <f>VLOOKUP($A18,'Return Data'!$B$7:$R$526,3,0)</f>
        <v>44004</v>
      </c>
      <c r="C18" s="65">
        <f>VLOOKUP($A18,'Return Data'!$B$7:$R$526,4,0)</f>
        <v>66.177199999999999</v>
      </c>
      <c r="D18" s="65">
        <f>VLOOKUP($A18,'Return Data'!$B$7:$R$526,9,0)</f>
        <v>10.236700000000001</v>
      </c>
      <c r="E18" s="66">
        <f t="shared" si="7"/>
        <v>7</v>
      </c>
      <c r="F18" s="65">
        <f>VLOOKUP($A18,'Return Data'!$B$7:$R$526,10,0)</f>
        <v>3.7452000000000001</v>
      </c>
      <c r="G18" s="66">
        <f t="shared" si="8"/>
        <v>31</v>
      </c>
      <c r="H18" s="65">
        <f>VLOOKUP($A18,'Return Data'!$B$7:$R$526,11,0)</f>
        <v>-8.2085000000000008</v>
      </c>
      <c r="I18" s="66">
        <f t="shared" si="9"/>
        <v>31</v>
      </c>
      <c r="J18" s="65">
        <f>VLOOKUP($A18,'Return Data'!$B$7:$R$526,12,0)</f>
        <v>-3.9860000000000002</v>
      </c>
      <c r="K18" s="66">
        <f t="shared" si="10"/>
        <v>31</v>
      </c>
      <c r="L18" s="65">
        <f>VLOOKUP($A18,'Return Data'!$B$7:$R$526,13,0)</f>
        <v>-1.899</v>
      </c>
      <c r="M18" s="66">
        <f t="shared" si="11"/>
        <v>31</v>
      </c>
      <c r="N18" s="65">
        <f>VLOOKUP($A18,'Return Data'!$B$7:$R$526,17,0)</f>
        <v>3.544</v>
      </c>
      <c r="O18" s="66">
        <f t="shared" si="12"/>
        <v>27</v>
      </c>
      <c r="P18" s="65">
        <f>VLOOKUP($A18,'Return Data'!$B$7:$R$526,14,0)</f>
        <v>4.4424999999999999</v>
      </c>
      <c r="Q18" s="66">
        <f t="shared" si="13"/>
        <v>20</v>
      </c>
      <c r="R18" s="65">
        <f>VLOOKUP($A18,'Return Data'!$B$7:$R$526,16,0)</f>
        <v>8.4428000000000001</v>
      </c>
      <c r="S18" s="67">
        <f t="shared" si="14"/>
        <v>10</v>
      </c>
    </row>
    <row r="19" spans="1:19" x14ac:dyDescent="0.3">
      <c r="A19" s="82" t="s">
        <v>93</v>
      </c>
      <c r="B19" s="64">
        <f>VLOOKUP($A19,'Return Data'!$B$7:$R$526,3,0)</f>
        <v>44004</v>
      </c>
      <c r="C19" s="65">
        <f>VLOOKUP($A19,'Return Data'!$B$7:$R$526,4,0)</f>
        <v>65.3262</v>
      </c>
      <c r="D19" s="65">
        <f>VLOOKUP($A19,'Return Data'!$B$7:$R$526,9,0)</f>
        <v>9.4474999999999998</v>
      </c>
      <c r="E19" s="66">
        <f t="shared" si="7"/>
        <v>10</v>
      </c>
      <c r="F19" s="65">
        <f>VLOOKUP($A19,'Return Data'!$B$7:$R$526,10,0)</f>
        <v>16.0505</v>
      </c>
      <c r="G19" s="66">
        <f t="shared" si="8"/>
        <v>19</v>
      </c>
      <c r="H19" s="65">
        <f>VLOOKUP($A19,'Return Data'!$B$7:$R$526,11,0)</f>
        <v>8.9202999999999992</v>
      </c>
      <c r="I19" s="66">
        <f t="shared" si="9"/>
        <v>20</v>
      </c>
      <c r="J19" s="65">
        <f>VLOOKUP($A19,'Return Data'!$B$7:$R$526,12,0)</f>
        <v>9.2589000000000006</v>
      </c>
      <c r="K19" s="66">
        <f t="shared" si="10"/>
        <v>18</v>
      </c>
      <c r="L19" s="65">
        <f>VLOOKUP($A19,'Return Data'!$B$7:$R$526,13,0)</f>
        <v>8.5853999999999999</v>
      </c>
      <c r="M19" s="66">
        <f t="shared" si="11"/>
        <v>18</v>
      </c>
      <c r="N19" s="65">
        <f>VLOOKUP($A19,'Return Data'!$B$7:$R$526,17,0)</f>
        <v>5.8482000000000003</v>
      </c>
      <c r="O19" s="66">
        <f t="shared" si="12"/>
        <v>22</v>
      </c>
      <c r="P19" s="65">
        <f>VLOOKUP($A19,'Return Data'!$B$7:$R$526,14,0)</f>
        <v>3.7721</v>
      </c>
      <c r="Q19" s="66">
        <f t="shared" si="13"/>
        <v>23</v>
      </c>
      <c r="R19" s="65">
        <f>VLOOKUP($A19,'Return Data'!$B$7:$R$526,16,0)</f>
        <v>8.4383999999999997</v>
      </c>
      <c r="S19" s="67">
        <f t="shared" si="14"/>
        <v>11</v>
      </c>
    </row>
    <row r="20" spans="1:19" x14ac:dyDescent="0.3">
      <c r="A20" s="82" t="s">
        <v>94</v>
      </c>
      <c r="B20" s="64">
        <f>VLOOKUP($A20,'Return Data'!$B$7:$R$526,3,0)</f>
        <v>44004</v>
      </c>
      <c r="C20" s="65">
        <f>VLOOKUP($A20,'Return Data'!$B$7:$R$526,4,0)</f>
        <v>65.3262</v>
      </c>
      <c r="D20" s="65">
        <f>VLOOKUP($A20,'Return Data'!$B$7:$R$526,9,0)</f>
        <v>9.4474999999999998</v>
      </c>
      <c r="E20" s="66">
        <f t="shared" si="7"/>
        <v>10</v>
      </c>
      <c r="F20" s="65">
        <f>VLOOKUP($A20,'Return Data'!$B$7:$R$526,10,0)</f>
        <v>16.0505</v>
      </c>
      <c r="G20" s="66">
        <f t="shared" si="8"/>
        <v>19</v>
      </c>
      <c r="H20" s="65">
        <f>VLOOKUP($A20,'Return Data'!$B$7:$R$526,11,0)</f>
        <v>8.9202999999999992</v>
      </c>
      <c r="I20" s="66">
        <f t="shared" si="9"/>
        <v>20</v>
      </c>
      <c r="J20" s="65">
        <f>VLOOKUP($A20,'Return Data'!$B$7:$R$526,12,0)</f>
        <v>9.2589000000000006</v>
      </c>
      <c r="K20" s="66">
        <f t="shared" si="10"/>
        <v>18</v>
      </c>
      <c r="L20" s="65">
        <f>VLOOKUP($A20,'Return Data'!$B$7:$R$526,13,0)</f>
        <v>8.5853999999999999</v>
      </c>
      <c r="M20" s="66">
        <f t="shared" si="11"/>
        <v>18</v>
      </c>
      <c r="N20" s="65">
        <f>VLOOKUP($A20,'Return Data'!$B$7:$R$526,17,0)</f>
        <v>5.8482000000000003</v>
      </c>
      <c r="O20" s="66">
        <f t="shared" si="12"/>
        <v>22</v>
      </c>
      <c r="P20" s="65">
        <f>VLOOKUP($A20,'Return Data'!$B$7:$R$526,14,0)</f>
        <v>3.7721</v>
      </c>
      <c r="Q20" s="66">
        <f t="shared" si="13"/>
        <v>23</v>
      </c>
      <c r="R20" s="65">
        <f>VLOOKUP($A20,'Return Data'!$B$7:$R$526,16,0)</f>
        <v>8.4383999999999997</v>
      </c>
      <c r="S20" s="67">
        <f t="shared" si="14"/>
        <v>11</v>
      </c>
    </row>
    <row r="21" spans="1:19" x14ac:dyDescent="0.3">
      <c r="A21" s="82" t="s">
        <v>95</v>
      </c>
      <c r="B21" s="64">
        <f>VLOOKUP($A21,'Return Data'!$B$7:$R$526,3,0)</f>
        <v>44004</v>
      </c>
      <c r="C21" s="65">
        <f>VLOOKUP($A21,'Return Data'!$B$7:$R$526,4,0)</f>
        <v>65.3262</v>
      </c>
      <c r="D21" s="65">
        <f>VLOOKUP($A21,'Return Data'!$B$7:$R$526,9,0)</f>
        <v>9.4474999999999998</v>
      </c>
      <c r="E21" s="66">
        <f t="shared" si="7"/>
        <v>10</v>
      </c>
      <c r="F21" s="65">
        <f>VLOOKUP($A21,'Return Data'!$B$7:$R$526,10,0)</f>
        <v>16.0505</v>
      </c>
      <c r="G21" s="66">
        <f t="shared" si="8"/>
        <v>19</v>
      </c>
      <c r="H21" s="65">
        <f>VLOOKUP($A21,'Return Data'!$B$7:$R$526,11,0)</f>
        <v>8.9202999999999992</v>
      </c>
      <c r="I21" s="66">
        <f t="shared" si="9"/>
        <v>20</v>
      </c>
      <c r="J21" s="65">
        <f>VLOOKUP($A21,'Return Data'!$B$7:$R$526,12,0)</f>
        <v>9.2589000000000006</v>
      </c>
      <c r="K21" s="66">
        <f t="shared" si="10"/>
        <v>18</v>
      </c>
      <c r="L21" s="65">
        <f>VLOOKUP($A21,'Return Data'!$B$7:$R$526,13,0)</f>
        <v>8.5853999999999999</v>
      </c>
      <c r="M21" s="66">
        <f t="shared" si="11"/>
        <v>18</v>
      </c>
      <c r="N21" s="65">
        <f>VLOOKUP($A21,'Return Data'!$B$7:$R$526,17,0)</f>
        <v>5.8482000000000003</v>
      </c>
      <c r="O21" s="66">
        <f t="shared" si="12"/>
        <v>22</v>
      </c>
      <c r="P21" s="65">
        <f>VLOOKUP($A21,'Return Data'!$B$7:$R$526,14,0)</f>
        <v>3.7721</v>
      </c>
      <c r="Q21" s="66">
        <f t="shared" si="13"/>
        <v>23</v>
      </c>
      <c r="R21" s="65">
        <f>VLOOKUP($A21,'Return Data'!$B$7:$R$526,16,0)</f>
        <v>8.4383999999999997</v>
      </c>
      <c r="S21" s="67">
        <f t="shared" si="14"/>
        <v>11</v>
      </c>
    </row>
    <row r="22" spans="1:19" x14ac:dyDescent="0.3">
      <c r="A22" s="82" t="s">
        <v>96</v>
      </c>
      <c r="B22" s="64">
        <f>VLOOKUP($A22,'Return Data'!$B$7:$R$526,3,0)</f>
        <v>44004</v>
      </c>
      <c r="C22" s="65">
        <f>VLOOKUP($A22,'Return Data'!$B$7:$R$526,4,0)</f>
        <v>27.5366</v>
      </c>
      <c r="D22" s="65">
        <f>VLOOKUP($A22,'Return Data'!$B$7:$R$526,9,0)</f>
        <v>8.9875000000000007</v>
      </c>
      <c r="E22" s="66">
        <f t="shared" si="7"/>
        <v>13</v>
      </c>
      <c r="F22" s="65">
        <f>VLOOKUP($A22,'Return Data'!$B$7:$R$526,10,0)</f>
        <v>16.680599999999998</v>
      </c>
      <c r="G22" s="66">
        <f t="shared" si="8"/>
        <v>16</v>
      </c>
      <c r="H22" s="65">
        <f>VLOOKUP($A22,'Return Data'!$B$7:$R$526,11,0)</f>
        <v>11.587999999999999</v>
      </c>
      <c r="I22" s="66">
        <f t="shared" si="9"/>
        <v>15</v>
      </c>
      <c r="J22" s="65">
        <f>VLOOKUP($A22,'Return Data'!$B$7:$R$526,12,0)</f>
        <v>9.8899000000000008</v>
      </c>
      <c r="K22" s="66">
        <f t="shared" si="10"/>
        <v>17</v>
      </c>
      <c r="L22" s="65">
        <f>VLOOKUP($A22,'Return Data'!$B$7:$R$526,13,0)</f>
        <v>9.7181999999999995</v>
      </c>
      <c r="M22" s="66">
        <f t="shared" si="11"/>
        <v>14</v>
      </c>
      <c r="N22" s="65">
        <f>VLOOKUP($A22,'Return Data'!$B$7:$R$526,17,0)</f>
        <v>10.4232</v>
      </c>
      <c r="O22" s="66">
        <f t="shared" si="12"/>
        <v>13</v>
      </c>
      <c r="P22" s="65">
        <f>VLOOKUP($A22,'Return Data'!$B$7:$R$526,14,0)</f>
        <v>6.4264999999999999</v>
      </c>
      <c r="Q22" s="66">
        <f t="shared" si="13"/>
        <v>15</v>
      </c>
      <c r="R22" s="65">
        <f>VLOOKUP($A22,'Return Data'!$B$7:$R$526,16,0)</f>
        <v>8.2866999999999997</v>
      </c>
      <c r="S22" s="67">
        <f t="shared" si="14"/>
        <v>15</v>
      </c>
    </row>
    <row r="23" spans="1:19" x14ac:dyDescent="0.3">
      <c r="A23" s="82" t="s">
        <v>97</v>
      </c>
      <c r="B23" s="64">
        <f>VLOOKUP($A23,'Return Data'!$B$7:$R$526,3,0)</f>
        <v>44004</v>
      </c>
      <c r="C23" s="65">
        <f>VLOOKUP($A23,'Return Data'!$B$7:$R$526,4,0)</f>
        <v>26.514099999999999</v>
      </c>
      <c r="D23" s="65">
        <f>VLOOKUP($A23,'Return Data'!$B$7:$R$526,9,0)</f>
        <v>6.3936999999999999</v>
      </c>
      <c r="E23" s="66">
        <f t="shared" si="7"/>
        <v>18</v>
      </c>
      <c r="F23" s="65">
        <f>VLOOKUP($A23,'Return Data'!$B$7:$R$526,10,0)</f>
        <v>18.1004</v>
      </c>
      <c r="G23" s="66">
        <f t="shared" si="8"/>
        <v>12</v>
      </c>
      <c r="H23" s="65">
        <f>VLOOKUP($A23,'Return Data'!$B$7:$R$526,11,0)</f>
        <v>13.551600000000001</v>
      </c>
      <c r="I23" s="66">
        <f t="shared" si="9"/>
        <v>9</v>
      </c>
      <c r="J23" s="65">
        <f>VLOOKUP($A23,'Return Data'!$B$7:$R$526,12,0)</f>
        <v>13.013299999999999</v>
      </c>
      <c r="K23" s="66">
        <f t="shared" si="10"/>
        <v>5</v>
      </c>
      <c r="L23" s="65">
        <f>VLOOKUP($A23,'Return Data'!$B$7:$R$526,13,0)</f>
        <v>11.7172</v>
      </c>
      <c r="M23" s="66">
        <f t="shared" si="11"/>
        <v>6</v>
      </c>
      <c r="N23" s="65">
        <f>VLOOKUP($A23,'Return Data'!$B$7:$R$526,17,0)</f>
        <v>10.4718</v>
      </c>
      <c r="O23" s="66">
        <f t="shared" si="12"/>
        <v>12</v>
      </c>
      <c r="P23" s="65">
        <f>VLOOKUP($A23,'Return Data'!$B$7:$R$526,14,0)</f>
        <v>7.6337000000000002</v>
      </c>
      <c r="Q23" s="66">
        <f t="shared" si="13"/>
        <v>9</v>
      </c>
      <c r="R23" s="65">
        <f>VLOOKUP($A23,'Return Data'!$B$7:$R$526,16,0)</f>
        <v>9.8024000000000004</v>
      </c>
      <c r="S23" s="67">
        <f t="shared" si="14"/>
        <v>1</v>
      </c>
    </row>
    <row r="24" spans="1:19" x14ac:dyDescent="0.3">
      <c r="A24" s="82" t="s">
        <v>98</v>
      </c>
      <c r="B24" s="64">
        <f>VLOOKUP($A24,'Return Data'!$B$7:$R$526,3,0)</f>
        <v>44004</v>
      </c>
      <c r="C24" s="65">
        <f>VLOOKUP($A24,'Return Data'!$B$7:$R$526,4,0)</f>
        <v>16.395900000000001</v>
      </c>
      <c r="D24" s="65">
        <f>VLOOKUP($A24,'Return Data'!$B$7:$R$526,9,0)</f>
        <v>7.3125</v>
      </c>
      <c r="E24" s="66">
        <f t="shared" si="7"/>
        <v>17</v>
      </c>
      <c r="F24" s="65">
        <f>VLOOKUP($A24,'Return Data'!$B$7:$R$526,10,0)</f>
        <v>16.126799999999999</v>
      </c>
      <c r="G24" s="66">
        <f t="shared" si="8"/>
        <v>18</v>
      </c>
      <c r="H24" s="65">
        <f>VLOOKUP($A24,'Return Data'!$B$7:$R$526,11,0)</f>
        <v>10.113799999999999</v>
      </c>
      <c r="I24" s="66">
        <f t="shared" si="9"/>
        <v>18</v>
      </c>
      <c r="J24" s="65">
        <f>VLOOKUP($A24,'Return Data'!$B$7:$R$526,12,0)</f>
        <v>10.2043</v>
      </c>
      <c r="K24" s="66">
        <f t="shared" si="10"/>
        <v>16</v>
      </c>
      <c r="L24" s="65">
        <f>VLOOKUP($A24,'Return Data'!$B$7:$R$526,13,0)</f>
        <v>7.9711999999999996</v>
      </c>
      <c r="M24" s="66">
        <f t="shared" si="11"/>
        <v>21</v>
      </c>
      <c r="N24" s="65">
        <f>VLOOKUP($A24,'Return Data'!$B$7:$R$526,17,0)</f>
        <v>7.4599000000000002</v>
      </c>
      <c r="O24" s="66">
        <f t="shared" si="12"/>
        <v>18</v>
      </c>
      <c r="P24" s="65">
        <f>VLOOKUP($A24,'Return Data'!$B$7:$R$526,14,0)</f>
        <v>4.4396000000000004</v>
      </c>
      <c r="Q24" s="66">
        <f t="shared" si="13"/>
        <v>21</v>
      </c>
      <c r="R24" s="65">
        <f>VLOOKUP($A24,'Return Data'!$B$7:$R$526,16,0)</f>
        <v>6.1081000000000003</v>
      </c>
      <c r="S24" s="67">
        <f t="shared" si="14"/>
        <v>32</v>
      </c>
    </row>
    <row r="25" spans="1:19" x14ac:dyDescent="0.3">
      <c r="A25" s="82" t="s">
        <v>99</v>
      </c>
      <c r="B25" s="64">
        <f>VLOOKUP($A25,'Return Data'!$B$7:$R$526,3,0)</f>
        <v>44004</v>
      </c>
      <c r="C25" s="65">
        <f>VLOOKUP($A25,'Return Data'!$B$7:$R$526,4,0)</f>
        <v>26.341799999999999</v>
      </c>
      <c r="D25" s="65">
        <f>VLOOKUP($A25,'Return Data'!$B$7:$R$526,9,0)</f>
        <v>5.8756000000000004</v>
      </c>
      <c r="E25" s="66">
        <f t="shared" si="7"/>
        <v>21</v>
      </c>
      <c r="F25" s="65">
        <f>VLOOKUP($A25,'Return Data'!$B$7:$R$526,10,0)</f>
        <v>23.058800000000002</v>
      </c>
      <c r="G25" s="66">
        <f t="shared" si="8"/>
        <v>3</v>
      </c>
      <c r="H25" s="65">
        <f>VLOOKUP($A25,'Return Data'!$B$7:$R$526,11,0)</f>
        <v>17.869700000000002</v>
      </c>
      <c r="I25" s="66">
        <f t="shared" si="9"/>
        <v>1</v>
      </c>
      <c r="J25" s="65">
        <f>VLOOKUP($A25,'Return Data'!$B$7:$R$526,12,0)</f>
        <v>14.8561</v>
      </c>
      <c r="K25" s="66">
        <f t="shared" si="10"/>
        <v>2</v>
      </c>
      <c r="L25" s="65">
        <f>VLOOKUP($A25,'Return Data'!$B$7:$R$526,13,0)</f>
        <v>13.7813</v>
      </c>
      <c r="M25" s="66">
        <f t="shared" si="11"/>
        <v>2</v>
      </c>
      <c r="N25" s="65">
        <f>VLOOKUP($A25,'Return Data'!$B$7:$R$526,17,0)</f>
        <v>13.095599999999999</v>
      </c>
      <c r="O25" s="66">
        <f t="shared" si="12"/>
        <v>1</v>
      </c>
      <c r="P25" s="65">
        <f>VLOOKUP($A25,'Return Data'!$B$7:$R$526,14,0)</f>
        <v>8.3263999999999996</v>
      </c>
      <c r="Q25" s="66">
        <f t="shared" si="13"/>
        <v>2</v>
      </c>
      <c r="R25" s="65">
        <f>VLOOKUP($A25,'Return Data'!$B$7:$R$526,16,0)</f>
        <v>8.7362000000000002</v>
      </c>
      <c r="S25" s="67">
        <f t="shared" si="14"/>
        <v>6</v>
      </c>
    </row>
    <row r="26" spans="1:19" x14ac:dyDescent="0.3">
      <c r="A26" s="82" t="s">
        <v>100</v>
      </c>
      <c r="B26" s="64">
        <f>VLOOKUP($A26,'Return Data'!$B$7:$R$526,3,0)</f>
        <v>44004</v>
      </c>
      <c r="C26" s="65">
        <f>VLOOKUP($A26,'Return Data'!$B$7:$R$526,4,0)</f>
        <v>15.973699999999999</v>
      </c>
      <c r="D26" s="65">
        <f>VLOOKUP($A26,'Return Data'!$B$7:$R$526,9,0)</f>
        <v>8.1494</v>
      </c>
      <c r="E26" s="66">
        <f t="shared" si="7"/>
        <v>15</v>
      </c>
      <c r="F26" s="65">
        <f>VLOOKUP($A26,'Return Data'!$B$7:$R$526,10,0)</f>
        <v>6.8270999999999997</v>
      </c>
      <c r="G26" s="66">
        <f t="shared" si="8"/>
        <v>29</v>
      </c>
      <c r="H26" s="65">
        <f>VLOOKUP($A26,'Return Data'!$B$7:$R$526,11,0)</f>
        <v>5.7480000000000002</v>
      </c>
      <c r="I26" s="66">
        <f t="shared" si="9"/>
        <v>29</v>
      </c>
      <c r="J26" s="65">
        <f>VLOOKUP($A26,'Return Data'!$B$7:$R$526,12,0)</f>
        <v>6.726</v>
      </c>
      <c r="K26" s="66">
        <f t="shared" si="10"/>
        <v>25</v>
      </c>
      <c r="L26" s="65">
        <f>VLOOKUP($A26,'Return Data'!$B$7:$R$526,13,0)</f>
        <v>6.7398999999999996</v>
      </c>
      <c r="M26" s="66">
        <f t="shared" si="11"/>
        <v>25</v>
      </c>
      <c r="N26" s="65">
        <f>VLOOKUP($A26,'Return Data'!$B$7:$R$526,17,0)</f>
        <v>7.0461999999999998</v>
      </c>
      <c r="O26" s="66">
        <f t="shared" si="12"/>
        <v>20</v>
      </c>
      <c r="P26" s="65">
        <f>VLOOKUP($A26,'Return Data'!$B$7:$R$526,14,0)</f>
        <v>6.0021000000000004</v>
      </c>
      <c r="Q26" s="66">
        <f t="shared" si="13"/>
        <v>18</v>
      </c>
      <c r="R26" s="65">
        <f>VLOOKUP($A26,'Return Data'!$B$7:$R$526,16,0)</f>
        <v>6.9196999999999997</v>
      </c>
      <c r="S26" s="67">
        <f t="shared" si="14"/>
        <v>26</v>
      </c>
    </row>
    <row r="27" spans="1:19" x14ac:dyDescent="0.3">
      <c r="A27" s="82" t="s">
        <v>101</v>
      </c>
      <c r="B27" s="64">
        <f>VLOOKUP($A27,'Return Data'!$B$7:$R$526,3,0)</f>
        <v>44004</v>
      </c>
      <c r="C27" s="65">
        <f>VLOOKUP($A27,'Return Data'!$B$7:$R$526,4,0)</f>
        <v>1138.08</v>
      </c>
      <c r="D27" s="65">
        <f>VLOOKUP($A27,'Return Data'!$B$7:$R$526,9,0)</f>
        <v>3.9697</v>
      </c>
      <c r="E27" s="66">
        <f t="shared" si="7"/>
        <v>25</v>
      </c>
      <c r="F27" s="65">
        <f>VLOOKUP($A27,'Return Data'!$B$7:$R$526,10,0)</f>
        <v>9.6288</v>
      </c>
      <c r="G27" s="66">
        <f t="shared" si="8"/>
        <v>27</v>
      </c>
      <c r="H27" s="65">
        <f>VLOOKUP($A27,'Return Data'!$B$7:$R$526,11,0)</f>
        <v>6.8680000000000003</v>
      </c>
      <c r="I27" s="66">
        <f t="shared" si="9"/>
        <v>27</v>
      </c>
      <c r="J27" s="65">
        <f>VLOOKUP($A27,'Return Data'!$B$7:$R$526,12,0)</f>
        <v>7.5922000000000001</v>
      </c>
      <c r="K27" s="66">
        <f t="shared" si="10"/>
        <v>23</v>
      </c>
      <c r="L27" s="65">
        <f>VLOOKUP($A27,'Return Data'!$B$7:$R$526,13,0)</f>
        <v>7.2686999999999999</v>
      </c>
      <c r="M27" s="66">
        <f t="shared" si="11"/>
        <v>23</v>
      </c>
      <c r="N27" s="65"/>
      <c r="O27" s="66"/>
      <c r="P27" s="65"/>
      <c r="Q27" s="66"/>
      <c r="R27" s="65">
        <f>VLOOKUP($A27,'Return Data'!$B$7:$R$526,16,0)</f>
        <v>8.6987000000000005</v>
      </c>
      <c r="S27" s="67">
        <f t="shared" si="14"/>
        <v>7</v>
      </c>
    </row>
    <row r="28" spans="1:19" x14ac:dyDescent="0.3">
      <c r="A28" s="82" t="s">
        <v>102</v>
      </c>
      <c r="B28" s="64">
        <f>VLOOKUP($A28,'Return Data'!$B$7:$R$526,3,0)</f>
        <v>44004</v>
      </c>
      <c r="C28" s="65">
        <f>VLOOKUP($A28,'Return Data'!$B$7:$R$526,4,0)</f>
        <v>31.243200000000002</v>
      </c>
      <c r="D28" s="65">
        <f>VLOOKUP($A28,'Return Data'!$B$7:$R$526,9,0)</f>
        <v>12.6691</v>
      </c>
      <c r="E28" s="66">
        <f t="shared" si="7"/>
        <v>2</v>
      </c>
      <c r="F28" s="65">
        <f>VLOOKUP($A28,'Return Data'!$B$7:$R$526,10,0)</f>
        <v>18.255299999999998</v>
      </c>
      <c r="G28" s="66">
        <f t="shared" si="8"/>
        <v>11</v>
      </c>
      <c r="H28" s="65">
        <f>VLOOKUP($A28,'Return Data'!$B$7:$R$526,11,0)</f>
        <v>8.0891000000000002</v>
      </c>
      <c r="I28" s="66">
        <f t="shared" si="9"/>
        <v>23</v>
      </c>
      <c r="J28" s="65">
        <f>VLOOKUP($A28,'Return Data'!$B$7:$R$526,12,0)</f>
        <v>7.0731999999999999</v>
      </c>
      <c r="K28" s="66">
        <f t="shared" si="10"/>
        <v>24</v>
      </c>
      <c r="L28" s="65">
        <f>VLOOKUP($A28,'Return Data'!$B$7:$R$526,13,0)</f>
        <v>6.8554000000000004</v>
      </c>
      <c r="M28" s="66">
        <f t="shared" si="11"/>
        <v>24</v>
      </c>
      <c r="N28" s="65">
        <f>VLOOKUP($A28,'Return Data'!$B$7:$R$526,17,0)</f>
        <v>7.0750000000000002</v>
      </c>
      <c r="O28" s="66">
        <f t="shared" si="12"/>
        <v>19</v>
      </c>
      <c r="P28" s="65">
        <f>VLOOKUP($A28,'Return Data'!$B$7:$R$526,14,0)</f>
        <v>7.1372999999999998</v>
      </c>
      <c r="Q28" s="66">
        <f t="shared" si="13"/>
        <v>12</v>
      </c>
      <c r="R28" s="65">
        <f>VLOOKUP($A28,'Return Data'!$B$7:$R$526,16,0)</f>
        <v>6.9286000000000003</v>
      </c>
      <c r="S28" s="67">
        <f t="shared" si="14"/>
        <v>25</v>
      </c>
    </row>
    <row r="29" spans="1:19" x14ac:dyDescent="0.3">
      <c r="A29" s="82" t="s">
        <v>103</v>
      </c>
      <c r="B29" s="64">
        <f>VLOOKUP($A29,'Return Data'!$B$7:$R$526,3,0)</f>
        <v>44004</v>
      </c>
      <c r="C29" s="65">
        <f>VLOOKUP($A29,'Return Data'!$B$7:$R$526,4,0)</f>
        <v>27.813400000000001</v>
      </c>
      <c r="D29" s="65">
        <f>VLOOKUP($A29,'Return Data'!$B$7:$R$526,9,0)</f>
        <v>13.1975</v>
      </c>
      <c r="E29" s="66">
        <f t="shared" si="7"/>
        <v>1</v>
      </c>
      <c r="F29" s="65">
        <f>VLOOKUP($A29,'Return Data'!$B$7:$R$526,10,0)</f>
        <v>21.480899999999998</v>
      </c>
      <c r="G29" s="66">
        <f t="shared" si="8"/>
        <v>6</v>
      </c>
      <c r="H29" s="65">
        <f>VLOOKUP($A29,'Return Data'!$B$7:$R$526,11,0)</f>
        <v>12.968999999999999</v>
      </c>
      <c r="I29" s="66">
        <f t="shared" si="9"/>
        <v>12</v>
      </c>
      <c r="J29" s="65">
        <f>VLOOKUP($A29,'Return Data'!$B$7:$R$526,12,0)</f>
        <v>11.871</v>
      </c>
      <c r="K29" s="66">
        <f t="shared" si="10"/>
        <v>9</v>
      </c>
      <c r="L29" s="65">
        <f>VLOOKUP($A29,'Return Data'!$B$7:$R$526,13,0)</f>
        <v>10.9626</v>
      </c>
      <c r="M29" s="66">
        <f t="shared" si="11"/>
        <v>9</v>
      </c>
      <c r="N29" s="65">
        <f>VLOOKUP($A29,'Return Data'!$B$7:$R$526,17,0)</f>
        <v>11.6107</v>
      </c>
      <c r="O29" s="66">
        <f t="shared" si="12"/>
        <v>5</v>
      </c>
      <c r="P29" s="65">
        <f>VLOOKUP($A29,'Return Data'!$B$7:$R$526,14,0)</f>
        <v>8.8285999999999998</v>
      </c>
      <c r="Q29" s="66">
        <f t="shared" si="13"/>
        <v>1</v>
      </c>
      <c r="R29" s="65">
        <f>VLOOKUP($A29,'Return Data'!$B$7:$R$526,16,0)</f>
        <v>8.8371999999999993</v>
      </c>
      <c r="S29" s="67">
        <f t="shared" si="14"/>
        <v>5</v>
      </c>
    </row>
    <row r="30" spans="1:19" x14ac:dyDescent="0.3">
      <c r="A30" s="82" t="s">
        <v>104</v>
      </c>
      <c r="B30" s="64">
        <f>VLOOKUP($A30,'Return Data'!$B$7:$R$526,3,0)</f>
        <v>44004</v>
      </c>
      <c r="C30" s="65">
        <f>VLOOKUP($A30,'Return Data'!$B$7:$R$526,4,0)</f>
        <v>22.7559</v>
      </c>
      <c r="D30" s="65">
        <f>VLOOKUP($A30,'Return Data'!$B$7:$R$526,9,0)</f>
        <v>3.6955</v>
      </c>
      <c r="E30" s="66">
        <f t="shared" si="7"/>
        <v>26</v>
      </c>
      <c r="F30" s="65">
        <f>VLOOKUP($A30,'Return Data'!$B$7:$R$526,10,0)</f>
        <v>19.768599999999999</v>
      </c>
      <c r="G30" s="66">
        <f t="shared" si="8"/>
        <v>8</v>
      </c>
      <c r="H30" s="65">
        <f>VLOOKUP($A30,'Return Data'!$B$7:$R$526,11,0)</f>
        <v>13.4788</v>
      </c>
      <c r="I30" s="66">
        <f t="shared" si="9"/>
        <v>11</v>
      </c>
      <c r="J30" s="65">
        <f>VLOOKUP($A30,'Return Data'!$B$7:$R$526,12,0)</f>
        <v>11.8619</v>
      </c>
      <c r="K30" s="66">
        <f t="shared" si="10"/>
        <v>10</v>
      </c>
      <c r="L30" s="65">
        <f>VLOOKUP($A30,'Return Data'!$B$7:$R$526,13,0)</f>
        <v>11.0663</v>
      </c>
      <c r="M30" s="66">
        <f t="shared" si="11"/>
        <v>8</v>
      </c>
      <c r="N30" s="65">
        <f>VLOOKUP($A30,'Return Data'!$B$7:$R$526,17,0)</f>
        <v>10.683199999999999</v>
      </c>
      <c r="O30" s="66">
        <f t="shared" si="12"/>
        <v>9</v>
      </c>
      <c r="P30" s="65">
        <f>VLOOKUP($A30,'Return Data'!$B$7:$R$526,14,0)</f>
        <v>7.6348000000000003</v>
      </c>
      <c r="Q30" s="66">
        <f t="shared" si="13"/>
        <v>8</v>
      </c>
      <c r="R30" s="65">
        <f>VLOOKUP($A30,'Return Data'!$B$7:$R$526,16,0)</f>
        <v>6.1292999999999997</v>
      </c>
      <c r="S30" s="67">
        <f t="shared" si="14"/>
        <v>31</v>
      </c>
    </row>
    <row r="31" spans="1:19" x14ac:dyDescent="0.3">
      <c r="A31" s="82" t="s">
        <v>105</v>
      </c>
      <c r="B31" s="64">
        <f>VLOOKUP($A31,'Return Data'!$B$7:$R$526,3,0)</f>
        <v>44004</v>
      </c>
      <c r="C31" s="65">
        <f>VLOOKUP($A31,'Return Data'!$B$7:$R$526,4,0)</f>
        <v>12.886900000000001</v>
      </c>
      <c r="D31" s="65">
        <f>VLOOKUP($A31,'Return Data'!$B$7:$R$526,9,0)</f>
        <v>-0.9859</v>
      </c>
      <c r="E31" s="66">
        <f t="shared" si="7"/>
        <v>34</v>
      </c>
      <c r="F31" s="65">
        <f>VLOOKUP($A31,'Return Data'!$B$7:$R$526,10,0)</f>
        <v>14.1759</v>
      </c>
      <c r="G31" s="66">
        <f t="shared" si="8"/>
        <v>24</v>
      </c>
      <c r="H31" s="65">
        <f>VLOOKUP($A31,'Return Data'!$B$7:$R$526,11,0)</f>
        <v>14.9374</v>
      </c>
      <c r="I31" s="66">
        <f t="shared" si="9"/>
        <v>4</v>
      </c>
      <c r="J31" s="65">
        <f>VLOOKUP($A31,'Return Data'!$B$7:$R$526,12,0)</f>
        <v>12.742800000000001</v>
      </c>
      <c r="K31" s="66">
        <f t="shared" si="10"/>
        <v>6</v>
      </c>
      <c r="L31" s="65">
        <f>VLOOKUP($A31,'Return Data'!$B$7:$R$526,13,0)</f>
        <v>12.614100000000001</v>
      </c>
      <c r="M31" s="66">
        <f t="shared" si="11"/>
        <v>5</v>
      </c>
      <c r="N31" s="65">
        <f>VLOOKUP($A31,'Return Data'!$B$7:$R$526,17,0)</f>
        <v>11.462999999999999</v>
      </c>
      <c r="O31" s="66">
        <f t="shared" si="12"/>
        <v>7</v>
      </c>
      <c r="P31" s="65">
        <f>VLOOKUP($A31,'Return Data'!$B$7:$R$526,14,0)</f>
        <v>7.8352000000000004</v>
      </c>
      <c r="Q31" s="66">
        <f t="shared" si="13"/>
        <v>6</v>
      </c>
      <c r="R31" s="65">
        <f>VLOOKUP($A31,'Return Data'!$B$7:$R$526,16,0)</f>
        <v>8.1181999999999999</v>
      </c>
      <c r="S31" s="67">
        <f t="shared" si="14"/>
        <v>16</v>
      </c>
    </row>
    <row r="32" spans="1:19" x14ac:dyDescent="0.3">
      <c r="A32" s="82" t="s">
        <v>106</v>
      </c>
      <c r="B32" s="64">
        <f>VLOOKUP($A32,'Return Data'!$B$7:$R$526,3,0)</f>
        <v>44004</v>
      </c>
      <c r="C32" s="65">
        <f>VLOOKUP($A32,'Return Data'!$B$7:$R$526,4,0)</f>
        <v>28.020900000000001</v>
      </c>
      <c r="D32" s="65">
        <f>VLOOKUP($A32,'Return Data'!$B$7:$R$526,9,0)</f>
        <v>6.2942999999999998</v>
      </c>
      <c r="E32" s="66">
        <f t="shared" si="7"/>
        <v>19</v>
      </c>
      <c r="F32" s="65">
        <f>VLOOKUP($A32,'Return Data'!$B$7:$R$526,10,0)</f>
        <v>21.685099999999998</v>
      </c>
      <c r="G32" s="66">
        <f t="shared" si="8"/>
        <v>5</v>
      </c>
      <c r="H32" s="65">
        <f>VLOOKUP($A32,'Return Data'!$B$7:$R$526,11,0)</f>
        <v>14.709899999999999</v>
      </c>
      <c r="I32" s="66">
        <f t="shared" si="9"/>
        <v>5</v>
      </c>
      <c r="J32" s="65">
        <f>VLOOKUP($A32,'Return Data'!$B$7:$R$526,12,0)</f>
        <v>11.65</v>
      </c>
      <c r="K32" s="66">
        <f t="shared" si="10"/>
        <v>11</v>
      </c>
      <c r="L32" s="65">
        <f>VLOOKUP($A32,'Return Data'!$B$7:$R$526,13,0)</f>
        <v>10.231999999999999</v>
      </c>
      <c r="M32" s="66">
        <f t="shared" si="11"/>
        <v>11</v>
      </c>
      <c r="N32" s="65">
        <f>VLOOKUP($A32,'Return Data'!$B$7:$R$526,17,0)</f>
        <v>10.3102</v>
      </c>
      <c r="O32" s="66">
        <f t="shared" si="12"/>
        <v>14</v>
      </c>
      <c r="P32" s="65">
        <f>VLOOKUP($A32,'Return Data'!$B$7:$R$526,14,0)</f>
        <v>6.5787000000000004</v>
      </c>
      <c r="Q32" s="66">
        <f t="shared" si="13"/>
        <v>14</v>
      </c>
      <c r="R32" s="65">
        <f>VLOOKUP($A32,'Return Data'!$B$7:$R$526,16,0)</f>
        <v>6.8230000000000004</v>
      </c>
      <c r="S32" s="67">
        <f t="shared" si="14"/>
        <v>28</v>
      </c>
    </row>
    <row r="33" spans="1:19" x14ac:dyDescent="0.3">
      <c r="A33" s="82" t="s">
        <v>107</v>
      </c>
      <c r="B33" s="64">
        <f>VLOOKUP($A33,'Return Data'!$B$7:$R$526,3,0)</f>
        <v>44004</v>
      </c>
      <c r="C33" s="65">
        <f>VLOOKUP($A33,'Return Data'!$B$7:$R$526,4,0)</f>
        <v>2021.4358</v>
      </c>
      <c r="D33" s="65">
        <f>VLOOKUP($A33,'Return Data'!$B$7:$R$526,9,0)</f>
        <v>1.1285000000000001</v>
      </c>
      <c r="E33" s="66">
        <f t="shared" si="7"/>
        <v>30</v>
      </c>
      <c r="F33" s="65">
        <f>VLOOKUP($A33,'Return Data'!$B$7:$R$526,10,0)</f>
        <v>16.330300000000001</v>
      </c>
      <c r="G33" s="66">
        <f t="shared" si="8"/>
        <v>17</v>
      </c>
      <c r="H33" s="65">
        <f>VLOOKUP($A33,'Return Data'!$B$7:$R$526,11,0)</f>
        <v>11.149800000000001</v>
      </c>
      <c r="I33" s="66">
        <f t="shared" si="9"/>
        <v>16</v>
      </c>
      <c r="J33" s="65">
        <f>VLOOKUP($A33,'Return Data'!$B$7:$R$526,12,0)</f>
        <v>10.3574</v>
      </c>
      <c r="K33" s="66">
        <f t="shared" si="10"/>
        <v>14</v>
      </c>
      <c r="L33" s="65">
        <f>VLOOKUP($A33,'Return Data'!$B$7:$R$526,13,0)</f>
        <v>9.7274999999999991</v>
      </c>
      <c r="M33" s="66">
        <f t="shared" si="11"/>
        <v>13</v>
      </c>
      <c r="N33" s="65">
        <f>VLOOKUP($A33,'Return Data'!$B$7:$R$526,17,0)</f>
        <v>10.8644</v>
      </c>
      <c r="O33" s="66">
        <f t="shared" si="12"/>
        <v>8</v>
      </c>
      <c r="P33" s="65">
        <f>VLOOKUP($A33,'Return Data'!$B$7:$R$526,14,0)</f>
        <v>7.4626999999999999</v>
      </c>
      <c r="Q33" s="66">
        <f t="shared" si="13"/>
        <v>10</v>
      </c>
      <c r="R33" s="65">
        <f>VLOOKUP($A33,'Return Data'!$B$7:$R$526,16,0)</f>
        <v>8.6865000000000006</v>
      </c>
      <c r="S33" s="67">
        <f t="shared" si="14"/>
        <v>9</v>
      </c>
    </row>
    <row r="34" spans="1:19" x14ac:dyDescent="0.3">
      <c r="A34" s="82" t="s">
        <v>108</v>
      </c>
      <c r="B34" s="64">
        <f>VLOOKUP($A34,'Return Data'!$B$7:$R$526,3,0)</f>
        <v>44004</v>
      </c>
      <c r="C34" s="65">
        <f>VLOOKUP($A34,'Return Data'!$B$7:$R$526,4,0)</f>
        <v>30.4253</v>
      </c>
      <c r="D34" s="65">
        <f>VLOOKUP($A34,'Return Data'!$B$7:$R$526,9,0)</f>
        <v>7.3636999999999997</v>
      </c>
      <c r="E34" s="66">
        <f t="shared" si="7"/>
        <v>16</v>
      </c>
      <c r="F34" s="65">
        <f>VLOOKUP($A34,'Return Data'!$B$7:$R$526,10,0)</f>
        <v>0.84030000000000005</v>
      </c>
      <c r="G34" s="66">
        <f t="shared" si="8"/>
        <v>32</v>
      </c>
      <c r="H34" s="65">
        <f>VLOOKUP($A34,'Return Data'!$B$7:$R$526,11,0)</f>
        <v>4.2027999999999999</v>
      </c>
      <c r="I34" s="66">
        <f t="shared" si="9"/>
        <v>30</v>
      </c>
      <c r="J34" s="65">
        <f>VLOOKUP($A34,'Return Data'!$B$7:$R$526,12,0)</f>
        <v>4.2031000000000001</v>
      </c>
      <c r="K34" s="66">
        <f t="shared" si="10"/>
        <v>28</v>
      </c>
      <c r="L34" s="65">
        <f>VLOOKUP($A34,'Return Data'!$B$7:$R$526,13,0)</f>
        <v>4.4923000000000002</v>
      </c>
      <c r="M34" s="66">
        <f t="shared" si="11"/>
        <v>28</v>
      </c>
      <c r="N34" s="65">
        <f>VLOOKUP($A34,'Return Data'!$B$7:$R$526,17,0)</f>
        <v>1.9883999999999999</v>
      </c>
      <c r="O34" s="66">
        <f t="shared" si="12"/>
        <v>29</v>
      </c>
      <c r="P34" s="65">
        <f>VLOOKUP($A34,'Return Data'!$B$7:$R$526,14,0)</f>
        <v>1.6774</v>
      </c>
      <c r="Q34" s="66">
        <f t="shared" si="13"/>
        <v>29</v>
      </c>
      <c r="R34" s="65">
        <f>VLOOKUP($A34,'Return Data'!$B$7:$R$526,16,0)</f>
        <v>6.6967999999999996</v>
      </c>
      <c r="S34" s="67">
        <f t="shared" si="14"/>
        <v>29</v>
      </c>
    </row>
    <row r="35" spans="1:19" x14ac:dyDescent="0.3">
      <c r="A35" s="82" t="s">
        <v>109</v>
      </c>
      <c r="B35" s="64">
        <f>VLOOKUP($A35,'Return Data'!$B$7:$R$526,3,0)</f>
        <v>44004</v>
      </c>
      <c r="C35" s="65">
        <f>VLOOKUP($A35,'Return Data'!$B$7:$R$526,4,0)</f>
        <v>63.141300000000001</v>
      </c>
      <c r="D35" s="65">
        <f>VLOOKUP($A35,'Return Data'!$B$7:$R$526,9,0)</f>
        <v>4.7367999999999997</v>
      </c>
      <c r="E35" s="66">
        <f t="shared" si="7"/>
        <v>24</v>
      </c>
      <c r="F35" s="65">
        <f>VLOOKUP($A35,'Return Data'!$B$7:$R$526,10,0)</f>
        <v>5.9402999999999997</v>
      </c>
      <c r="G35" s="66">
        <f t="shared" si="8"/>
        <v>30</v>
      </c>
      <c r="H35" s="65">
        <f>VLOOKUP($A35,'Return Data'!$B$7:$R$526,11,0)</f>
        <v>6.1939000000000002</v>
      </c>
      <c r="I35" s="66">
        <f t="shared" si="9"/>
        <v>28</v>
      </c>
      <c r="J35" s="65">
        <f>VLOOKUP($A35,'Return Data'!$B$7:$R$526,12,0)</f>
        <v>6.0715000000000003</v>
      </c>
      <c r="K35" s="66">
        <f t="shared" si="10"/>
        <v>26</v>
      </c>
      <c r="L35" s="65">
        <f>VLOOKUP($A35,'Return Data'!$B$7:$R$526,13,0)</f>
        <v>6.0176999999999996</v>
      </c>
      <c r="M35" s="66">
        <f t="shared" si="11"/>
        <v>26</v>
      </c>
      <c r="N35" s="65">
        <f>VLOOKUP($A35,'Return Data'!$B$7:$R$526,17,0)</f>
        <v>6.7725999999999997</v>
      </c>
      <c r="O35" s="66">
        <f t="shared" si="12"/>
        <v>21</v>
      </c>
      <c r="P35" s="65">
        <f>VLOOKUP($A35,'Return Data'!$B$7:$R$526,14,0)</f>
        <v>3.9942000000000002</v>
      </c>
      <c r="Q35" s="66">
        <f t="shared" si="13"/>
        <v>22</v>
      </c>
      <c r="R35" s="65">
        <f>VLOOKUP($A35,'Return Data'!$B$7:$R$526,16,0)</f>
        <v>8.6953999999999994</v>
      </c>
      <c r="S35" s="67">
        <f t="shared" si="14"/>
        <v>8</v>
      </c>
    </row>
    <row r="36" spans="1:19" x14ac:dyDescent="0.3">
      <c r="A36" s="82" t="s">
        <v>110</v>
      </c>
      <c r="B36" s="64">
        <f>VLOOKUP($A36,'Return Data'!$B$7:$R$526,3,0)</f>
        <v>44004</v>
      </c>
      <c r="C36" s="65">
        <f>VLOOKUP($A36,'Return Data'!$B$7:$R$526,4,0)</f>
        <v>15.7646</v>
      </c>
      <c r="D36" s="65">
        <f>VLOOKUP($A36,'Return Data'!$B$7:$R$526,9,0)</f>
        <v>5.5303000000000004</v>
      </c>
      <c r="E36" s="66">
        <f t="shared" si="7"/>
        <v>22</v>
      </c>
      <c r="F36" s="65">
        <f>VLOOKUP($A36,'Return Data'!$B$7:$R$526,10,0)</f>
        <v>16.998999999999999</v>
      </c>
      <c r="G36" s="66">
        <f t="shared" si="8"/>
        <v>15</v>
      </c>
      <c r="H36" s="65">
        <f>VLOOKUP($A36,'Return Data'!$B$7:$R$526,11,0)</f>
        <v>13.482799999999999</v>
      </c>
      <c r="I36" s="66">
        <f t="shared" si="9"/>
        <v>10</v>
      </c>
      <c r="J36" s="65">
        <f>VLOOKUP($A36,'Return Data'!$B$7:$R$526,12,0)</f>
        <v>12.1821</v>
      </c>
      <c r="K36" s="66">
        <f t="shared" si="10"/>
        <v>7</v>
      </c>
      <c r="L36" s="65">
        <f>VLOOKUP($A36,'Return Data'!$B$7:$R$526,13,0)</f>
        <v>10.8635</v>
      </c>
      <c r="M36" s="66">
        <f t="shared" si="11"/>
        <v>10</v>
      </c>
      <c r="N36" s="65">
        <f>VLOOKUP($A36,'Return Data'!$B$7:$R$526,17,0)</f>
        <v>10.6341</v>
      </c>
      <c r="O36" s="66">
        <f t="shared" si="12"/>
        <v>11</v>
      </c>
      <c r="P36" s="65">
        <f>VLOOKUP($A36,'Return Data'!$B$7:$R$526,14,0)</f>
        <v>7.1722999999999999</v>
      </c>
      <c r="Q36" s="66">
        <f t="shared" si="13"/>
        <v>11</v>
      </c>
      <c r="R36" s="65">
        <f>VLOOKUP($A36,'Return Data'!$B$7:$R$526,16,0)</f>
        <v>9.2980999999999998</v>
      </c>
      <c r="S36" s="67">
        <f t="shared" si="14"/>
        <v>2</v>
      </c>
    </row>
    <row r="37" spans="1:19" x14ac:dyDescent="0.3">
      <c r="A37" s="82" t="s">
        <v>111</v>
      </c>
      <c r="B37" s="64">
        <f>VLOOKUP($A37,'Return Data'!$B$7:$R$526,3,0)</f>
        <v>44004</v>
      </c>
      <c r="C37" s="65">
        <f>VLOOKUP($A37,'Return Data'!$B$7:$R$526,4,0)</f>
        <v>26.922899999999998</v>
      </c>
      <c r="D37" s="65">
        <f>VLOOKUP($A37,'Return Data'!$B$7:$R$526,9,0)</f>
        <v>1.1644000000000001</v>
      </c>
      <c r="E37" s="66">
        <f t="shared" si="7"/>
        <v>29</v>
      </c>
      <c r="F37" s="65">
        <f>VLOOKUP($A37,'Return Data'!$B$7:$R$526,10,0)</f>
        <v>19.117100000000001</v>
      </c>
      <c r="G37" s="66">
        <f t="shared" si="8"/>
        <v>9</v>
      </c>
      <c r="H37" s="65">
        <f>VLOOKUP($A37,'Return Data'!$B$7:$R$526,11,0)</f>
        <v>14.508599999999999</v>
      </c>
      <c r="I37" s="66">
        <f t="shared" si="9"/>
        <v>6</v>
      </c>
      <c r="J37" s="65">
        <f>VLOOKUP($A37,'Return Data'!$B$7:$R$526,12,0)</f>
        <v>13.127599999999999</v>
      </c>
      <c r="K37" s="66">
        <f t="shared" si="10"/>
        <v>4</v>
      </c>
      <c r="L37" s="65">
        <f>VLOOKUP($A37,'Return Data'!$B$7:$R$526,13,0)</f>
        <v>12.8461</v>
      </c>
      <c r="M37" s="66">
        <f t="shared" si="11"/>
        <v>3</v>
      </c>
      <c r="N37" s="65">
        <f>VLOOKUP($A37,'Return Data'!$B$7:$R$526,17,0)</f>
        <v>12.295500000000001</v>
      </c>
      <c r="O37" s="66">
        <f t="shared" si="12"/>
        <v>3</v>
      </c>
      <c r="P37" s="65">
        <f>VLOOKUP($A37,'Return Data'!$B$7:$R$526,14,0)</f>
        <v>8.0079999999999991</v>
      </c>
      <c r="Q37" s="66">
        <f t="shared" si="13"/>
        <v>5</v>
      </c>
      <c r="R37" s="65">
        <f>VLOOKUP($A37,'Return Data'!$B$7:$R$526,16,0)</f>
        <v>6.2047999999999996</v>
      </c>
      <c r="S37" s="67">
        <f t="shared" si="14"/>
        <v>30</v>
      </c>
    </row>
    <row r="38" spans="1:19" x14ac:dyDescent="0.3">
      <c r="A38" s="82" t="s">
        <v>112</v>
      </c>
      <c r="B38" s="64">
        <f>VLOOKUP($A38,'Return Data'!$B$7:$R$526,3,0)</f>
        <v>44004</v>
      </c>
      <c r="C38" s="65">
        <f>VLOOKUP($A38,'Return Data'!$B$7:$R$526,4,0)</f>
        <v>31.044699999999999</v>
      </c>
      <c r="D38" s="65">
        <f>VLOOKUP($A38,'Return Data'!$B$7:$R$526,9,0)</f>
        <v>10.3146</v>
      </c>
      <c r="E38" s="66">
        <f t="shared" si="7"/>
        <v>5</v>
      </c>
      <c r="F38" s="65">
        <f>VLOOKUP($A38,'Return Data'!$B$7:$R$526,10,0)</f>
        <v>17.0047</v>
      </c>
      <c r="G38" s="66">
        <f t="shared" si="8"/>
        <v>14</v>
      </c>
      <c r="H38" s="65">
        <f>VLOOKUP($A38,'Return Data'!$B$7:$R$526,11,0)</f>
        <v>11.7476</v>
      </c>
      <c r="I38" s="66">
        <f t="shared" si="9"/>
        <v>14</v>
      </c>
      <c r="J38" s="65">
        <f>VLOOKUP($A38,'Return Data'!$B$7:$R$526,12,0)</f>
        <v>10.232200000000001</v>
      </c>
      <c r="K38" s="66">
        <f t="shared" si="10"/>
        <v>15</v>
      </c>
      <c r="L38" s="65">
        <f>VLOOKUP($A38,'Return Data'!$B$7:$R$526,13,0)</f>
        <v>8.9390999999999998</v>
      </c>
      <c r="M38" s="66">
        <f t="shared" si="11"/>
        <v>17</v>
      </c>
      <c r="N38" s="65">
        <f>VLOOKUP($A38,'Return Data'!$B$7:$R$526,17,0)</f>
        <v>8.5648</v>
      </c>
      <c r="O38" s="66">
        <f t="shared" si="12"/>
        <v>17</v>
      </c>
      <c r="P38" s="65">
        <f>VLOOKUP($A38,'Return Data'!$B$7:$R$526,14,0)</f>
        <v>5.6597</v>
      </c>
      <c r="Q38" s="66">
        <f t="shared" si="13"/>
        <v>19</v>
      </c>
      <c r="R38" s="65">
        <f>VLOOKUP($A38,'Return Data'!$B$7:$R$526,16,0)</f>
        <v>6.9698000000000002</v>
      </c>
      <c r="S38" s="67">
        <f t="shared" si="14"/>
        <v>24</v>
      </c>
    </row>
    <row r="39" spans="1:19" x14ac:dyDescent="0.3">
      <c r="A39" s="82" t="s">
        <v>113</v>
      </c>
      <c r="B39" s="64">
        <f>VLOOKUP($A39,'Return Data'!$B$7:$R$526,3,0)</f>
        <v>44004</v>
      </c>
      <c r="C39" s="65">
        <f>VLOOKUP($A39,'Return Data'!$B$7:$R$526,4,0)</f>
        <v>18.285499999999999</v>
      </c>
      <c r="D39" s="65">
        <f>VLOOKUP($A39,'Return Data'!$B$7:$R$526,9,0)</f>
        <v>5.8888999999999996</v>
      </c>
      <c r="E39" s="66">
        <f t="shared" si="7"/>
        <v>20</v>
      </c>
      <c r="F39" s="65">
        <f>VLOOKUP($A39,'Return Data'!$B$7:$R$526,10,0)</f>
        <v>22.4377</v>
      </c>
      <c r="G39" s="66">
        <f t="shared" si="8"/>
        <v>4</v>
      </c>
      <c r="H39" s="65">
        <f>VLOOKUP($A39,'Return Data'!$B$7:$R$526,11,0)</f>
        <v>13.9672</v>
      </c>
      <c r="I39" s="66">
        <f t="shared" si="9"/>
        <v>7</v>
      </c>
      <c r="J39" s="65">
        <f>VLOOKUP($A39,'Return Data'!$B$7:$R$526,12,0)</f>
        <v>12.1517</v>
      </c>
      <c r="K39" s="66">
        <f t="shared" si="10"/>
        <v>8</v>
      </c>
      <c r="L39" s="65">
        <f>VLOOKUP($A39,'Return Data'!$B$7:$R$526,13,0)</f>
        <v>11.25</v>
      </c>
      <c r="M39" s="66">
        <f t="shared" si="11"/>
        <v>7</v>
      </c>
      <c r="N39" s="65">
        <f>VLOOKUP($A39,'Return Data'!$B$7:$R$526,17,0)</f>
        <v>10.683</v>
      </c>
      <c r="O39" s="66">
        <f t="shared" si="12"/>
        <v>10</v>
      </c>
      <c r="P39" s="65">
        <f>VLOOKUP($A39,'Return Data'!$B$7:$R$526,14,0)</f>
        <v>7.0006000000000004</v>
      </c>
      <c r="Q39" s="66">
        <f t="shared" si="13"/>
        <v>13</v>
      </c>
      <c r="R39" s="65">
        <f>VLOOKUP($A39,'Return Data'!$B$7:$R$526,16,0)</f>
        <v>7.4846000000000004</v>
      </c>
      <c r="S39" s="67">
        <f t="shared" si="14"/>
        <v>19</v>
      </c>
    </row>
    <row r="40" spans="1:19" x14ac:dyDescent="0.3">
      <c r="A40" s="82" t="s">
        <v>369</v>
      </c>
      <c r="B40" s="64">
        <f>VLOOKUP($A40,'Return Data'!$B$7:$R$526,3,0)</f>
        <v>44004</v>
      </c>
      <c r="C40" s="65">
        <f>VLOOKUP($A40,'Return Data'!$B$7:$R$526,4,0)</f>
        <v>0.3679</v>
      </c>
      <c r="D40" s="65">
        <f>VLOOKUP($A40,'Return Data'!$B$7:$R$526,9,0)</f>
        <v>8.7049000000000003</v>
      </c>
      <c r="E40" s="66">
        <f t="shared" si="7"/>
        <v>14</v>
      </c>
      <c r="F40" s="65">
        <f>VLOOKUP($A40,'Return Data'!$B$7:$R$526,10,0)</f>
        <v>8.8519000000000005</v>
      </c>
      <c r="G40" s="66">
        <f t="shared" si="8"/>
        <v>28</v>
      </c>
      <c r="H40" s="65"/>
      <c r="I40" s="66"/>
      <c r="J40" s="65"/>
      <c r="K40" s="66"/>
      <c r="L40" s="65"/>
      <c r="M40" s="66"/>
      <c r="N40" s="65"/>
      <c r="O40" s="66"/>
      <c r="P40" s="65"/>
      <c r="Q40" s="66"/>
      <c r="R40" s="65">
        <f>VLOOKUP($A40,'Return Data'!$B$7:$R$526,16,0)</f>
        <v>8.8445999999999998</v>
      </c>
      <c r="S40" s="67">
        <f t="shared" si="14"/>
        <v>4</v>
      </c>
    </row>
    <row r="41" spans="1:19" x14ac:dyDescent="0.3">
      <c r="A41" s="82" t="s">
        <v>114</v>
      </c>
      <c r="B41" s="64">
        <f>VLOOKUP($A41,'Return Data'!$B$7:$R$526,3,0)</f>
        <v>44004</v>
      </c>
      <c r="C41" s="65">
        <f>VLOOKUP($A41,'Return Data'!$B$7:$R$526,4,0)</f>
        <v>20.586200000000002</v>
      </c>
      <c r="D41" s="65">
        <f>VLOOKUP($A41,'Return Data'!$B$7:$R$526,9,0)</f>
        <v>10.2578</v>
      </c>
      <c r="E41" s="66">
        <f t="shared" si="7"/>
        <v>6</v>
      </c>
      <c r="F41" s="65">
        <f>VLOOKUP($A41,'Return Data'!$B$7:$R$526,10,0)</f>
        <v>24.058900000000001</v>
      </c>
      <c r="G41" s="66">
        <f t="shared" si="8"/>
        <v>2</v>
      </c>
      <c r="H41" s="65">
        <f>VLOOKUP($A41,'Return Data'!$B$7:$R$526,11,0)</f>
        <v>7.0640999999999998</v>
      </c>
      <c r="I41" s="66">
        <f t="shared" si="9"/>
        <v>26</v>
      </c>
      <c r="J41" s="65">
        <f>VLOOKUP($A41,'Return Data'!$B$7:$R$526,12,0)</f>
        <v>5.4096000000000002</v>
      </c>
      <c r="K41" s="66">
        <f t="shared" si="10"/>
        <v>27</v>
      </c>
      <c r="L41" s="65">
        <f>VLOOKUP($A41,'Return Data'!$B$7:$R$526,13,0)</f>
        <v>5.9257999999999997</v>
      </c>
      <c r="M41" s="66">
        <f t="shared" si="11"/>
        <v>27</v>
      </c>
      <c r="N41" s="65">
        <f>VLOOKUP($A41,'Return Data'!$B$7:$R$526,17,0)</f>
        <v>1.3038000000000001</v>
      </c>
      <c r="O41" s="66">
        <f t="shared" si="12"/>
        <v>30</v>
      </c>
      <c r="P41" s="65">
        <f>VLOOKUP($A41,'Return Data'!$B$7:$R$526,14,0)</f>
        <v>1.3023</v>
      </c>
      <c r="Q41" s="66">
        <f t="shared" si="13"/>
        <v>30</v>
      </c>
      <c r="R41" s="65">
        <f>VLOOKUP($A41,'Return Data'!$B$7:$R$526,16,0)</f>
        <v>7.4832000000000001</v>
      </c>
      <c r="S41" s="67">
        <f t="shared" si="14"/>
        <v>20</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6.5334117647058827</v>
      </c>
      <c r="E43" s="88"/>
      <c r="F43" s="89">
        <f>AVERAGE(F8:F41)</f>
        <v>8.8240911764705885</v>
      </c>
      <c r="G43" s="88"/>
      <c r="H43" s="89">
        <f>AVERAGE(H8:H41)</f>
        <v>6.962548484848484</v>
      </c>
      <c r="I43" s="88"/>
      <c r="J43" s="89">
        <f>AVERAGE(J8:J41)</f>
        <v>8.9406870967741927</v>
      </c>
      <c r="K43" s="88"/>
      <c r="L43" s="89">
        <f>AVERAGE(L8:L41)</f>
        <v>8.7463129032258049</v>
      </c>
      <c r="M43" s="88"/>
      <c r="N43" s="89">
        <f>AVERAGE(N8:N41)</f>
        <v>8.3373499999999989</v>
      </c>
      <c r="O43" s="88"/>
      <c r="P43" s="89">
        <f>AVERAGE(P8:P41)</f>
        <v>5.7670399999999997</v>
      </c>
      <c r="Q43" s="88"/>
      <c r="R43" s="89">
        <f>AVERAGE(R8:R41)</f>
        <v>4.9490470588235302</v>
      </c>
      <c r="S43" s="90"/>
    </row>
    <row r="44" spans="1:19" x14ac:dyDescent="0.3">
      <c r="A44" s="87" t="s">
        <v>28</v>
      </c>
      <c r="B44" s="88"/>
      <c r="C44" s="88"/>
      <c r="D44" s="89">
        <f>MIN(D8:D41)</f>
        <v>-0.9859</v>
      </c>
      <c r="E44" s="88"/>
      <c r="F44" s="89">
        <f>MIN(F8:F41)</f>
        <v>-101.4636</v>
      </c>
      <c r="G44" s="88"/>
      <c r="H44" s="89">
        <f>MIN(H8:H41)</f>
        <v>-48.183700000000002</v>
      </c>
      <c r="I44" s="88"/>
      <c r="J44" s="89">
        <f>MIN(J8:J41)</f>
        <v>-3.9860000000000002</v>
      </c>
      <c r="K44" s="88"/>
      <c r="L44" s="89">
        <f>MIN(L8:L41)</f>
        <v>-1.899</v>
      </c>
      <c r="M44" s="88"/>
      <c r="N44" s="89">
        <f>MIN(N8:N41)</f>
        <v>1.3038000000000001</v>
      </c>
      <c r="O44" s="88"/>
      <c r="P44" s="89">
        <f>MIN(P8:P41)</f>
        <v>1.3023</v>
      </c>
      <c r="Q44" s="88"/>
      <c r="R44" s="89">
        <f>MIN(R8:R41)</f>
        <v>-41.604199999999999</v>
      </c>
      <c r="S44" s="90"/>
    </row>
    <row r="45" spans="1:19" ht="15" thickBot="1" x14ac:dyDescent="0.35">
      <c r="A45" s="91" t="s">
        <v>29</v>
      </c>
      <c r="B45" s="92"/>
      <c r="C45" s="92"/>
      <c r="D45" s="93">
        <f>MAX(D8:D41)</f>
        <v>13.1975</v>
      </c>
      <c r="E45" s="92"/>
      <c r="F45" s="93">
        <f>MAX(F8:F41)</f>
        <v>25.2102</v>
      </c>
      <c r="G45" s="92"/>
      <c r="H45" s="93">
        <f>MAX(H8:H41)</f>
        <v>17.869700000000002</v>
      </c>
      <c r="I45" s="92"/>
      <c r="J45" s="93">
        <f>MAX(J8:J41)</f>
        <v>14.8659</v>
      </c>
      <c r="K45" s="92"/>
      <c r="L45" s="93">
        <f>MAX(L8:L41)</f>
        <v>19.307400000000001</v>
      </c>
      <c r="M45" s="92"/>
      <c r="N45" s="93">
        <f>MAX(N8:N41)</f>
        <v>13.095599999999999</v>
      </c>
      <c r="O45" s="92"/>
      <c r="P45" s="93">
        <f>MAX(P8:P41)</f>
        <v>8.8285999999999998</v>
      </c>
      <c r="Q45" s="92"/>
      <c r="R45" s="93">
        <f>MAX(R8:R41)</f>
        <v>9.8024000000000004</v>
      </c>
      <c r="S45" s="94"/>
    </row>
    <row r="46" spans="1:19" x14ac:dyDescent="0.3">
      <c r="A46" s="113" t="s">
        <v>436</v>
      </c>
    </row>
    <row r="47" spans="1:19" x14ac:dyDescent="0.3">
      <c r="A47" s="14" t="s">
        <v>342</v>
      </c>
    </row>
  </sheetData>
  <sheetProtection algorithmName="SHA-512" hashValue="nd5Kd24K9d36jbL+Ov0+rwKmuwy1plot29gQbWEG/7egnZLx0JB4YDgH4ba3bxQfNkFF7RoGJufds12bteJU1A==" saltValue="pP9I5eoAFtk0OzEDH0iC+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2020-06-23T05:29:29Z</dcterms:modified>
</cp:coreProperties>
</file>